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I:\Study\Univer_git\4_semestr\Excel\"/>
    </mc:Choice>
  </mc:AlternateContent>
  <xr:revisionPtr revIDLastSave="0" documentId="13_ncr:1_{62897DAC-4E14-4ABB-A788-5C48FCECBDD6}" xr6:coauthVersionLast="46" xr6:coauthVersionMax="46" xr10:uidLastSave="{00000000-0000-0000-0000-000000000000}"/>
  <bookViews>
    <workbookView xWindow="-120" yWindow="-120" windowWidth="29040" windowHeight="16440" tabRatio="890" activeTab="4" xr2:uid="{00000000-000D-0000-FFFF-FFFF00000000}"/>
  </bookViews>
  <sheets>
    <sheet name="Original" sheetId="1" r:id="rId1"/>
    <sheet name="Зад.1-2" sheetId="5" r:id="rId2"/>
    <sheet name="Подсчет выбросов" sheetId="6" r:id="rId3"/>
    <sheet name="Зад 8 с выбросами" sheetId="7" r:id="rId4"/>
    <sheet name="Зад 3 и 8 без выбросов" sheetId="9" r:id="rId5"/>
    <sheet name="Зад. 4" sheetId="10" r:id="rId6"/>
    <sheet name="Зад. 5" sheetId="11" r:id="rId7"/>
    <sheet name="Зад.6" sheetId="12" r:id="rId8"/>
    <sheet name="Зад.7" sheetId="13" r:id="rId9"/>
    <sheet name="Зад. 9" sheetId="14" r:id="rId10"/>
    <sheet name="Зад. 10" sheetId="15" r:id="rId11"/>
    <sheet name="Зад. 11" sheetId="17" r:id="rId12"/>
  </sheets>
  <definedNames>
    <definedName name="_xlchart.v1.0" hidden="1">'Зад 8 с выбросами'!$D$2</definedName>
    <definedName name="_xlchart.v1.1" hidden="1">'Зад 8 с выбросами'!$D$3:$D$334</definedName>
    <definedName name="_xlchart.v1.2" hidden="1">'Зад 8 с выбросами'!$C$2:$C$334</definedName>
    <definedName name="_xlchart.v1.3" hidden="1">'Зад 8 с выбросами'!$B$2:$B$334</definedName>
    <definedName name="_xlchart.v1.4" hidden="1">'Зад 3 и 8 без выбросов'!$C$2:$C$311</definedName>
    <definedName name="_xlchart.v1.5" hidden="1">'Зад 3 и 8 без выбросов'!$D$3:$D$311</definedName>
    <definedName name="_xlchart.v1.6" hidden="1">'Зад 3 и 8 без выбросов'!$B$2:$B$311</definedName>
    <definedName name="_xlnm._FilterDatabase" localSheetId="4" hidden="1">'Зад 3 и 8 без выбросов'!$A$1:$H$311</definedName>
    <definedName name="_xlnm._FilterDatabase" localSheetId="3" hidden="1">'Зад 8 с выбросами'!$A$1:$H$334</definedName>
    <definedName name="_xlnm._FilterDatabase" localSheetId="2" hidden="1">'Подсчет выбросов'!$A$1:$H$334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2" i="17" l="1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51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26" i="17"/>
  <c r="M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K5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2" i="17"/>
  <c r="K4" i="17"/>
  <c r="F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J17" i="15" l="1"/>
  <c r="K3" i="14"/>
  <c r="K4" i="14" s="1"/>
  <c r="K2" i="14"/>
  <c r="K5" i="14" s="1"/>
  <c r="R3" i="11"/>
  <c r="R2" i="11"/>
  <c r="J3" i="11"/>
  <c r="J2" i="11"/>
  <c r="V4" i="10"/>
  <c r="V5" i="10" s="1"/>
  <c r="V3" i="10"/>
  <c r="V2" i="10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R11" i="10"/>
  <c r="R12" i="10" s="1"/>
  <c r="R13" i="10" s="1"/>
  <c r="R14" i="10" s="1"/>
  <c r="R15" i="10" s="1"/>
  <c r="R16" i="10" s="1"/>
  <c r="R17" i="10" s="1"/>
  <c r="R18" i="10" s="1"/>
  <c r="R19" i="10" s="1"/>
  <c r="R5" i="10"/>
  <c r="R4" i="10"/>
  <c r="R3" i="10"/>
  <c r="R2" i="10"/>
  <c r="R10" i="10" s="1"/>
  <c r="N10" i="10"/>
  <c r="J11" i="10"/>
  <c r="J12" i="10" s="1"/>
  <c r="J13" i="10" s="1"/>
  <c r="J14" i="10" s="1"/>
  <c r="J15" i="10" s="1"/>
  <c r="J16" i="10" s="1"/>
  <c r="J17" i="10" s="1"/>
  <c r="J18" i="10" s="1"/>
  <c r="J19" i="10" s="1"/>
  <c r="J10" i="10"/>
  <c r="J7" i="10"/>
  <c r="N6" i="10"/>
  <c r="N7" i="10" s="1"/>
  <c r="N5" i="10"/>
  <c r="N4" i="10"/>
  <c r="N3" i="10"/>
  <c r="N2" i="10"/>
  <c r="K6" i="14" l="1"/>
  <c r="V6" i="10"/>
  <c r="V7" i="10" s="1"/>
  <c r="R6" i="10"/>
  <c r="R7" i="10" s="1"/>
  <c r="N11" i="10"/>
  <c r="N12" i="10" s="1"/>
  <c r="N13" i="10" s="1"/>
  <c r="N14" i="10" s="1"/>
  <c r="N15" i="10" s="1"/>
  <c r="N16" i="10" s="1"/>
  <c r="N17" i="10" s="1"/>
  <c r="N18" i="10" s="1"/>
  <c r="N19" i="10" s="1"/>
  <c r="J6" i="10" l="1"/>
  <c r="J5" i="10"/>
  <c r="J4" i="10"/>
  <c r="J3" i="10"/>
  <c r="J2" i="10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G2" i="6"/>
  <c r="F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" i="5"/>
  <c r="M2" i="6" l="1"/>
  <c r="M3" i="6"/>
  <c r="K2" i="7"/>
  <c r="K3" i="7"/>
  <c r="M4" i="6" l="1"/>
  <c r="M6" i="6" s="1"/>
  <c r="K4" i="7"/>
  <c r="K5" i="7" s="1"/>
  <c r="M5" i="6" l="1"/>
  <c r="H188" i="6"/>
  <c r="H20" i="6"/>
  <c r="H226" i="6"/>
  <c r="H299" i="6"/>
  <c r="H257" i="6"/>
  <c r="H93" i="6"/>
  <c r="H68" i="6"/>
  <c r="H307" i="6"/>
  <c r="H327" i="6"/>
  <c r="H62" i="6"/>
  <c r="H143" i="6"/>
  <c r="H210" i="6"/>
  <c r="H330" i="6"/>
  <c r="H159" i="6"/>
  <c r="H322" i="6"/>
  <c r="H189" i="6"/>
  <c r="H39" i="6"/>
  <c r="H191" i="6"/>
  <c r="H264" i="6"/>
  <c r="H289" i="6"/>
  <c r="H160" i="6"/>
  <c r="H172" i="6"/>
  <c r="H3" i="6"/>
  <c r="H288" i="6"/>
  <c r="H91" i="6"/>
  <c r="H51" i="6"/>
  <c r="H64" i="6"/>
  <c r="H134" i="6"/>
  <c r="H253" i="6"/>
  <c r="H222" i="6"/>
  <c r="H317" i="6"/>
  <c r="H4" i="6"/>
  <c r="H238" i="6"/>
  <c r="H157" i="6"/>
  <c r="H312" i="6"/>
  <c r="H96" i="6"/>
  <c r="H306" i="6"/>
  <c r="H195" i="6"/>
  <c r="H240" i="6"/>
  <c r="H82" i="6"/>
  <c r="H308" i="6"/>
  <c r="H127" i="6"/>
  <c r="H114" i="6"/>
  <c r="H137" i="6"/>
  <c r="H92" i="6"/>
  <c r="H27" i="6"/>
  <c r="H300" i="6"/>
  <c r="H291" i="6"/>
  <c r="H183" i="6"/>
  <c r="H318" i="6"/>
  <c r="H32" i="6"/>
  <c r="H70" i="6"/>
  <c r="H98" i="6"/>
  <c r="H58" i="6"/>
  <c r="H208" i="6"/>
  <c r="H196" i="6"/>
  <c r="H181" i="6"/>
  <c r="H106" i="6"/>
  <c r="H69" i="6"/>
  <c r="H173" i="6"/>
  <c r="H283" i="6"/>
  <c r="H170" i="6"/>
  <c r="H182" i="6"/>
  <c r="H45" i="6"/>
  <c r="H67" i="6"/>
  <c r="H48" i="6"/>
  <c r="H221" i="6"/>
  <c r="H168" i="6"/>
  <c r="H103" i="6"/>
  <c r="H6" i="6"/>
  <c r="H72" i="6"/>
  <c r="H314" i="6"/>
  <c r="H75" i="6"/>
  <c r="H198" i="6"/>
  <c r="H63" i="6"/>
  <c r="H28" i="6"/>
  <c r="H292" i="6"/>
  <c r="H179" i="6"/>
  <c r="H271" i="6"/>
  <c r="H204" i="6"/>
  <c r="H146" i="6"/>
  <c r="H14" i="6"/>
  <c r="H301" i="6"/>
  <c r="H274" i="6"/>
  <c r="H119" i="6"/>
  <c r="H215" i="6"/>
  <c r="H78" i="6"/>
  <c r="H334" i="6"/>
  <c r="H176" i="6"/>
  <c r="H207" i="6"/>
  <c r="H273" i="6"/>
  <c r="H316" i="6"/>
  <c r="H123" i="6"/>
  <c r="H153" i="6"/>
  <c r="H333" i="6"/>
  <c r="H251" i="6"/>
  <c r="H315" i="6"/>
  <c r="H279" i="6"/>
  <c r="H201" i="6"/>
  <c r="H22" i="6"/>
  <c r="H85" i="6"/>
  <c r="H158" i="6"/>
  <c r="H108" i="6"/>
  <c r="H209" i="6"/>
  <c r="H55" i="6"/>
  <c r="H245" i="6"/>
  <c r="H180" i="6"/>
  <c r="H269" i="6"/>
  <c r="H218" i="6"/>
  <c r="H162" i="6"/>
  <c r="H331" i="6"/>
  <c r="H83" i="6"/>
  <c r="H100" i="6"/>
  <c r="H34" i="6"/>
  <c r="H33" i="6"/>
  <c r="H135" i="6"/>
  <c r="H213" i="6"/>
  <c r="H203" i="6"/>
  <c r="H237" i="6"/>
  <c r="H15" i="6"/>
  <c r="H11" i="6"/>
  <c r="H278" i="6"/>
  <c r="H95" i="6"/>
  <c r="H133" i="6"/>
  <c r="H43" i="6"/>
  <c r="H53" i="6"/>
  <c r="H270" i="6"/>
  <c r="H149" i="6"/>
  <c r="H187" i="6"/>
  <c r="H263" i="6"/>
  <c r="H60" i="6"/>
  <c r="H247" i="6"/>
  <c r="H94" i="6"/>
  <c r="H47" i="6"/>
  <c r="H304" i="6"/>
  <c r="H2" i="6"/>
  <c r="H155" i="6"/>
  <c r="H18" i="6"/>
  <c r="H65" i="6"/>
  <c r="H88" i="6"/>
  <c r="H297" i="6"/>
  <c r="H282" i="6"/>
  <c r="H110" i="6"/>
  <c r="H144" i="6"/>
  <c r="H217" i="6"/>
  <c r="H40" i="6"/>
  <c r="H138" i="6"/>
  <c r="H9" i="6"/>
  <c r="H281" i="6"/>
  <c r="H113" i="6"/>
  <c r="H174" i="6"/>
  <c r="H12" i="6"/>
  <c r="H252" i="6"/>
  <c r="H202" i="6"/>
  <c r="H265" i="6"/>
  <c r="H36" i="6"/>
  <c r="H250" i="6"/>
  <c r="H194" i="6"/>
  <c r="H296" i="6"/>
  <c r="H115" i="6"/>
  <c r="H239" i="6"/>
  <c r="H165" i="6"/>
  <c r="H124" i="6"/>
  <c r="H167" i="6"/>
  <c r="H328" i="6"/>
  <c r="H293" i="6"/>
  <c r="H233" i="6"/>
  <c r="H23" i="6"/>
  <c r="H59" i="6"/>
  <c r="H313" i="6"/>
  <c r="H71" i="6"/>
  <c r="H169" i="6"/>
  <c r="H284" i="6"/>
  <c r="H243" i="6"/>
  <c r="H192" i="6"/>
  <c r="H24" i="6"/>
  <c r="H31" i="6"/>
  <c r="H79" i="6"/>
  <c r="H74" i="6"/>
  <c r="H311" i="6"/>
  <c r="H126" i="6"/>
  <c r="H287" i="6"/>
  <c r="H223" i="6"/>
  <c r="H272" i="6"/>
  <c r="H73" i="6"/>
  <c r="H44" i="6"/>
  <c r="H13" i="6"/>
  <c r="H7" i="6"/>
  <c r="H90" i="6"/>
  <c r="H142" i="6"/>
  <c r="H224" i="6"/>
  <c r="H105" i="6"/>
  <c r="H242" i="6"/>
  <c r="H260" i="6"/>
  <c r="H19" i="6"/>
  <c r="H255" i="6"/>
  <c r="H310" i="6"/>
  <c r="H220" i="6"/>
  <c r="H186" i="6"/>
  <c r="H249" i="6"/>
  <c r="H132" i="6"/>
  <c r="H87" i="6"/>
  <c r="H214" i="6"/>
  <c r="H326" i="6"/>
  <c r="H76" i="6"/>
  <c r="H266" i="6"/>
  <c r="H80" i="6"/>
  <c r="H230" i="6"/>
  <c r="H52" i="6"/>
  <c r="H298" i="6"/>
  <c r="H267" i="6"/>
  <c r="H49" i="6"/>
  <c r="H147" i="6"/>
  <c r="H256" i="6"/>
  <c r="H102" i="6"/>
  <c r="H25" i="6"/>
  <c r="H199" i="6"/>
  <c r="H244" i="6"/>
  <c r="H101" i="6"/>
  <c r="H332" i="6"/>
  <c r="H231" i="6"/>
  <c r="H16" i="6"/>
  <c r="H325" i="6"/>
  <c r="H248" i="6"/>
  <c r="H30" i="6"/>
  <c r="H280" i="6"/>
  <c r="H81" i="6"/>
  <c r="H118" i="6"/>
  <c r="H177" i="6"/>
  <c r="H5" i="6"/>
  <c r="H107" i="6"/>
  <c r="H277" i="6"/>
  <c r="H225" i="6"/>
  <c r="H229" i="6"/>
  <c r="H111" i="6"/>
  <c r="H26" i="6"/>
  <c r="H112" i="6"/>
  <c r="H305" i="6"/>
  <c r="H262" i="6"/>
  <c r="H116" i="6"/>
  <c r="H235" i="6"/>
  <c r="H145" i="6"/>
  <c r="H35" i="6"/>
  <c r="H319" i="6"/>
  <c r="H290" i="6"/>
  <c r="H139" i="6"/>
  <c r="H190" i="6"/>
  <c r="H84" i="6"/>
  <c r="H104" i="6"/>
  <c r="H206" i="6"/>
  <c r="H216" i="6"/>
  <c r="H99" i="6"/>
  <c r="H175" i="6"/>
  <c r="H205" i="6"/>
  <c r="H131" i="6"/>
  <c r="H303" i="6"/>
  <c r="H258" i="6"/>
  <c r="H163" i="6"/>
  <c r="H254" i="6"/>
  <c r="H219" i="6"/>
  <c r="H211" i="6"/>
  <c r="H156" i="6"/>
  <c r="H129" i="6"/>
  <c r="H227" i="6"/>
  <c r="H286" i="6"/>
  <c r="H141" i="6"/>
  <c r="H228" i="6"/>
  <c r="H171" i="6"/>
  <c r="H268" i="6"/>
  <c r="H89" i="6"/>
  <c r="H117" i="6"/>
  <c r="H66" i="6"/>
  <c r="H150" i="6"/>
  <c r="H148" i="6"/>
  <c r="H184" i="6"/>
  <c r="H140" i="6"/>
  <c r="H50" i="6"/>
  <c r="H57" i="6"/>
  <c r="H42" i="6"/>
  <c r="H154" i="6"/>
  <c r="H234" i="6"/>
  <c r="H212" i="6"/>
  <c r="H166" i="6"/>
  <c r="H8" i="6"/>
  <c r="H41" i="6"/>
  <c r="H309" i="6"/>
  <c r="H321" i="6"/>
  <c r="H185" i="6"/>
  <c r="H56" i="6"/>
  <c r="H241" i="6"/>
  <c r="H232" i="6"/>
  <c r="H29" i="6"/>
  <c r="H38" i="6"/>
  <c r="H10" i="6"/>
  <c r="H323" i="6"/>
  <c r="H122" i="6"/>
  <c r="H61" i="6"/>
  <c r="H178" i="6"/>
  <c r="H276" i="6"/>
  <c r="H121" i="6"/>
  <c r="H125" i="6"/>
  <c r="H246" i="6"/>
  <c r="H86" i="6"/>
  <c r="H161" i="6"/>
  <c r="H329" i="6"/>
  <c r="H97" i="6"/>
  <c r="H21" i="6"/>
  <c r="H136" i="6"/>
  <c r="H152" i="6"/>
  <c r="H324" i="6"/>
  <c r="H294" i="6"/>
  <c r="H193" i="6"/>
  <c r="H236" i="6"/>
  <c r="H130" i="6"/>
  <c r="H320" i="6"/>
  <c r="H128" i="6"/>
  <c r="H302" i="6"/>
  <c r="H46" i="6"/>
  <c r="H151" i="6"/>
  <c r="H295" i="6"/>
  <c r="H275" i="6"/>
  <c r="H259" i="6"/>
  <c r="H197" i="6"/>
  <c r="H164" i="6"/>
  <c r="H54" i="6"/>
  <c r="H261" i="6"/>
  <c r="H285" i="6"/>
  <c r="H77" i="6"/>
  <c r="H120" i="6"/>
  <c r="H109" i="6"/>
  <c r="H200" i="6"/>
  <c r="H17" i="6"/>
  <c r="H37" i="6"/>
  <c r="K6" i="7"/>
</calcChain>
</file>

<file path=xl/sharedStrings.xml><?xml version="1.0" encoding="utf-8"?>
<sst xmlns="http://schemas.openxmlformats.org/spreadsheetml/2006/main" count="3343" uniqueCount="302">
  <si>
    <t>&lt;TICKER&gt;</t>
  </si>
  <si>
    <t>&lt;PER&gt;</t>
  </si>
  <si>
    <t>&lt;DATE&gt;</t>
  </si>
  <si>
    <t>&lt;TIME&gt;</t>
  </si>
  <si>
    <t>&lt;CLOSE&gt;</t>
  </si>
  <si>
    <t>&lt;VOL&gt;</t>
  </si>
  <si>
    <t>MGNT</t>
  </si>
  <si>
    <t>D</t>
  </si>
  <si>
    <t>13/01/21</t>
  </si>
  <si>
    <t>14/01/21</t>
  </si>
  <si>
    <t>15/01/21</t>
  </si>
  <si>
    <t>18/01/21</t>
  </si>
  <si>
    <t>19/01/21</t>
  </si>
  <si>
    <t>20/01/21</t>
  </si>
  <si>
    <t>21/01/21</t>
  </si>
  <si>
    <t>22/01/21</t>
  </si>
  <si>
    <t>25/01/21</t>
  </si>
  <si>
    <t>26/01/21</t>
  </si>
  <si>
    <t>27/01/21</t>
  </si>
  <si>
    <t>28/01/21</t>
  </si>
  <si>
    <t>29/01/21</t>
  </si>
  <si>
    <t>15/02/21</t>
  </si>
  <si>
    <t>16/02/21</t>
  </si>
  <si>
    <t>17/02/21</t>
  </si>
  <si>
    <t>18/02/21</t>
  </si>
  <si>
    <t>19/02/21</t>
  </si>
  <si>
    <t>20/02/21</t>
  </si>
  <si>
    <t>22/02/21</t>
  </si>
  <si>
    <t>24/02/21</t>
  </si>
  <si>
    <t>25/02/21</t>
  </si>
  <si>
    <t>26/02/21</t>
  </si>
  <si>
    <t>15/03/21</t>
  </si>
  <si>
    <t>16/03/21</t>
  </si>
  <si>
    <t>17/03/21</t>
  </si>
  <si>
    <t>18/03/21</t>
  </si>
  <si>
    <t>19/03/21</t>
  </si>
  <si>
    <t>22/03/21</t>
  </si>
  <si>
    <t>23/03/21</t>
  </si>
  <si>
    <t>24/03/21</t>
  </si>
  <si>
    <t>25/03/21</t>
  </si>
  <si>
    <t>26/03/21</t>
  </si>
  <si>
    <t>29/03/21</t>
  </si>
  <si>
    <t>30/03/21</t>
  </si>
  <si>
    <t>31/03/21</t>
  </si>
  <si>
    <t>13/04/21</t>
  </si>
  <si>
    <t>14/04/21</t>
  </si>
  <si>
    <t>15/04/21</t>
  </si>
  <si>
    <t>16/04/21</t>
  </si>
  <si>
    <t>19/04/21</t>
  </si>
  <si>
    <t>20/04/21</t>
  </si>
  <si>
    <t>21/04/21</t>
  </si>
  <si>
    <t>22/04/21</t>
  </si>
  <si>
    <t>23/04/21</t>
  </si>
  <si>
    <t>26/04/21</t>
  </si>
  <si>
    <t>27/04/21</t>
  </si>
  <si>
    <t>28/04/21</t>
  </si>
  <si>
    <t>29/04/21</t>
  </si>
  <si>
    <t>30/04/21</t>
  </si>
  <si>
    <t>13/01/20</t>
  </si>
  <si>
    <t>14/01/20</t>
  </si>
  <si>
    <t>15/01/20</t>
  </si>
  <si>
    <t>16/01/20</t>
  </si>
  <si>
    <t>17/01/20</t>
  </si>
  <si>
    <t>20/01/20</t>
  </si>
  <si>
    <t>21/01/20</t>
  </si>
  <si>
    <t>22/01/20</t>
  </si>
  <si>
    <t>23/01/20</t>
  </si>
  <si>
    <t>24/01/20</t>
  </si>
  <si>
    <t>27/01/20</t>
  </si>
  <si>
    <t>28/01/20</t>
  </si>
  <si>
    <t>29/01/20</t>
  </si>
  <si>
    <t>30/01/20</t>
  </si>
  <si>
    <t>31/01/20</t>
  </si>
  <si>
    <t>13/02/20</t>
  </si>
  <si>
    <t>14/02/20</t>
  </si>
  <si>
    <t>17/02/20</t>
  </si>
  <si>
    <t>18/02/20</t>
  </si>
  <si>
    <t>19/02/20</t>
  </si>
  <si>
    <t>20/02/20</t>
  </si>
  <si>
    <t>21/02/20</t>
  </si>
  <si>
    <t>25/02/20</t>
  </si>
  <si>
    <t>26/02/20</t>
  </si>
  <si>
    <t>27/02/20</t>
  </si>
  <si>
    <t>28/02/20</t>
  </si>
  <si>
    <t>13/03/20</t>
  </si>
  <si>
    <t>16/03/20</t>
  </si>
  <si>
    <t>17/03/20</t>
  </si>
  <si>
    <t>18/03/20</t>
  </si>
  <si>
    <t>19/03/20</t>
  </si>
  <si>
    <t>20/03/20</t>
  </si>
  <si>
    <t>23/03/20</t>
  </si>
  <si>
    <t>24/03/20</t>
  </si>
  <si>
    <t>25/03/20</t>
  </si>
  <si>
    <t>26/03/20</t>
  </si>
  <si>
    <t>27/03/20</t>
  </si>
  <si>
    <t>30/03/20</t>
  </si>
  <si>
    <t>31/03/20</t>
  </si>
  <si>
    <t>13/04/20</t>
  </si>
  <si>
    <t>14/04/20</t>
  </si>
  <si>
    <t>15/04/20</t>
  </si>
  <si>
    <t>16/04/20</t>
  </si>
  <si>
    <t>17/04/20</t>
  </si>
  <si>
    <t>20/04/20</t>
  </si>
  <si>
    <t>21/04/20</t>
  </si>
  <si>
    <t>22/04/20</t>
  </si>
  <si>
    <t>23/04/20</t>
  </si>
  <si>
    <t>24/04/20</t>
  </si>
  <si>
    <t>27/04/20</t>
  </si>
  <si>
    <t>28/04/20</t>
  </si>
  <si>
    <t>29/04/20</t>
  </si>
  <si>
    <t>30/04/20</t>
  </si>
  <si>
    <t>13/05/20</t>
  </si>
  <si>
    <t>14/05/20</t>
  </si>
  <si>
    <t>15/05/20</t>
  </si>
  <si>
    <t>18/05/20</t>
  </si>
  <si>
    <t>19/05/20</t>
  </si>
  <si>
    <t>20/05/20</t>
  </si>
  <si>
    <t>21/05/20</t>
  </si>
  <si>
    <t>22/05/20</t>
  </si>
  <si>
    <t>25/05/20</t>
  </si>
  <si>
    <t>26/05/20</t>
  </si>
  <si>
    <t>27/05/20</t>
  </si>
  <si>
    <t>28/05/20</t>
  </si>
  <si>
    <t>29/05/20</t>
  </si>
  <si>
    <t>15/06/20</t>
  </si>
  <si>
    <t>16/06/20</t>
  </si>
  <si>
    <t>17/06/20</t>
  </si>
  <si>
    <t>18/06/20</t>
  </si>
  <si>
    <t>19/06/20</t>
  </si>
  <si>
    <t>22/06/20</t>
  </si>
  <si>
    <t>23/06/20</t>
  </si>
  <si>
    <t>25/06/20</t>
  </si>
  <si>
    <t>26/06/20</t>
  </si>
  <si>
    <t>29/06/20</t>
  </si>
  <si>
    <t>30/06/20</t>
  </si>
  <si>
    <t>13/07/20</t>
  </si>
  <si>
    <t>14/07/20</t>
  </si>
  <si>
    <t>15/07/20</t>
  </si>
  <si>
    <t>16/07/20</t>
  </si>
  <si>
    <t>17/07/20</t>
  </si>
  <si>
    <t>20/07/20</t>
  </si>
  <si>
    <t>21/07/20</t>
  </si>
  <si>
    <t>22/07/20</t>
  </si>
  <si>
    <t>23/07/20</t>
  </si>
  <si>
    <t>24/07/20</t>
  </si>
  <si>
    <t>27/07/20</t>
  </si>
  <si>
    <t>28/07/20</t>
  </si>
  <si>
    <t>29/07/20</t>
  </si>
  <si>
    <t>30/07/20</t>
  </si>
  <si>
    <t>31/07/20</t>
  </si>
  <si>
    <t>13/08/20</t>
  </si>
  <si>
    <t>14/08/20</t>
  </si>
  <si>
    <t>17/08/20</t>
  </si>
  <si>
    <t>18/08/20</t>
  </si>
  <si>
    <t>19/08/20</t>
  </si>
  <si>
    <t>20/08/20</t>
  </si>
  <si>
    <t>21/08/20</t>
  </si>
  <si>
    <t>24/08/20</t>
  </si>
  <si>
    <t>25/08/20</t>
  </si>
  <si>
    <t>26/08/20</t>
  </si>
  <si>
    <t>27/08/20</t>
  </si>
  <si>
    <t>28/08/20</t>
  </si>
  <si>
    <t>31/08/20</t>
  </si>
  <si>
    <t>14/09/20</t>
  </si>
  <si>
    <t>15/09/20</t>
  </si>
  <si>
    <t>16/09/20</t>
  </si>
  <si>
    <t>17/09/20</t>
  </si>
  <si>
    <t>18/09/20</t>
  </si>
  <si>
    <t>21/09/20</t>
  </si>
  <si>
    <t>22/09/20</t>
  </si>
  <si>
    <t>23/09/20</t>
  </si>
  <si>
    <t>24/09/20</t>
  </si>
  <si>
    <t>25/09/20</t>
  </si>
  <si>
    <t>28/09/20</t>
  </si>
  <si>
    <t>29/09/20</t>
  </si>
  <si>
    <t>30/09/20</t>
  </si>
  <si>
    <t>13/10/20</t>
  </si>
  <si>
    <t>14/10/20</t>
  </si>
  <si>
    <t>15/10/20</t>
  </si>
  <si>
    <t>16/10/20</t>
  </si>
  <si>
    <t>19/10/20</t>
  </si>
  <si>
    <t>20/10/20</t>
  </si>
  <si>
    <t>21/10/20</t>
  </si>
  <si>
    <t>22/10/20</t>
  </si>
  <si>
    <t>23/10/20</t>
  </si>
  <si>
    <t>26/10/20</t>
  </si>
  <si>
    <t>27/10/20</t>
  </si>
  <si>
    <t>28/10/20</t>
  </si>
  <si>
    <t>29/10/20</t>
  </si>
  <si>
    <t>30/10/20</t>
  </si>
  <si>
    <t>13/11/20</t>
  </si>
  <si>
    <t>16/11/20</t>
  </si>
  <si>
    <t>17/11/20</t>
  </si>
  <si>
    <t>18/11/20</t>
  </si>
  <si>
    <t>19/11/20</t>
  </si>
  <si>
    <t>20/11/20</t>
  </si>
  <si>
    <t>23/11/20</t>
  </si>
  <si>
    <t>24/11/20</t>
  </si>
  <si>
    <t>25/11/20</t>
  </si>
  <si>
    <t>26/11/20</t>
  </si>
  <si>
    <t>27/11/20</t>
  </si>
  <si>
    <t>30/11/20</t>
  </si>
  <si>
    <t>14/12/20</t>
  </si>
  <si>
    <t>15/12/20</t>
  </si>
  <si>
    <t>16/12/20</t>
  </si>
  <si>
    <t>17/12/20</t>
  </si>
  <si>
    <t>18/12/20</t>
  </si>
  <si>
    <t>21/12/20</t>
  </si>
  <si>
    <t>22/12/20</t>
  </si>
  <si>
    <t>23/12/20</t>
  </si>
  <si>
    <t>24/12/20</t>
  </si>
  <si>
    <t>25/12/20</t>
  </si>
  <si>
    <t>28/12/20</t>
  </si>
  <si>
    <t>29/12/20</t>
  </si>
  <si>
    <t>30/12/20</t>
  </si>
  <si>
    <t>Дата</t>
  </si>
  <si>
    <t>Доходность</t>
  </si>
  <si>
    <t>Цена закрытия</t>
  </si>
  <si>
    <t>Объем продаж</t>
  </si>
  <si>
    <t>Логодоходности</t>
  </si>
  <si>
    <t>Ln цен</t>
  </si>
  <si>
    <t>Ln объем</t>
  </si>
  <si>
    <t>квантиль 1</t>
  </si>
  <si>
    <t>квантиль 3</t>
  </si>
  <si>
    <t>м.диапазон</t>
  </si>
  <si>
    <t>нижн граница</t>
  </si>
  <si>
    <t>верх граница</t>
  </si>
  <si>
    <t>флаг того что выброс</t>
  </si>
  <si>
    <t>Выброс</t>
  </si>
  <si>
    <t>Оригинальный</t>
  </si>
  <si>
    <t>на данной диаграмме не наблюдается выбросов и каких либо аномалий</t>
  </si>
  <si>
    <t>На диаграмме объема продаж видны некоторое количество выбросов, которые могут быть связаны с вбросом в определенные дни определенного количества акций</t>
  </si>
  <si>
    <t>На диаграмме размаха по доходности также видно некоторое количество выбросов, которые связаны с минимальными скачками цен на акций относительно акции на промежутке измерения доходности</t>
  </si>
  <si>
    <t>На представленной диаграмме размаха видно что после удаления выбросов так называемых "усов" не видно</t>
  </si>
  <si>
    <t>На диаграмме размаха по объемам продаж количество и качество выбросов изменилось не сильно так как выбросы удалялись по доходности</t>
  </si>
  <si>
    <t>На диграмме размаха по доходности больше не присутсвуют "усы" так как они были удалены</t>
  </si>
  <si>
    <t>Ассиметричная</t>
  </si>
  <si>
    <t>Симметричная</t>
  </si>
  <si>
    <t>Симметриная</t>
  </si>
  <si>
    <t>На колокол похожа</t>
  </si>
  <si>
    <t xml:space="preserve">На колокол не похожа </t>
  </si>
  <si>
    <t xml:space="preserve">кол карманов </t>
  </si>
  <si>
    <t>диапазон</t>
  </si>
  <si>
    <t>граница карманов</t>
  </si>
  <si>
    <t>мин</t>
  </si>
  <si>
    <t>макс</t>
  </si>
  <si>
    <t>кол данных</t>
  </si>
  <si>
    <t xml:space="preserve"> </t>
  </si>
  <si>
    <t>Карман</t>
  </si>
  <si>
    <t>Еще</t>
  </si>
  <si>
    <t>Частота</t>
  </si>
  <si>
    <t>цена закрытия  доп параметры</t>
  </si>
  <si>
    <t>объем продаж</t>
  </si>
  <si>
    <t>доходность</t>
  </si>
  <si>
    <t xml:space="preserve">ширина </t>
  </si>
  <si>
    <t>ширина</t>
  </si>
  <si>
    <t>ассиметрия</t>
  </si>
  <si>
    <t>Эксцесс</t>
  </si>
  <si>
    <t>цена закрытия</t>
  </si>
  <si>
    <t>эксцесс</t>
  </si>
  <si>
    <t>На графике прослеживается минимальное колебание цен относительно маленького промежутка  времени, но виден явный рост по всему графику</t>
  </si>
  <si>
    <t>Если сопоставить график цен и график объема то видна некотороя зависимость от роста цены после некоторых кризисных ситуаций и увеличение объема продаж</t>
  </si>
  <si>
    <t>На графике опять же можно увидеть некоторые зависимости, но уже относительно объема. Доходность повышается когда идут некоторые "пики" когда большой объем продаж</t>
  </si>
  <si>
    <t>На графике аналогично доходнии представлены значительные колебания и примерно такие  же зависимости</t>
  </si>
  <si>
    <t>выросло на фоне новости о увеличение выручки https://www.vedomosti.ru/business/articles/2020/01/15/820642-viruchka-magnita</t>
  </si>
  <si>
    <t>скорее всего на фоне той же новости что и выше</t>
  </si>
  <si>
    <t>акции выросли на фоне заявлений об увеличении долга https://www.finam.ru/analysis/marketnews/chistyiy-dolg-magnita-prodolzhaet-uvelichivatsya-20200212-17500/</t>
  </si>
  <si>
    <t>в конце февраля пошли новости о возможном локдауне и первых зараженных в РФ</t>
  </si>
  <si>
    <t>ожидание локдауна и снижение цен по этому поводу</t>
  </si>
  <si>
    <t>отскок после падения</t>
  </si>
  <si>
    <t>продолжение пандемии и рост цен по причине необходимости людей есть</t>
  </si>
  <si>
    <t>рост после положительных по мнению инвесторов решений совета директоров https://www.finam.ru/analysis/eq_dates000013644B/</t>
  </si>
  <si>
    <t>рост так как ритейл и предвещение второй волны</t>
  </si>
  <si>
    <t>росто на фоне новостей https://bcs-express.ru/tehanaliz/mgnt/09.12.20</t>
  </si>
  <si>
    <t>падение на фоне новости https://www.finam.ru/analysis/eq_dates0000136638/</t>
  </si>
  <si>
    <t>По доходности</t>
  </si>
  <si>
    <t>флаг того что выброс по доходности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</si>
  <si>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</si>
  <si>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</si>
  <si>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</si>
  <si>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</si>
  <si>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</si>
  <si>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</si>
  <si>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</si>
  <si>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</si>
  <si>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</si>
  <si>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</si>
  <si>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</si>
  <si>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</si>
  <si>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Описательная статистика по цене закрытия</t>
  </si>
  <si>
    <t>Описательная статистика по объемам продаж</t>
  </si>
  <si>
    <t>Описательная статистика по доходности</t>
  </si>
  <si>
    <t>Описательная статистика по логудохдности</t>
  </si>
  <si>
    <t>срзнач логдоходности</t>
  </si>
  <si>
    <t>ср знач</t>
  </si>
  <si>
    <t>ср геом</t>
  </si>
  <si>
    <t>ср гарм</t>
  </si>
  <si>
    <t>МЕДИАНА</t>
  </si>
  <si>
    <t>мода</t>
  </si>
  <si>
    <t>Мг1</t>
  </si>
  <si>
    <t>мг2</t>
  </si>
  <si>
    <t>ПРИЧИНЫ ВЫБРОСОВ ПОДРОБНО ОПИСАНЫ В ЗАДАНИИ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</si>
</sst>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8" formatCode="0.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68" fontId="0" fillId="0" borderId="0" xfId="0" applyNumberForma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2" fillId="2" borderId="0" xfId="0" applyFont="1" applyFill="1"/>
    <xf numFmtId="0" fontId="1" fillId="0" borderId="0" xfId="0" applyFont="1" applyFill="1" applyBorder="1" applyAlignment="1">
      <alignment horizontal="centerContinuous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">
    <dxf>
      <font>
        <strike/>
      </font>
      <fill>
        <patternFill>
          <bgColor theme="7" tint="0.59996337778862885"/>
        </patternFill>
      </fill>
    </dxf>
    <dxf>
      <font>
        <strike/>
      </font>
      <fill>
        <patternFill>
          <bgColor theme="8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цены</a:t>
            </a:r>
            <a:r>
              <a:rPr lang="ru-RU" baseline="0"/>
              <a:t> продажи</a:t>
            </a:r>
          </a:p>
        </c:rich>
      </c:tx>
      <c:layout>
        <c:manualLayout>
          <c:xMode val="edge"/>
          <c:yMode val="edge"/>
          <c:x val="7.7664862204724405E-2"/>
          <c:y val="5.286343612334801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'Зад. 4'!$I$22:$I$32</c:f>
              <c:strCache>
                <c:ptCount val="11"/>
                <c:pt idx="0">
                  <c:v>2705</c:v>
                </c:pt>
                <c:pt idx="1">
                  <c:v>3044.722222</c:v>
                </c:pt>
                <c:pt idx="2">
                  <c:v>3384.444444</c:v>
                </c:pt>
                <c:pt idx="3">
                  <c:v>3724.166667</c:v>
                </c:pt>
                <c:pt idx="4">
                  <c:v>4063.888889</c:v>
                </c:pt>
                <c:pt idx="5">
                  <c:v>4403.611111</c:v>
                </c:pt>
                <c:pt idx="6">
                  <c:v>4743.333333</c:v>
                </c:pt>
                <c:pt idx="7">
                  <c:v>5083.055556</c:v>
                </c:pt>
                <c:pt idx="8">
                  <c:v>5422.777778</c:v>
                </c:pt>
                <c:pt idx="9">
                  <c:v>5762.5</c:v>
                </c:pt>
                <c:pt idx="10">
                  <c:v>Еще</c:v>
                </c:pt>
              </c:strCache>
            </c:strRef>
          </c:cat>
          <c:val>
            <c:numRef>
              <c:f>'Зад. 4'!$J$22:$J$32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31</c:v>
                </c:pt>
                <c:pt idx="3">
                  <c:v>36</c:v>
                </c:pt>
                <c:pt idx="4">
                  <c:v>28</c:v>
                </c:pt>
                <c:pt idx="5">
                  <c:v>16</c:v>
                </c:pt>
                <c:pt idx="6">
                  <c:v>43</c:v>
                </c:pt>
                <c:pt idx="7">
                  <c:v>74</c:v>
                </c:pt>
                <c:pt idx="8">
                  <c:v>62</c:v>
                </c:pt>
                <c:pt idx="9">
                  <c:v>15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2-4EEF-BB40-7FCC0C85B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203167"/>
        <c:axId val="747196927"/>
      </c:barChart>
      <c:catAx>
        <c:axId val="747203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196927"/>
        <c:crosses val="autoZero"/>
        <c:auto val="1"/>
        <c:lblAlgn val="ctr"/>
        <c:lblOffset val="100"/>
        <c:noMultiLvlLbl val="0"/>
      </c:catAx>
      <c:valAx>
        <c:axId val="747196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2031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логодоходности</a:t>
            </a:r>
            <a:r>
              <a:rPr lang="ru-RU" baseline="0"/>
              <a:t> в зависимости от даты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Зад.7!$E$3:$E$311</c:f>
              <c:numCache>
                <c:formatCode>General</c:formatCode>
                <c:ptCount val="309"/>
                <c:pt idx="0">
                  <c:v>-8.598755888802153E-3</c:v>
                </c:pt>
                <c:pt idx="1">
                  <c:v>3.2149669661484361E-3</c:v>
                </c:pt>
                <c:pt idx="2">
                  <c:v>-2.3322090265242849E-2</c:v>
                </c:pt>
                <c:pt idx="3">
                  <c:v>-8.5489834501518529E-3</c:v>
                </c:pt>
                <c:pt idx="4">
                  <c:v>7.6525244031147603E-3</c:v>
                </c:pt>
                <c:pt idx="5">
                  <c:v>-1.7953326186742633E-3</c:v>
                </c:pt>
                <c:pt idx="6">
                  <c:v>2.9800110423789487E-2</c:v>
                </c:pt>
                <c:pt idx="7">
                  <c:v>-5.5187639369791571E-4</c:v>
                </c:pt>
                <c:pt idx="8">
                  <c:v>-3.898640415657309E-3</c:v>
                </c:pt>
                <c:pt idx="9">
                  <c:v>-2.3716526617316044E-2</c:v>
                </c:pt>
                <c:pt idx="10">
                  <c:v>-1.27475728225027E-2</c:v>
                </c:pt>
                <c:pt idx="11">
                  <c:v>2.4939613587864742E-2</c:v>
                </c:pt>
                <c:pt idx="12">
                  <c:v>-2.3320398553205689E-2</c:v>
                </c:pt>
                <c:pt idx="13">
                  <c:v>1.1394988905274621E-2</c:v>
                </c:pt>
                <c:pt idx="14">
                  <c:v>1.8097052899527118E-2</c:v>
                </c:pt>
                <c:pt idx="15">
                  <c:v>2.7452791932771853E-3</c:v>
                </c:pt>
                <c:pt idx="16">
                  <c:v>-2.7261182695433202E-2</c:v>
                </c:pt>
                <c:pt idx="17">
                  <c:v>-1.7455526419424894E-3</c:v>
                </c:pt>
                <c:pt idx="18">
                  <c:v>7.8977721271405888E-3</c:v>
                </c:pt>
                <c:pt idx="19">
                  <c:v>8.8936671701196797E-3</c:v>
                </c:pt>
                <c:pt idx="20">
                  <c:v>-1.8809331957496227E-2</c:v>
                </c:pt>
                <c:pt idx="21">
                  <c:v>-1.9856493546293725E-2</c:v>
                </c:pt>
                <c:pt idx="22">
                  <c:v>-2.095989007310323E-2</c:v>
                </c:pt>
                <c:pt idx="23">
                  <c:v>2.9413845704248224E-3</c:v>
                </c:pt>
                <c:pt idx="24">
                  <c:v>-2.6631174194836618E-3</c:v>
                </c:pt>
                <c:pt idx="25">
                  <c:v>-2.1836694609174406E-2</c:v>
                </c:pt>
                <c:pt idx="26">
                  <c:v>7.6025345813498582E-3</c:v>
                </c:pt>
                <c:pt idx="27">
                  <c:v>-2.1047654116815157E-2</c:v>
                </c:pt>
                <c:pt idx="28">
                  <c:v>5.6470090149489281E-3</c:v>
                </c:pt>
                <c:pt idx="29">
                  <c:v>1.3733434066773672E-4</c:v>
                </c:pt>
                <c:pt idx="30">
                  <c:v>-4.4040808866583079E-3</c:v>
                </c:pt>
                <c:pt idx="31">
                  <c:v>-3.4234544091288358E-2</c:v>
                </c:pt>
                <c:pt idx="32">
                  <c:v>7.3948004777832288E-3</c:v>
                </c:pt>
                <c:pt idx="33">
                  <c:v>1.2733018057509616E-2</c:v>
                </c:pt>
                <c:pt idx="34">
                  <c:v>-1.6060808150184305E-2</c:v>
                </c:pt>
                <c:pt idx="35">
                  <c:v>-6.3694482854798227E-3</c:v>
                </c:pt>
                <c:pt idx="36">
                  <c:v>-2.8795412634194306E-3</c:v>
                </c:pt>
                <c:pt idx="37">
                  <c:v>1.3210723340341048E-2</c:v>
                </c:pt>
                <c:pt idx="38">
                  <c:v>5.2294772499500604E-3</c:v>
                </c:pt>
                <c:pt idx="39">
                  <c:v>1.7640104620273094E-2</c:v>
                </c:pt>
                <c:pt idx="40">
                  <c:v>-5.5105758550029671E-3</c:v>
                </c:pt>
                <c:pt idx="41">
                  <c:v>1.1322132269779725E-2</c:v>
                </c:pt>
                <c:pt idx="42">
                  <c:v>1.642073021232749E-2</c:v>
                </c:pt>
                <c:pt idx="43">
                  <c:v>-3.4278338432104524E-2</c:v>
                </c:pt>
                <c:pt idx="44">
                  <c:v>-3.6691434638808436E-3</c:v>
                </c:pt>
                <c:pt idx="45">
                  <c:v>2.3378098332471169E-2</c:v>
                </c:pt>
                <c:pt idx="46">
                  <c:v>-1.970895486859028E-2</c:v>
                </c:pt>
                <c:pt idx="47">
                  <c:v>1.5798116876591311E-2</c:v>
                </c:pt>
                <c:pt idx="48">
                  <c:v>-3.1352876883262597E-4</c:v>
                </c:pt>
                <c:pt idx="49">
                  <c:v>2.2633116170901611E-2</c:v>
                </c:pt>
                <c:pt idx="50">
                  <c:v>-2.1482285382896063E-3</c:v>
                </c:pt>
                <c:pt idx="51">
                  <c:v>3.5462033439241265E-2</c:v>
                </c:pt>
                <c:pt idx="52">
                  <c:v>-1.6292117331521173E-2</c:v>
                </c:pt>
                <c:pt idx="53">
                  <c:v>1.0542963549059923E-3</c:v>
                </c:pt>
                <c:pt idx="54">
                  <c:v>-1.0745468508082483E-2</c:v>
                </c:pt>
                <c:pt idx="55">
                  <c:v>2.2865015371347466E-2</c:v>
                </c:pt>
                <c:pt idx="56">
                  <c:v>-3.557477990733781E-2</c:v>
                </c:pt>
                <c:pt idx="57">
                  <c:v>-1.4904793854441659E-2</c:v>
                </c:pt>
                <c:pt idx="58">
                  <c:v>1.2281537971600835E-2</c:v>
                </c:pt>
                <c:pt idx="59">
                  <c:v>-2.2184943600105766E-2</c:v>
                </c:pt>
                <c:pt idx="60">
                  <c:v>-7.1343941138740921E-3</c:v>
                </c:pt>
                <c:pt idx="61">
                  <c:v>1.9693428890368004E-2</c:v>
                </c:pt>
                <c:pt idx="62">
                  <c:v>2.5263204309449002E-2</c:v>
                </c:pt>
                <c:pt idx="63">
                  <c:v>-2.1992428089301529E-2</c:v>
                </c:pt>
                <c:pt idx="64">
                  <c:v>7.1259208899676638E-3</c:v>
                </c:pt>
                <c:pt idx="65">
                  <c:v>2.5413957207958911E-2</c:v>
                </c:pt>
                <c:pt idx="66">
                  <c:v>1.879249934936732E-2</c:v>
                </c:pt>
                <c:pt idx="67">
                  <c:v>-1.5545743250497365E-2</c:v>
                </c:pt>
                <c:pt idx="68">
                  <c:v>-3.2467560988699812E-3</c:v>
                </c:pt>
                <c:pt idx="69">
                  <c:v>1.0834237246124504E-3</c:v>
                </c:pt>
                <c:pt idx="70">
                  <c:v>-8.4273979803708553E-3</c:v>
                </c:pt>
                <c:pt idx="71">
                  <c:v>-2.4177457290363753E-2</c:v>
                </c:pt>
                <c:pt idx="72">
                  <c:v>1.5403065925885149E-2</c:v>
                </c:pt>
                <c:pt idx="73">
                  <c:v>-3.4462017922262132E-2</c:v>
                </c:pt>
                <c:pt idx="74">
                  <c:v>1.0351031802998649E-2</c:v>
                </c:pt>
                <c:pt idx="75">
                  <c:v>2.0938788438123933E-2</c:v>
                </c:pt>
                <c:pt idx="76">
                  <c:v>1.0307244416185048E-2</c:v>
                </c:pt>
                <c:pt idx="77">
                  <c:v>-4.6594575185949245E-3</c:v>
                </c:pt>
                <c:pt idx="78">
                  <c:v>-1.1049836186584935E-2</c:v>
                </c:pt>
                <c:pt idx="79">
                  <c:v>4.4345970678657748E-3</c:v>
                </c:pt>
                <c:pt idx="80">
                  <c:v>5.2406684555527088E-3</c:v>
                </c:pt>
                <c:pt idx="81">
                  <c:v>-5.3789523526131967E-3</c:v>
                </c:pt>
                <c:pt idx="82">
                  <c:v>3.5057938074415138E-2</c:v>
                </c:pt>
                <c:pt idx="83">
                  <c:v>2.1793109736280465E-2</c:v>
                </c:pt>
                <c:pt idx="84">
                  <c:v>-2.2995595017124695E-2</c:v>
                </c:pt>
                <c:pt idx="85">
                  <c:v>2.43012486821736E-2</c:v>
                </c:pt>
                <c:pt idx="86">
                  <c:v>1.7461479679801488E-2</c:v>
                </c:pt>
                <c:pt idx="87">
                  <c:v>-7.8522640700398084E-3</c:v>
                </c:pt>
                <c:pt idx="88">
                  <c:v>-8.5659186971841269E-3</c:v>
                </c:pt>
                <c:pt idx="89">
                  <c:v>2.6034901453962536E-3</c:v>
                </c:pt>
                <c:pt idx="90">
                  <c:v>2.6681931746442577E-2</c:v>
                </c:pt>
                <c:pt idx="91">
                  <c:v>-5.3306383367077948E-3</c:v>
                </c:pt>
                <c:pt idx="92">
                  <c:v>1.665863864191533E-2</c:v>
                </c:pt>
                <c:pt idx="93">
                  <c:v>2.250282234736159E-3</c:v>
                </c:pt>
                <c:pt idx="94">
                  <c:v>-4.6310865671333416E-3</c:v>
                </c:pt>
                <c:pt idx="95">
                  <c:v>-8.9471959728103321E-3</c:v>
                </c:pt>
                <c:pt idx="96">
                  <c:v>-1.2666246151929424E-3</c:v>
                </c:pt>
                <c:pt idx="97">
                  <c:v>-3.2198531679353722E-2</c:v>
                </c:pt>
                <c:pt idx="98">
                  <c:v>2.3834296064132017E-2</c:v>
                </c:pt>
                <c:pt idx="99">
                  <c:v>9.5227187685548408E-3</c:v>
                </c:pt>
                <c:pt idx="100">
                  <c:v>6.17771936258453E-3</c:v>
                </c:pt>
                <c:pt idx="101">
                  <c:v>9.6143031163578134E-3</c:v>
                </c:pt>
                <c:pt idx="102">
                  <c:v>-5.7574826189697517E-3</c:v>
                </c:pt>
                <c:pt idx="103">
                  <c:v>-2.9667072267093624E-2</c:v>
                </c:pt>
                <c:pt idx="104">
                  <c:v>4.7483470033202278E-3</c:v>
                </c:pt>
                <c:pt idx="105">
                  <c:v>2.5720379712615354E-2</c:v>
                </c:pt>
                <c:pt idx="106">
                  <c:v>-2.0994472996253496E-2</c:v>
                </c:pt>
                <c:pt idx="107">
                  <c:v>-4.0155953333535447E-3</c:v>
                </c:pt>
                <c:pt idx="108">
                  <c:v>2.6163604044092043E-2</c:v>
                </c:pt>
                <c:pt idx="109">
                  <c:v>-6.9412587812556709E-3</c:v>
                </c:pt>
                <c:pt idx="110">
                  <c:v>-3.7218000625858561E-3</c:v>
                </c:pt>
                <c:pt idx="111">
                  <c:v>-7.3680235086295582E-3</c:v>
                </c:pt>
                <c:pt idx="112">
                  <c:v>8.9980157195605828E-3</c:v>
                </c:pt>
                <c:pt idx="113">
                  <c:v>1.278846887073419E-3</c:v>
                </c:pt>
                <c:pt idx="114">
                  <c:v>-3.4861426185380754E-4</c:v>
                </c:pt>
                <c:pt idx="115">
                  <c:v>8.9955629085777828E-3</c:v>
                </c:pt>
                <c:pt idx="116">
                  <c:v>6.3762171392760638E-3</c:v>
                </c:pt>
                <c:pt idx="117">
                  <c:v>1.3154622734806871E-2</c:v>
                </c:pt>
                <c:pt idx="118">
                  <c:v>-6.3978402719270591E-3</c:v>
                </c:pt>
                <c:pt idx="119">
                  <c:v>3.3613477027049274E-3</c:v>
                </c:pt>
                <c:pt idx="120">
                  <c:v>-1.4790043526327642E-2</c:v>
                </c:pt>
                <c:pt idx="121">
                  <c:v>-4.8007773433566764E-3</c:v>
                </c:pt>
                <c:pt idx="122">
                  <c:v>-1.932792445765167E-2</c:v>
                </c:pt>
                <c:pt idx="123">
                  <c:v>6.0869753158491486E-3</c:v>
                </c:pt>
                <c:pt idx="124">
                  <c:v>9.5983481567806454E-3</c:v>
                </c:pt>
                <c:pt idx="125">
                  <c:v>-5.7047676376485029E-3</c:v>
                </c:pt>
                <c:pt idx="126">
                  <c:v>-5.5203907038444411E-3</c:v>
                </c:pt>
                <c:pt idx="127">
                  <c:v>2.4933613654538459E-3</c:v>
                </c:pt>
                <c:pt idx="128">
                  <c:v>-9.7492289583013417E-4</c:v>
                </c:pt>
                <c:pt idx="129">
                  <c:v>1.840723815715462E-3</c:v>
                </c:pt>
                <c:pt idx="130">
                  <c:v>-5.4103772352615302E-4</c:v>
                </c:pt>
                <c:pt idx="131">
                  <c:v>2.5434155799449694E-2</c:v>
                </c:pt>
                <c:pt idx="132">
                  <c:v>5.2620622365844626E-3</c:v>
                </c:pt>
                <c:pt idx="133">
                  <c:v>-1.5976639889985541E-2</c:v>
                </c:pt>
                <c:pt idx="134">
                  <c:v>5.3313430915711028E-4</c:v>
                </c:pt>
                <c:pt idx="135">
                  <c:v>-4.0589673329953311E-3</c:v>
                </c:pt>
                <c:pt idx="136">
                  <c:v>-2.382870244748134E-2</c:v>
                </c:pt>
                <c:pt idx="137">
                  <c:v>-8.4760263076859282E-3</c:v>
                </c:pt>
                <c:pt idx="138">
                  <c:v>1.8618432897884018E-2</c:v>
                </c:pt>
                <c:pt idx="139">
                  <c:v>7.4590908511337648E-3</c:v>
                </c:pt>
                <c:pt idx="140">
                  <c:v>5.0491593545145151E-3</c:v>
                </c:pt>
                <c:pt idx="141">
                  <c:v>1.3200106504558811E-2</c:v>
                </c:pt>
                <c:pt idx="142">
                  <c:v>-3.1475824680666155E-2</c:v>
                </c:pt>
                <c:pt idx="143">
                  <c:v>-2.3631841782355015E-2</c:v>
                </c:pt>
                <c:pt idx="144">
                  <c:v>5.1270732017753614E-3</c:v>
                </c:pt>
                <c:pt idx="145">
                  <c:v>1.4787292180447238E-2</c:v>
                </c:pt>
                <c:pt idx="146">
                  <c:v>1.0953502393334118E-4</c:v>
                </c:pt>
                <c:pt idx="147">
                  <c:v>5.5704365546859098E-3</c:v>
                </c:pt>
                <c:pt idx="148">
                  <c:v>-6.9953285587972796E-3</c:v>
                </c:pt>
                <c:pt idx="149">
                  <c:v>-5.168538475720426E-3</c:v>
                </c:pt>
                <c:pt idx="150">
                  <c:v>-1.7573580942117053E-2</c:v>
                </c:pt>
                <c:pt idx="151">
                  <c:v>4.2548491018357861E-3</c:v>
                </c:pt>
                <c:pt idx="152">
                  <c:v>1.7139800660921471E-3</c:v>
                </c:pt>
                <c:pt idx="153">
                  <c:v>1.1281515989670346E-2</c:v>
                </c:pt>
                <c:pt idx="154">
                  <c:v>-3.073827212217163E-3</c:v>
                </c:pt>
                <c:pt idx="155">
                  <c:v>3.1967623393322459E-2</c:v>
                </c:pt>
                <c:pt idx="156">
                  <c:v>-1.1998488999392922E-2</c:v>
                </c:pt>
                <c:pt idx="157">
                  <c:v>-6.7867658044902064E-3</c:v>
                </c:pt>
                <c:pt idx="158">
                  <c:v>5.5268190726210026E-3</c:v>
                </c:pt>
                <c:pt idx="159">
                  <c:v>1.3437717755615775E-2</c:v>
                </c:pt>
                <c:pt idx="160">
                  <c:v>-6.3479681527065747E-3</c:v>
                </c:pt>
                <c:pt idx="161">
                  <c:v>1.0885807645251004E-2</c:v>
                </c:pt>
                <c:pt idx="162">
                  <c:v>-2.2797264229114357E-2</c:v>
                </c:pt>
                <c:pt idx="163">
                  <c:v>-1.9150335943802167E-3</c:v>
                </c:pt>
                <c:pt idx="164">
                  <c:v>-1.2180418556871072E-2</c:v>
                </c:pt>
                <c:pt idx="165">
                  <c:v>2.1423114543863298E-3</c:v>
                </c:pt>
                <c:pt idx="166">
                  <c:v>-2.3465806819375525E-3</c:v>
                </c:pt>
                <c:pt idx="167">
                  <c:v>-3.2739951487735838E-3</c:v>
                </c:pt>
                <c:pt idx="168">
                  <c:v>-2.332799788220433E-2</c:v>
                </c:pt>
                <c:pt idx="169">
                  <c:v>-9.3798442881746144E-3</c:v>
                </c:pt>
                <c:pt idx="170">
                  <c:v>-6.6932520794525975E-3</c:v>
                </c:pt>
                <c:pt idx="171">
                  <c:v>3.5293468839897341E-2</c:v>
                </c:pt>
                <c:pt idx="172">
                  <c:v>-4.5379615829198184E-3</c:v>
                </c:pt>
                <c:pt idx="173">
                  <c:v>1.538649700399522E-2</c:v>
                </c:pt>
                <c:pt idx="174">
                  <c:v>-3.5433106924860049E-2</c:v>
                </c:pt>
                <c:pt idx="175">
                  <c:v>8.610785116151775E-3</c:v>
                </c:pt>
                <c:pt idx="176">
                  <c:v>2.733114998841394E-2</c:v>
                </c:pt>
                <c:pt idx="177">
                  <c:v>-8.1424940885513775E-4</c:v>
                </c:pt>
                <c:pt idx="178">
                  <c:v>-9.7202381940431088E-3</c:v>
                </c:pt>
                <c:pt idx="179">
                  <c:v>7.6817093054486569E-3</c:v>
                </c:pt>
                <c:pt idx="180">
                  <c:v>-9.2251576748258301E-3</c:v>
                </c:pt>
                <c:pt idx="181">
                  <c:v>-1.160033723081706E-2</c:v>
                </c:pt>
                <c:pt idx="182">
                  <c:v>-3.234729173123931E-3</c:v>
                </c:pt>
                <c:pt idx="183">
                  <c:v>-1.7289066530452861E-2</c:v>
                </c:pt>
                <c:pt idx="184">
                  <c:v>-9.1871172832181051E-3</c:v>
                </c:pt>
                <c:pt idx="185">
                  <c:v>1.0037457470511131E-2</c:v>
                </c:pt>
                <c:pt idx="186">
                  <c:v>2.5801116586234206E-2</c:v>
                </c:pt>
                <c:pt idx="187">
                  <c:v>-1.229310199115494E-2</c:v>
                </c:pt>
                <c:pt idx="188">
                  <c:v>-5.9927635586048463E-3</c:v>
                </c:pt>
                <c:pt idx="189">
                  <c:v>1.142869582362285E-2</c:v>
                </c:pt>
                <c:pt idx="190">
                  <c:v>2.0125556718469384E-2</c:v>
                </c:pt>
                <c:pt idx="191">
                  <c:v>1.0469171190938332E-2</c:v>
                </c:pt>
                <c:pt idx="192">
                  <c:v>-3.3936418571310835E-2</c:v>
                </c:pt>
                <c:pt idx="193">
                  <c:v>2.6833395303064535E-2</c:v>
                </c:pt>
                <c:pt idx="194">
                  <c:v>4.4706434956686145E-3</c:v>
                </c:pt>
                <c:pt idx="195">
                  <c:v>1.008683153789082E-2</c:v>
                </c:pt>
                <c:pt idx="196">
                  <c:v>-1.8332411924642213E-2</c:v>
                </c:pt>
                <c:pt idx="197">
                  <c:v>1.7930886121215125E-2</c:v>
                </c:pt>
                <c:pt idx="198">
                  <c:v>6.5049015961260977E-3</c:v>
                </c:pt>
                <c:pt idx="199">
                  <c:v>-1.5987470381086371E-2</c:v>
                </c:pt>
                <c:pt idx="200">
                  <c:v>2.42964282307421E-3</c:v>
                </c:pt>
                <c:pt idx="201">
                  <c:v>-7.10302326824619E-3</c:v>
                </c:pt>
                <c:pt idx="202">
                  <c:v>-3.7749368910827783E-3</c:v>
                </c:pt>
                <c:pt idx="203">
                  <c:v>1.622260052264482E-2</c:v>
                </c:pt>
                <c:pt idx="204">
                  <c:v>2.8120938487192549E-3</c:v>
                </c:pt>
                <c:pt idx="205">
                  <c:v>-1.3046316266648581E-3</c:v>
                </c:pt>
                <c:pt idx="206">
                  <c:v>8.1012594893984987E-3</c:v>
                </c:pt>
                <c:pt idx="207">
                  <c:v>-4.8929150489273356E-3</c:v>
                </c:pt>
                <c:pt idx="208">
                  <c:v>2.5992216972806578E-3</c:v>
                </c:pt>
                <c:pt idx="209">
                  <c:v>-3.0998474899642031E-3</c:v>
                </c:pt>
                <c:pt idx="210">
                  <c:v>3.099847489964194E-3</c:v>
                </c:pt>
                <c:pt idx="211">
                  <c:v>6.4686497140617532E-3</c:v>
                </c:pt>
                <c:pt idx="212">
                  <c:v>9.2863444371883862E-5</c:v>
                </c:pt>
                <c:pt idx="213">
                  <c:v>-6.5022527951594255E-4</c:v>
                </c:pt>
                <c:pt idx="214">
                  <c:v>2.4053303204074863E-2</c:v>
                </c:pt>
                <c:pt idx="215">
                  <c:v>-3.2709460382753033E-3</c:v>
                </c:pt>
                <c:pt idx="216">
                  <c:v>-1.1349197416687117E-2</c:v>
                </c:pt>
                <c:pt idx="217">
                  <c:v>-2.0270899781938637E-3</c:v>
                </c:pt>
                <c:pt idx="218">
                  <c:v>5.1518053227600936E-3</c:v>
                </c:pt>
                <c:pt idx="219">
                  <c:v>-1.6095065787193791E-2</c:v>
                </c:pt>
                <c:pt idx="220">
                  <c:v>-2.9884220970403091E-3</c:v>
                </c:pt>
                <c:pt idx="221">
                  <c:v>1.8688101121989175E-3</c:v>
                </c:pt>
                <c:pt idx="222">
                  <c:v>1.2708301451442333E-2</c:v>
                </c:pt>
                <c:pt idx="223">
                  <c:v>9.1752180509741717E-3</c:v>
                </c:pt>
                <c:pt idx="224">
                  <c:v>2.2487063035413753E-2</c:v>
                </c:pt>
                <c:pt idx="225">
                  <c:v>7.8278286202466962E-3</c:v>
                </c:pt>
                <c:pt idx="226">
                  <c:v>7.5032350956374429E-3</c:v>
                </c:pt>
                <c:pt idx="227">
                  <c:v>1.0236757663282647E-2</c:v>
                </c:pt>
                <c:pt idx="228">
                  <c:v>3.2155765768438821E-3</c:v>
                </c:pt>
                <c:pt idx="229">
                  <c:v>-1.0170810523847744E-2</c:v>
                </c:pt>
                <c:pt idx="230">
                  <c:v>1.1858610283654104E-3</c:v>
                </c:pt>
                <c:pt idx="231">
                  <c:v>-6.2185842829755528E-3</c:v>
                </c:pt>
                <c:pt idx="232">
                  <c:v>-7.4582547278860588E-3</c:v>
                </c:pt>
                <c:pt idx="233">
                  <c:v>-6.3974999152444671E-3</c:v>
                </c:pt>
                <c:pt idx="234">
                  <c:v>-3.1271737177870185E-2</c:v>
                </c:pt>
                <c:pt idx="235">
                  <c:v>1.7259568960007019E-3</c:v>
                </c:pt>
                <c:pt idx="236">
                  <c:v>-6.8253088802464387E-3</c:v>
                </c:pt>
                <c:pt idx="237">
                  <c:v>-4.2532688575220128E-3</c:v>
                </c:pt>
                <c:pt idx="238">
                  <c:v>-1.9860751624133567E-2</c:v>
                </c:pt>
                <c:pt idx="239">
                  <c:v>-1.373019281190202E-2</c:v>
                </c:pt>
                <c:pt idx="240">
                  <c:v>3.4946220538930137E-2</c:v>
                </c:pt>
                <c:pt idx="241">
                  <c:v>1.2568281250303571E-3</c:v>
                </c:pt>
                <c:pt idx="242">
                  <c:v>-1.7052788382719359E-2</c:v>
                </c:pt>
                <c:pt idx="243">
                  <c:v>-5.4200674693391446E-3</c:v>
                </c:pt>
                <c:pt idx="244">
                  <c:v>-2.7245274977167055E-2</c:v>
                </c:pt>
                <c:pt idx="245">
                  <c:v>4.9632920324015799E-3</c:v>
                </c:pt>
                <c:pt idx="246">
                  <c:v>1.3249215191517194E-2</c:v>
                </c:pt>
                <c:pt idx="247">
                  <c:v>6.7574539161126329E-3</c:v>
                </c:pt>
                <c:pt idx="248">
                  <c:v>2.7692629704188267E-3</c:v>
                </c:pt>
                <c:pt idx="249">
                  <c:v>-1.3222840169326299E-2</c:v>
                </c:pt>
                <c:pt idx="250">
                  <c:v>2.2072455446308894E-2</c:v>
                </c:pt>
                <c:pt idx="251">
                  <c:v>3.1889412838692677E-2</c:v>
                </c:pt>
                <c:pt idx="252">
                  <c:v>-1.4517924522027931E-2</c:v>
                </c:pt>
                <c:pt idx="253">
                  <c:v>-1.5415497472997232E-2</c:v>
                </c:pt>
                <c:pt idx="254">
                  <c:v>1.0013207660594811E-2</c:v>
                </c:pt>
                <c:pt idx="255">
                  <c:v>2.1246851504267767E-2</c:v>
                </c:pt>
                <c:pt idx="256">
                  <c:v>3.3089134421470721E-3</c:v>
                </c:pt>
                <c:pt idx="257">
                  <c:v>-7.103984410698567E-3</c:v>
                </c:pt>
                <c:pt idx="258">
                  <c:v>-2.0066920773757262E-2</c:v>
                </c:pt>
                <c:pt idx="259">
                  <c:v>3.2920246616998084E-3</c:v>
                </c:pt>
                <c:pt idx="260">
                  <c:v>-4.4565080538416339E-3</c:v>
                </c:pt>
                <c:pt idx="261">
                  <c:v>-1.0051316629795725E-2</c:v>
                </c:pt>
                <c:pt idx="262">
                  <c:v>-1.7811672156126338E-2</c:v>
                </c:pt>
                <c:pt idx="263">
                  <c:v>-1.7829734474114258E-2</c:v>
                </c:pt>
                <c:pt idx="264">
                  <c:v>1.929228399557539E-3</c:v>
                </c:pt>
                <c:pt idx="265">
                  <c:v>8.3843109468221284E-3</c:v>
                </c:pt>
                <c:pt idx="266">
                  <c:v>1.9524477170254403E-2</c:v>
                </c:pt>
                <c:pt idx="267">
                  <c:v>-7.6249317286694483E-3</c:v>
                </c:pt>
                <c:pt idx="268">
                  <c:v>-1.2905986750371693E-2</c:v>
                </c:pt>
                <c:pt idx="269">
                  <c:v>8.9219177354971889E-3</c:v>
                </c:pt>
                <c:pt idx="270">
                  <c:v>-5.9056274936901071E-3</c:v>
                </c:pt>
                <c:pt idx="271">
                  <c:v>1.7810530000008522E-2</c:v>
                </c:pt>
                <c:pt idx="272">
                  <c:v>5.2132120232386446E-3</c:v>
                </c:pt>
                <c:pt idx="273">
                  <c:v>7.6231799973914618E-3</c:v>
                </c:pt>
                <c:pt idx="274">
                  <c:v>1.5841150345496772E-2</c:v>
                </c:pt>
                <c:pt idx="275">
                  <c:v>-9.0489643263261133E-3</c:v>
                </c:pt>
                <c:pt idx="276">
                  <c:v>1.9914492496833615E-2</c:v>
                </c:pt>
                <c:pt idx="277">
                  <c:v>1.6453151674041062E-2</c:v>
                </c:pt>
                <c:pt idx="278">
                  <c:v>1.2325812876002247E-2</c:v>
                </c:pt>
                <c:pt idx="279">
                  <c:v>-3.5986198004799045E-3</c:v>
                </c:pt>
                <c:pt idx="280">
                  <c:v>-2.026307715827454E-2</c:v>
                </c:pt>
                <c:pt idx="281">
                  <c:v>1.0136173127777461E-2</c:v>
                </c:pt>
                <c:pt idx="282">
                  <c:v>-1.1268782970420629E-2</c:v>
                </c:pt>
                <c:pt idx="283">
                  <c:v>1.0054113351324608E-2</c:v>
                </c:pt>
                <c:pt idx="284">
                  <c:v>-9.0158386816205395E-3</c:v>
                </c:pt>
                <c:pt idx="285">
                  <c:v>-3.5913468332800752E-3</c:v>
                </c:pt>
                <c:pt idx="286">
                  <c:v>1.1952521007067283E-2</c:v>
                </c:pt>
                <c:pt idx="287">
                  <c:v>-9.5883419305659266E-3</c:v>
                </c:pt>
                <c:pt idx="288">
                  <c:v>1.5101465824184234E-3</c:v>
                </c:pt>
                <c:pt idx="289">
                  <c:v>-8.9049470602016994E-3</c:v>
                </c:pt>
                <c:pt idx="290">
                  <c:v>-2.77876055365202E-2</c:v>
                </c:pt>
                <c:pt idx="291">
                  <c:v>-5.9859851966033205E-3</c:v>
                </c:pt>
                <c:pt idx="292">
                  <c:v>3.7331804826280656E-3</c:v>
                </c:pt>
                <c:pt idx="293">
                  <c:v>7.0354013075028922E-3</c:v>
                </c:pt>
                <c:pt idx="294">
                  <c:v>8.7252128908700318E-3</c:v>
                </c:pt>
                <c:pt idx="295">
                  <c:v>-8.8225886151789955E-3</c:v>
                </c:pt>
                <c:pt idx="296">
                  <c:v>-7.7228009815245528E-3</c:v>
                </c:pt>
                <c:pt idx="297">
                  <c:v>3.2332365402436346E-3</c:v>
                </c:pt>
                <c:pt idx="298">
                  <c:v>0</c:v>
                </c:pt>
                <c:pt idx="299">
                  <c:v>-3.1351059283204101E-3</c:v>
                </c:pt>
                <c:pt idx="300">
                  <c:v>-1.8661302866833701E-3</c:v>
                </c:pt>
                <c:pt idx="301">
                  <c:v>1.0561412467145818E-2</c:v>
                </c:pt>
                <c:pt idx="302">
                  <c:v>2.6230160276366214E-3</c:v>
                </c:pt>
                <c:pt idx="303">
                  <c:v>2.0074630812979007E-2</c:v>
                </c:pt>
                <c:pt idx="304">
                  <c:v>3.6070281158413022E-3</c:v>
                </c:pt>
                <c:pt idx="305">
                  <c:v>-4.1777500946163972E-3</c:v>
                </c:pt>
                <c:pt idx="306">
                  <c:v>-5.5338372304937393E-3</c:v>
                </c:pt>
                <c:pt idx="307">
                  <c:v>-2.1762065834490318E-2</c:v>
                </c:pt>
                <c:pt idx="308">
                  <c:v>1.0750062115157273E-3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3-449E-A840-C4A3260D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454351"/>
        <c:axId val="492454767"/>
      </c:lineChart>
      <c:catAx>
        <c:axId val="49245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454767"/>
        <c:crosses val="autoZero"/>
        <c:auto val="1"/>
        <c:lblAlgn val="ctr"/>
        <c:lblOffset val="100"/>
        <c:noMultiLvlLbl val="0"/>
      </c:catAx>
      <c:valAx>
        <c:axId val="4924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45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Накопительный эфект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'Зад. 11'!$B$2:$B$311</c:f>
              <c:numCache>
                <c:formatCode>General</c:formatCode>
                <c:ptCount val="310"/>
                <c:pt idx="0">
                  <c:v>3445.5</c:v>
                </c:pt>
                <c:pt idx="1">
                  <c:v>3416</c:v>
                </c:pt>
                <c:pt idx="2">
                  <c:v>3427</c:v>
                </c:pt>
                <c:pt idx="3">
                  <c:v>3348</c:v>
                </c:pt>
                <c:pt idx="4">
                  <c:v>3319.5</c:v>
                </c:pt>
                <c:pt idx="5">
                  <c:v>3345</c:v>
                </c:pt>
                <c:pt idx="6">
                  <c:v>3339</c:v>
                </c:pt>
                <c:pt idx="7">
                  <c:v>3440</c:v>
                </c:pt>
                <c:pt idx="8">
                  <c:v>3623</c:v>
                </c:pt>
                <c:pt idx="9">
                  <c:v>3840</c:v>
                </c:pt>
                <c:pt idx="10">
                  <c:v>3750</c:v>
                </c:pt>
                <c:pt idx="11">
                  <c:v>3702.5</c:v>
                </c:pt>
                <c:pt idx="12">
                  <c:v>3796</c:v>
                </c:pt>
                <c:pt idx="13">
                  <c:v>3708.5</c:v>
                </c:pt>
                <c:pt idx="14">
                  <c:v>3751</c:v>
                </c:pt>
                <c:pt idx="15">
                  <c:v>3819.5</c:v>
                </c:pt>
                <c:pt idx="16">
                  <c:v>3830</c:v>
                </c:pt>
                <c:pt idx="17">
                  <c:v>3727</c:v>
                </c:pt>
                <c:pt idx="18">
                  <c:v>3720.5</c:v>
                </c:pt>
                <c:pt idx="19">
                  <c:v>3750</c:v>
                </c:pt>
                <c:pt idx="20">
                  <c:v>3783.5</c:v>
                </c:pt>
                <c:pt idx="21">
                  <c:v>3713</c:v>
                </c:pt>
                <c:pt idx="22">
                  <c:v>3640</c:v>
                </c:pt>
                <c:pt idx="23">
                  <c:v>3564.5</c:v>
                </c:pt>
                <c:pt idx="24">
                  <c:v>3575</c:v>
                </c:pt>
                <c:pt idx="25">
                  <c:v>3750</c:v>
                </c:pt>
                <c:pt idx="26">
                  <c:v>3669</c:v>
                </c:pt>
                <c:pt idx="27">
                  <c:v>3697</c:v>
                </c:pt>
                <c:pt idx="28">
                  <c:v>3620</c:v>
                </c:pt>
                <c:pt idx="29">
                  <c:v>3640.5</c:v>
                </c:pt>
                <c:pt idx="30">
                  <c:v>3641</c:v>
                </c:pt>
                <c:pt idx="31">
                  <c:v>3625</c:v>
                </c:pt>
                <c:pt idx="32">
                  <c:v>3503</c:v>
                </c:pt>
                <c:pt idx="33">
                  <c:v>3529</c:v>
                </c:pt>
                <c:pt idx="34">
                  <c:v>3201</c:v>
                </c:pt>
                <c:pt idx="35">
                  <c:v>3150</c:v>
                </c:pt>
                <c:pt idx="36">
                  <c:v>3130</c:v>
                </c:pt>
                <c:pt idx="37">
                  <c:v>3121</c:v>
                </c:pt>
                <c:pt idx="38">
                  <c:v>2705</c:v>
                </c:pt>
                <c:pt idx="39">
                  <c:v>2780</c:v>
                </c:pt>
                <c:pt idx="40">
                  <c:v>3002.5</c:v>
                </c:pt>
                <c:pt idx="41">
                  <c:v>2986</c:v>
                </c:pt>
                <c:pt idx="42">
                  <c:v>3020</c:v>
                </c:pt>
                <c:pt idx="43">
                  <c:v>3070</c:v>
                </c:pt>
                <c:pt idx="44">
                  <c:v>3140</c:v>
                </c:pt>
                <c:pt idx="45">
                  <c:v>3128.5</c:v>
                </c:pt>
                <c:pt idx="46">
                  <c:v>3202.5</c:v>
                </c:pt>
                <c:pt idx="47">
                  <c:v>3140</c:v>
                </c:pt>
                <c:pt idx="48">
                  <c:v>3190</c:v>
                </c:pt>
                <c:pt idx="49">
                  <c:v>3189</c:v>
                </c:pt>
                <c:pt idx="50">
                  <c:v>3262</c:v>
                </c:pt>
                <c:pt idx="51">
                  <c:v>3255</c:v>
                </c:pt>
                <c:pt idx="52">
                  <c:v>3372.5</c:v>
                </c:pt>
                <c:pt idx="53">
                  <c:v>3318</c:v>
                </c:pt>
                <c:pt idx="54">
                  <c:v>3321.5</c:v>
                </c:pt>
                <c:pt idx="55">
                  <c:v>3286</c:v>
                </c:pt>
                <c:pt idx="56">
                  <c:v>3362</c:v>
                </c:pt>
                <c:pt idx="57">
                  <c:v>3244.5</c:v>
                </c:pt>
                <c:pt idx="58">
                  <c:v>3196.5</c:v>
                </c:pt>
                <c:pt idx="59">
                  <c:v>3236</c:v>
                </c:pt>
                <c:pt idx="60">
                  <c:v>3165</c:v>
                </c:pt>
                <c:pt idx="61">
                  <c:v>3142.5</c:v>
                </c:pt>
                <c:pt idx="62">
                  <c:v>3205</c:v>
                </c:pt>
                <c:pt idx="63">
                  <c:v>3287</c:v>
                </c:pt>
                <c:pt idx="64">
                  <c:v>3215.5</c:v>
                </c:pt>
                <c:pt idx="65">
                  <c:v>3380</c:v>
                </c:pt>
                <c:pt idx="66">
                  <c:v>3467</c:v>
                </c:pt>
                <c:pt idx="67">
                  <c:v>3760</c:v>
                </c:pt>
                <c:pt idx="68">
                  <c:v>3702</c:v>
                </c:pt>
                <c:pt idx="69">
                  <c:v>3690</c:v>
                </c:pt>
                <c:pt idx="70">
                  <c:v>3694</c:v>
                </c:pt>
                <c:pt idx="71">
                  <c:v>3663</c:v>
                </c:pt>
                <c:pt idx="72">
                  <c:v>3575.5</c:v>
                </c:pt>
                <c:pt idx="73">
                  <c:v>3631</c:v>
                </c:pt>
                <c:pt idx="74">
                  <c:v>3508</c:v>
                </c:pt>
                <c:pt idx="75">
                  <c:v>3544.5</c:v>
                </c:pt>
                <c:pt idx="76">
                  <c:v>3619.5</c:v>
                </c:pt>
                <c:pt idx="77">
                  <c:v>3657</c:v>
                </c:pt>
                <c:pt idx="78">
                  <c:v>3640</c:v>
                </c:pt>
                <c:pt idx="79">
                  <c:v>3600</c:v>
                </c:pt>
                <c:pt idx="80">
                  <c:v>3616</c:v>
                </c:pt>
                <c:pt idx="81">
                  <c:v>3635</c:v>
                </c:pt>
                <c:pt idx="82">
                  <c:v>3615.5</c:v>
                </c:pt>
                <c:pt idx="83">
                  <c:v>3744.5</c:v>
                </c:pt>
                <c:pt idx="84">
                  <c:v>3827</c:v>
                </c:pt>
                <c:pt idx="85">
                  <c:v>3740</c:v>
                </c:pt>
                <c:pt idx="86">
                  <c:v>3832</c:v>
                </c:pt>
                <c:pt idx="87">
                  <c:v>3899.5</c:v>
                </c:pt>
                <c:pt idx="88">
                  <c:v>3869</c:v>
                </c:pt>
                <c:pt idx="89">
                  <c:v>3836</c:v>
                </c:pt>
                <c:pt idx="90">
                  <c:v>3846</c:v>
                </c:pt>
                <c:pt idx="91">
                  <c:v>3950</c:v>
                </c:pt>
                <c:pt idx="92">
                  <c:v>3929</c:v>
                </c:pt>
                <c:pt idx="93">
                  <c:v>3995</c:v>
                </c:pt>
                <c:pt idx="94">
                  <c:v>4004</c:v>
                </c:pt>
                <c:pt idx="95">
                  <c:v>3985.5</c:v>
                </c:pt>
                <c:pt idx="96">
                  <c:v>3950</c:v>
                </c:pt>
                <c:pt idx="97">
                  <c:v>3945</c:v>
                </c:pt>
                <c:pt idx="98">
                  <c:v>3820</c:v>
                </c:pt>
                <c:pt idx="99">
                  <c:v>4076</c:v>
                </c:pt>
                <c:pt idx="100">
                  <c:v>4115</c:v>
                </c:pt>
                <c:pt idx="101">
                  <c:v>4140.5</c:v>
                </c:pt>
                <c:pt idx="102">
                  <c:v>4180.5</c:v>
                </c:pt>
                <c:pt idx="103">
                  <c:v>4156.5</c:v>
                </c:pt>
                <c:pt idx="104">
                  <c:v>4035</c:v>
                </c:pt>
                <c:pt idx="105">
                  <c:v>4222</c:v>
                </c:pt>
                <c:pt idx="106">
                  <c:v>4332</c:v>
                </c:pt>
                <c:pt idx="107">
                  <c:v>4242</c:v>
                </c:pt>
                <c:pt idx="108">
                  <c:v>4225</c:v>
                </c:pt>
                <c:pt idx="109">
                  <c:v>4337</c:v>
                </c:pt>
                <c:pt idx="110">
                  <c:v>4307</c:v>
                </c:pt>
                <c:pt idx="111">
                  <c:v>4291</c:v>
                </c:pt>
                <c:pt idx="112">
                  <c:v>4259.5</c:v>
                </c:pt>
                <c:pt idx="113">
                  <c:v>4298</c:v>
                </c:pt>
                <c:pt idx="114">
                  <c:v>4303.5</c:v>
                </c:pt>
                <c:pt idx="115">
                  <c:v>4302</c:v>
                </c:pt>
                <c:pt idx="116">
                  <c:v>4690</c:v>
                </c:pt>
                <c:pt idx="117">
                  <c:v>4720</c:v>
                </c:pt>
                <c:pt idx="118">
                  <c:v>4782.5</c:v>
                </c:pt>
                <c:pt idx="119">
                  <c:v>4752</c:v>
                </c:pt>
                <c:pt idx="120">
                  <c:v>4768</c:v>
                </c:pt>
                <c:pt idx="121">
                  <c:v>4698</c:v>
                </c:pt>
                <c:pt idx="122">
                  <c:v>4675.5</c:v>
                </c:pt>
                <c:pt idx="123">
                  <c:v>4586</c:v>
                </c:pt>
                <c:pt idx="124">
                  <c:v>4614</c:v>
                </c:pt>
                <c:pt idx="125">
                  <c:v>4658.5</c:v>
                </c:pt>
                <c:pt idx="126">
                  <c:v>4632</c:v>
                </c:pt>
                <c:pt idx="127">
                  <c:v>4606.5</c:v>
                </c:pt>
                <c:pt idx="128">
                  <c:v>4618</c:v>
                </c:pt>
                <c:pt idx="129">
                  <c:v>4613.5</c:v>
                </c:pt>
                <c:pt idx="130">
                  <c:v>4622</c:v>
                </c:pt>
                <c:pt idx="131">
                  <c:v>4619.5</c:v>
                </c:pt>
                <c:pt idx="132">
                  <c:v>4738.5</c:v>
                </c:pt>
                <c:pt idx="133">
                  <c:v>4763.5</c:v>
                </c:pt>
                <c:pt idx="134">
                  <c:v>4688</c:v>
                </c:pt>
                <c:pt idx="135">
                  <c:v>4690.5</c:v>
                </c:pt>
                <c:pt idx="136">
                  <c:v>4671.5</c:v>
                </c:pt>
                <c:pt idx="137">
                  <c:v>4561.5</c:v>
                </c:pt>
                <c:pt idx="138">
                  <c:v>4523</c:v>
                </c:pt>
                <c:pt idx="139">
                  <c:v>4608</c:v>
                </c:pt>
                <c:pt idx="140">
                  <c:v>4642.5</c:v>
                </c:pt>
                <c:pt idx="141">
                  <c:v>4666</c:v>
                </c:pt>
                <c:pt idx="142">
                  <c:v>4728</c:v>
                </c:pt>
                <c:pt idx="143">
                  <c:v>4581.5</c:v>
                </c:pt>
                <c:pt idx="144">
                  <c:v>4474.5</c:v>
                </c:pt>
                <c:pt idx="145">
                  <c:v>4497.5</c:v>
                </c:pt>
                <c:pt idx="146">
                  <c:v>4564.5</c:v>
                </c:pt>
                <c:pt idx="147">
                  <c:v>4565</c:v>
                </c:pt>
                <c:pt idx="148">
                  <c:v>4590.5</c:v>
                </c:pt>
                <c:pt idx="149">
                  <c:v>4558.5</c:v>
                </c:pt>
                <c:pt idx="150">
                  <c:v>4535</c:v>
                </c:pt>
                <c:pt idx="151">
                  <c:v>4456</c:v>
                </c:pt>
                <c:pt idx="152">
                  <c:v>4475</c:v>
                </c:pt>
                <c:pt idx="153">
                  <c:v>4671.5</c:v>
                </c:pt>
                <c:pt idx="154">
                  <c:v>4724.5</c:v>
                </c:pt>
                <c:pt idx="155">
                  <c:v>4710</c:v>
                </c:pt>
                <c:pt idx="156">
                  <c:v>4863</c:v>
                </c:pt>
                <c:pt idx="157">
                  <c:v>4805</c:v>
                </c:pt>
                <c:pt idx="158">
                  <c:v>4772.5</c:v>
                </c:pt>
                <c:pt idx="159">
                  <c:v>4989.5</c:v>
                </c:pt>
                <c:pt idx="160">
                  <c:v>5057</c:v>
                </c:pt>
                <c:pt idx="161">
                  <c:v>5025</c:v>
                </c:pt>
                <c:pt idx="162">
                  <c:v>5080</c:v>
                </c:pt>
                <c:pt idx="163">
                  <c:v>4965.5</c:v>
                </c:pt>
                <c:pt idx="164">
                  <c:v>4956</c:v>
                </c:pt>
                <c:pt idx="165">
                  <c:v>4896</c:v>
                </c:pt>
                <c:pt idx="166">
                  <c:v>4906.5</c:v>
                </c:pt>
                <c:pt idx="167">
                  <c:v>4895</c:v>
                </c:pt>
                <c:pt idx="168">
                  <c:v>4879</c:v>
                </c:pt>
                <c:pt idx="169">
                  <c:v>4766.5</c:v>
                </c:pt>
                <c:pt idx="170">
                  <c:v>4722</c:v>
                </c:pt>
                <c:pt idx="171">
                  <c:v>4690.5</c:v>
                </c:pt>
                <c:pt idx="172">
                  <c:v>4859</c:v>
                </c:pt>
                <c:pt idx="173">
                  <c:v>4837</c:v>
                </c:pt>
                <c:pt idx="174">
                  <c:v>4912</c:v>
                </c:pt>
                <c:pt idx="175">
                  <c:v>4741</c:v>
                </c:pt>
                <c:pt idx="176">
                  <c:v>4782</c:v>
                </c:pt>
                <c:pt idx="177">
                  <c:v>4914.5</c:v>
                </c:pt>
                <c:pt idx="178">
                  <c:v>4910.5</c:v>
                </c:pt>
                <c:pt idx="179">
                  <c:v>4863</c:v>
                </c:pt>
                <c:pt idx="180">
                  <c:v>4900.5</c:v>
                </c:pt>
                <c:pt idx="181">
                  <c:v>4855.5</c:v>
                </c:pt>
                <c:pt idx="182">
                  <c:v>4799.5</c:v>
                </c:pt>
                <c:pt idx="183">
                  <c:v>4784</c:v>
                </c:pt>
                <c:pt idx="184">
                  <c:v>4702</c:v>
                </c:pt>
                <c:pt idx="185">
                  <c:v>4659</c:v>
                </c:pt>
                <c:pt idx="186">
                  <c:v>4706</c:v>
                </c:pt>
                <c:pt idx="187">
                  <c:v>4829</c:v>
                </c:pt>
                <c:pt idx="188">
                  <c:v>4770</c:v>
                </c:pt>
                <c:pt idx="189">
                  <c:v>4741.5</c:v>
                </c:pt>
                <c:pt idx="190">
                  <c:v>4796</c:v>
                </c:pt>
                <c:pt idx="191">
                  <c:v>4893.5</c:v>
                </c:pt>
                <c:pt idx="192">
                  <c:v>4945</c:v>
                </c:pt>
                <c:pt idx="193">
                  <c:v>4780</c:v>
                </c:pt>
                <c:pt idx="194">
                  <c:v>4910</c:v>
                </c:pt>
                <c:pt idx="195">
                  <c:v>4932</c:v>
                </c:pt>
                <c:pt idx="196">
                  <c:v>4982</c:v>
                </c:pt>
                <c:pt idx="197">
                  <c:v>4891.5</c:v>
                </c:pt>
                <c:pt idx="198">
                  <c:v>4980</c:v>
                </c:pt>
                <c:pt idx="199">
                  <c:v>5012.5</c:v>
                </c:pt>
                <c:pt idx="200">
                  <c:v>4933</c:v>
                </c:pt>
                <c:pt idx="201">
                  <c:v>4945</c:v>
                </c:pt>
                <c:pt idx="202">
                  <c:v>4910</c:v>
                </c:pt>
                <c:pt idx="203">
                  <c:v>4891.5</c:v>
                </c:pt>
                <c:pt idx="204">
                  <c:v>4971.5</c:v>
                </c:pt>
                <c:pt idx="205">
                  <c:v>4985.5</c:v>
                </c:pt>
                <c:pt idx="206">
                  <c:v>4979</c:v>
                </c:pt>
                <c:pt idx="207">
                  <c:v>5019.5</c:v>
                </c:pt>
                <c:pt idx="208">
                  <c:v>4995</c:v>
                </c:pt>
                <c:pt idx="209">
                  <c:v>5008</c:v>
                </c:pt>
                <c:pt idx="210">
                  <c:v>4992.5</c:v>
                </c:pt>
                <c:pt idx="211">
                  <c:v>5008</c:v>
                </c:pt>
                <c:pt idx="212">
                  <c:v>5040.5</c:v>
                </c:pt>
                <c:pt idx="213">
                  <c:v>5384.5</c:v>
                </c:pt>
                <c:pt idx="214">
                  <c:v>5381</c:v>
                </c:pt>
                <c:pt idx="215">
                  <c:v>5512</c:v>
                </c:pt>
                <c:pt idx="216">
                  <c:v>5494</c:v>
                </c:pt>
                <c:pt idx="217">
                  <c:v>5432</c:v>
                </c:pt>
                <c:pt idx="218">
                  <c:v>5421</c:v>
                </c:pt>
                <c:pt idx="219">
                  <c:v>5449</c:v>
                </c:pt>
                <c:pt idx="220">
                  <c:v>5362</c:v>
                </c:pt>
                <c:pt idx="221">
                  <c:v>5346</c:v>
                </c:pt>
                <c:pt idx="222">
                  <c:v>5356</c:v>
                </c:pt>
                <c:pt idx="223">
                  <c:v>5424.5</c:v>
                </c:pt>
                <c:pt idx="224">
                  <c:v>5474.5</c:v>
                </c:pt>
                <c:pt idx="225">
                  <c:v>5599</c:v>
                </c:pt>
                <c:pt idx="226">
                  <c:v>5643</c:v>
                </c:pt>
                <c:pt idx="227">
                  <c:v>5685.5</c:v>
                </c:pt>
                <c:pt idx="228">
                  <c:v>5744</c:v>
                </c:pt>
                <c:pt idx="229">
                  <c:v>5762.5</c:v>
                </c:pt>
                <c:pt idx="230">
                  <c:v>5478</c:v>
                </c:pt>
                <c:pt idx="231">
                  <c:v>5484.5</c:v>
                </c:pt>
                <c:pt idx="232">
                  <c:v>5450.5</c:v>
                </c:pt>
                <c:pt idx="233">
                  <c:v>5410</c:v>
                </c:pt>
                <c:pt idx="234">
                  <c:v>5375.5</c:v>
                </c:pt>
                <c:pt idx="235">
                  <c:v>5210</c:v>
                </c:pt>
                <c:pt idx="236">
                  <c:v>5219</c:v>
                </c:pt>
                <c:pt idx="237">
                  <c:v>5183.5</c:v>
                </c:pt>
                <c:pt idx="238">
                  <c:v>5161.5</c:v>
                </c:pt>
                <c:pt idx="239">
                  <c:v>5060</c:v>
                </c:pt>
                <c:pt idx="240">
                  <c:v>4991</c:v>
                </c:pt>
                <c:pt idx="241">
                  <c:v>5168.5</c:v>
                </c:pt>
                <c:pt idx="242">
                  <c:v>5175</c:v>
                </c:pt>
                <c:pt idx="243">
                  <c:v>5087.5</c:v>
                </c:pt>
                <c:pt idx="244">
                  <c:v>5060</c:v>
                </c:pt>
                <c:pt idx="245">
                  <c:v>4924</c:v>
                </c:pt>
                <c:pt idx="246">
                  <c:v>4948.5</c:v>
                </c:pt>
                <c:pt idx="247">
                  <c:v>5014.5</c:v>
                </c:pt>
                <c:pt idx="248">
                  <c:v>5048.5</c:v>
                </c:pt>
                <c:pt idx="249">
                  <c:v>5062.5</c:v>
                </c:pt>
                <c:pt idx="250">
                  <c:v>4996</c:v>
                </c:pt>
                <c:pt idx="251">
                  <c:v>5107.5</c:v>
                </c:pt>
                <c:pt idx="252">
                  <c:v>5273</c:v>
                </c:pt>
                <c:pt idx="253">
                  <c:v>5197</c:v>
                </c:pt>
                <c:pt idx="254">
                  <c:v>5117.5</c:v>
                </c:pt>
                <c:pt idx="255">
                  <c:v>5169</c:v>
                </c:pt>
                <c:pt idx="256">
                  <c:v>5280</c:v>
                </c:pt>
                <c:pt idx="257">
                  <c:v>5297.5</c:v>
                </c:pt>
                <c:pt idx="258">
                  <c:v>5260</c:v>
                </c:pt>
                <c:pt idx="259">
                  <c:v>5155.5</c:v>
                </c:pt>
                <c:pt idx="260">
                  <c:v>5172.5</c:v>
                </c:pt>
                <c:pt idx="261">
                  <c:v>5149.5</c:v>
                </c:pt>
                <c:pt idx="262">
                  <c:v>5098</c:v>
                </c:pt>
                <c:pt idx="263">
                  <c:v>5008</c:v>
                </c:pt>
                <c:pt idx="264">
                  <c:v>4919.5</c:v>
                </c:pt>
                <c:pt idx="265">
                  <c:v>4929</c:v>
                </c:pt>
                <c:pt idx="266">
                  <c:v>4970.5</c:v>
                </c:pt>
                <c:pt idx="267">
                  <c:v>5068.5</c:v>
                </c:pt>
                <c:pt idx="268">
                  <c:v>5030</c:v>
                </c:pt>
                <c:pt idx="269">
                  <c:v>4965.5</c:v>
                </c:pt>
                <c:pt idx="270">
                  <c:v>5010</c:v>
                </c:pt>
                <c:pt idx="271">
                  <c:v>4980.5</c:v>
                </c:pt>
                <c:pt idx="272">
                  <c:v>5070</c:v>
                </c:pt>
                <c:pt idx="273">
                  <c:v>5096.5</c:v>
                </c:pt>
                <c:pt idx="274">
                  <c:v>5135.5</c:v>
                </c:pt>
                <c:pt idx="275">
                  <c:v>5217.5</c:v>
                </c:pt>
                <c:pt idx="276">
                  <c:v>5170.5</c:v>
                </c:pt>
                <c:pt idx="277">
                  <c:v>5274.5</c:v>
                </c:pt>
                <c:pt idx="278">
                  <c:v>5362</c:v>
                </c:pt>
                <c:pt idx="279">
                  <c:v>5428.5</c:v>
                </c:pt>
                <c:pt idx="280">
                  <c:v>5409</c:v>
                </c:pt>
                <c:pt idx="281">
                  <c:v>5300.5</c:v>
                </c:pt>
                <c:pt idx="282">
                  <c:v>5354.5</c:v>
                </c:pt>
                <c:pt idx="283">
                  <c:v>5294.5</c:v>
                </c:pt>
                <c:pt idx="284">
                  <c:v>5348</c:v>
                </c:pt>
                <c:pt idx="285">
                  <c:v>5300</c:v>
                </c:pt>
                <c:pt idx="286">
                  <c:v>5281</c:v>
                </c:pt>
                <c:pt idx="287">
                  <c:v>5344.5</c:v>
                </c:pt>
                <c:pt idx="288">
                  <c:v>5293.5</c:v>
                </c:pt>
                <c:pt idx="289">
                  <c:v>5301.5</c:v>
                </c:pt>
                <c:pt idx="290">
                  <c:v>5254.5</c:v>
                </c:pt>
                <c:pt idx="291">
                  <c:v>5110.5</c:v>
                </c:pt>
                <c:pt idx="292">
                  <c:v>5080</c:v>
                </c:pt>
                <c:pt idx="293">
                  <c:v>5099</c:v>
                </c:pt>
                <c:pt idx="294">
                  <c:v>5135</c:v>
                </c:pt>
                <c:pt idx="295">
                  <c:v>5180</c:v>
                </c:pt>
                <c:pt idx="296">
                  <c:v>5134.5</c:v>
                </c:pt>
                <c:pt idx="297">
                  <c:v>5095</c:v>
                </c:pt>
                <c:pt idx="298">
                  <c:v>5111.5</c:v>
                </c:pt>
                <c:pt idx="299">
                  <c:v>5111.5</c:v>
                </c:pt>
                <c:pt idx="300">
                  <c:v>5095.5</c:v>
                </c:pt>
                <c:pt idx="301">
                  <c:v>5086</c:v>
                </c:pt>
                <c:pt idx="302">
                  <c:v>5140</c:v>
                </c:pt>
                <c:pt idx="303">
                  <c:v>5153.5</c:v>
                </c:pt>
                <c:pt idx="304">
                  <c:v>5258</c:v>
                </c:pt>
                <c:pt idx="305">
                  <c:v>5277</c:v>
                </c:pt>
                <c:pt idx="306">
                  <c:v>5255</c:v>
                </c:pt>
                <c:pt idx="307">
                  <c:v>5226</c:v>
                </c:pt>
                <c:pt idx="308">
                  <c:v>5113.5</c:v>
                </c:pt>
                <c:pt idx="309">
                  <c:v>5119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8-4042-B5EA-143070A3EC5D}"/>
            </c:ext>
          </c:extLst>
        </c:ser>
        <c:ser>
          <c:idx val="1"/>
          <c:order val="1"/>
          <c:tx>
            <c:strRef>
              <c:f>'Зад. 11'!$F$1</c:f>
              <c:strCache>
                <c:ptCount val="1"/>
                <c:pt idx="0">
                  <c:v>ср знач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'Зад. 11'!$F$3:$F$311</c:f>
              <c:numCache>
                <c:formatCode>General</c:formatCode>
                <c:ptCount val="309"/>
                <c:pt idx="0">
                  <c:v>3430.75</c:v>
                </c:pt>
                <c:pt idx="1">
                  <c:v>3429.5</c:v>
                </c:pt>
                <c:pt idx="2">
                  <c:v>3409.125</c:v>
                </c:pt>
                <c:pt idx="3">
                  <c:v>3391.2</c:v>
                </c:pt>
                <c:pt idx="4">
                  <c:v>3383.5</c:v>
                </c:pt>
                <c:pt idx="5">
                  <c:v>3377.1428571428573</c:v>
                </c:pt>
                <c:pt idx="6">
                  <c:v>3385</c:v>
                </c:pt>
                <c:pt idx="7">
                  <c:v>3411.4444444444443</c:v>
                </c:pt>
                <c:pt idx="8">
                  <c:v>3454.3</c:v>
                </c:pt>
                <c:pt idx="9">
                  <c:v>3481.181818181818</c:v>
                </c:pt>
                <c:pt idx="10">
                  <c:v>3499.625</c:v>
                </c:pt>
                <c:pt idx="11">
                  <c:v>3522.4230769230771</c:v>
                </c:pt>
                <c:pt idx="12">
                  <c:v>3535.7142857142858</c:v>
                </c:pt>
                <c:pt idx="13">
                  <c:v>3550.0666666666666</c:v>
                </c:pt>
                <c:pt idx="14">
                  <c:v>3566.90625</c:v>
                </c:pt>
                <c:pt idx="15">
                  <c:v>3582.3823529411766</c:v>
                </c:pt>
                <c:pt idx="16">
                  <c:v>3590.4166666666665</c:v>
                </c:pt>
                <c:pt idx="17">
                  <c:v>3597.2631578947367</c:v>
                </c:pt>
                <c:pt idx="18">
                  <c:v>3604.9</c:v>
                </c:pt>
                <c:pt idx="19">
                  <c:v>3613.4047619047619</c:v>
                </c:pt>
                <c:pt idx="20">
                  <c:v>3617.931818181818</c:v>
                </c:pt>
                <c:pt idx="21">
                  <c:v>3618.891304347826</c:v>
                </c:pt>
                <c:pt idx="22">
                  <c:v>3616.625</c:v>
                </c:pt>
                <c:pt idx="23">
                  <c:v>3614.96</c:v>
                </c:pt>
                <c:pt idx="24">
                  <c:v>3620.1538461538462</c:v>
                </c:pt>
                <c:pt idx="25">
                  <c:v>3621.962962962963</c:v>
                </c:pt>
                <c:pt idx="26">
                  <c:v>3624.6428571428573</c:v>
                </c:pt>
                <c:pt idx="27">
                  <c:v>3624.4827586206898</c:v>
                </c:pt>
                <c:pt idx="28">
                  <c:v>3625.0166666666669</c:v>
                </c:pt>
                <c:pt idx="29">
                  <c:v>3625.5322580645161</c:v>
                </c:pt>
                <c:pt idx="30">
                  <c:v>3625.515625</c:v>
                </c:pt>
                <c:pt idx="31">
                  <c:v>3621.8030303030305</c:v>
                </c:pt>
                <c:pt idx="32">
                  <c:v>3619.0735294117649</c:v>
                </c:pt>
                <c:pt idx="33">
                  <c:v>3607.1285714285714</c:v>
                </c:pt>
                <c:pt idx="34">
                  <c:v>3594.4305555555557</c:v>
                </c:pt>
                <c:pt idx="35">
                  <c:v>3581.8783783783783</c:v>
                </c:pt>
                <c:pt idx="36">
                  <c:v>3569.75</c:v>
                </c:pt>
                <c:pt idx="37">
                  <c:v>3547.5769230769229</c:v>
                </c:pt>
                <c:pt idx="38">
                  <c:v>3528.3874999999998</c:v>
                </c:pt>
                <c:pt idx="39">
                  <c:v>3515.560975609756</c:v>
                </c:pt>
                <c:pt idx="40">
                  <c:v>3502.9523809523807</c:v>
                </c:pt>
                <c:pt idx="41">
                  <c:v>3491.7209302325582</c:v>
                </c:pt>
                <c:pt idx="42">
                  <c:v>3482.1363636363635</c:v>
                </c:pt>
                <c:pt idx="43">
                  <c:v>3474.5333333333333</c:v>
                </c:pt>
                <c:pt idx="44">
                  <c:v>3467.0108695652175</c:v>
                </c:pt>
                <c:pt idx="45">
                  <c:v>3461.3829787234044</c:v>
                </c:pt>
                <c:pt idx="46">
                  <c:v>3454.6875</c:v>
                </c:pt>
                <c:pt idx="47">
                  <c:v>3449.2857142857142</c:v>
                </c:pt>
                <c:pt idx="48">
                  <c:v>3444.08</c:v>
                </c:pt>
                <c:pt idx="49">
                  <c:v>3440.5098039215686</c:v>
                </c:pt>
                <c:pt idx="50">
                  <c:v>3436.9423076923076</c:v>
                </c:pt>
                <c:pt idx="51">
                  <c:v>3435.7264150943397</c:v>
                </c:pt>
                <c:pt idx="52">
                  <c:v>3433.5462962962961</c:v>
                </c:pt>
                <c:pt idx="53">
                  <c:v>3431.5090909090909</c:v>
                </c:pt>
                <c:pt idx="54">
                  <c:v>3428.9107142857142</c:v>
                </c:pt>
                <c:pt idx="55">
                  <c:v>3427.7368421052633</c:v>
                </c:pt>
                <c:pt idx="56">
                  <c:v>3424.5775862068967</c:v>
                </c:pt>
                <c:pt idx="57">
                  <c:v>3420.7118644067796</c:v>
                </c:pt>
                <c:pt idx="58">
                  <c:v>3417.6333333333332</c:v>
                </c:pt>
                <c:pt idx="59">
                  <c:v>3413.4918032786886</c:v>
                </c:pt>
                <c:pt idx="60">
                  <c:v>3409.1209677419356</c:v>
                </c:pt>
                <c:pt idx="61">
                  <c:v>3405.8809523809523</c:v>
                </c:pt>
                <c:pt idx="62">
                  <c:v>3404.0234375</c:v>
                </c:pt>
                <c:pt idx="63">
                  <c:v>3401.123076923077</c:v>
                </c:pt>
                <c:pt idx="64">
                  <c:v>3400.8030303030305</c:v>
                </c:pt>
                <c:pt idx="65">
                  <c:v>3401.7910447761192</c:v>
                </c:pt>
                <c:pt idx="66">
                  <c:v>3407.0588235294117</c:v>
                </c:pt>
                <c:pt idx="67">
                  <c:v>3411.3333333333335</c:v>
                </c:pt>
                <c:pt idx="68">
                  <c:v>3415.3142857142857</c:v>
                </c:pt>
                <c:pt idx="69">
                  <c:v>3419.2394366197182</c:v>
                </c:pt>
                <c:pt idx="70">
                  <c:v>3422.625</c:v>
                </c:pt>
                <c:pt idx="71">
                  <c:v>3424.7191780821918</c:v>
                </c:pt>
                <c:pt idx="72">
                  <c:v>3427.5067567567567</c:v>
                </c:pt>
                <c:pt idx="73">
                  <c:v>3428.58</c:v>
                </c:pt>
                <c:pt idx="74">
                  <c:v>3430.1052631578946</c:v>
                </c:pt>
                <c:pt idx="75">
                  <c:v>3432.5649350649351</c:v>
                </c:pt>
                <c:pt idx="76">
                  <c:v>3435.4423076923076</c:v>
                </c:pt>
                <c:pt idx="77">
                  <c:v>3438.0316455696202</c:v>
                </c:pt>
                <c:pt idx="78">
                  <c:v>3440.0562500000001</c:v>
                </c:pt>
                <c:pt idx="79">
                  <c:v>3442.2283950617284</c:v>
                </c:pt>
                <c:pt idx="80">
                  <c:v>3444.5792682926831</c:v>
                </c:pt>
                <c:pt idx="81">
                  <c:v>3446.6385542168673</c:v>
                </c:pt>
                <c:pt idx="82">
                  <c:v>3450.1845238095239</c:v>
                </c:pt>
                <c:pt idx="83">
                  <c:v>3454.6176470588234</c:v>
                </c:pt>
                <c:pt idx="84">
                  <c:v>3457.9360465116279</c:v>
                </c:pt>
                <c:pt idx="85">
                  <c:v>3462.2356321839079</c:v>
                </c:pt>
                <c:pt idx="86">
                  <c:v>3467.2045454545455</c:v>
                </c:pt>
                <c:pt idx="87">
                  <c:v>3471.7191011235955</c:v>
                </c:pt>
                <c:pt idx="88">
                  <c:v>3475.7666666666669</c:v>
                </c:pt>
                <c:pt idx="89">
                  <c:v>3479.835164835165</c:v>
                </c:pt>
                <c:pt idx="90">
                  <c:v>3484.945652173913</c:v>
                </c:pt>
                <c:pt idx="91">
                  <c:v>3489.7204301075267</c:v>
                </c:pt>
                <c:pt idx="92">
                  <c:v>3495.0957446808511</c:v>
                </c:pt>
                <c:pt idx="93">
                  <c:v>3500.4526315789471</c:v>
                </c:pt>
                <c:pt idx="94">
                  <c:v>3505.5052083333335</c:v>
                </c:pt>
                <c:pt idx="95">
                  <c:v>3510.0876288659792</c:v>
                </c:pt>
                <c:pt idx="96">
                  <c:v>3514.5255102040815</c:v>
                </c:pt>
                <c:pt idx="97">
                  <c:v>3517.6111111111113</c:v>
                </c:pt>
                <c:pt idx="98">
                  <c:v>3523.1950000000002</c:v>
                </c:pt>
                <c:pt idx="99">
                  <c:v>3529.0544554455446</c:v>
                </c:pt>
                <c:pt idx="100">
                  <c:v>3535.0490196078431</c:v>
                </c:pt>
                <c:pt idx="101">
                  <c:v>3541.3155339805826</c:v>
                </c:pt>
                <c:pt idx="102">
                  <c:v>3547.2307692307691</c:v>
                </c:pt>
                <c:pt idx="103">
                  <c:v>3551.8761904761905</c:v>
                </c:pt>
                <c:pt idx="104">
                  <c:v>3558.1981132075471</c:v>
                </c:pt>
                <c:pt idx="105">
                  <c:v>3565.429906542056</c:v>
                </c:pt>
                <c:pt idx="106">
                  <c:v>3571.6944444444443</c:v>
                </c:pt>
                <c:pt idx="107">
                  <c:v>3577.6880733944954</c:v>
                </c:pt>
                <c:pt idx="108">
                  <c:v>3584.590909090909</c:v>
                </c:pt>
                <c:pt idx="109">
                  <c:v>3591.099099099099</c:v>
                </c:pt>
                <c:pt idx="110">
                  <c:v>3597.3482142857142</c:v>
                </c:pt>
                <c:pt idx="111">
                  <c:v>3603.2079646017701</c:v>
                </c:pt>
                <c:pt idx="112">
                  <c:v>3609.3026315789475</c:v>
                </c:pt>
                <c:pt idx="113">
                  <c:v>3615.3391304347824</c:v>
                </c:pt>
                <c:pt idx="114">
                  <c:v>3621.2586206896553</c:v>
                </c:pt>
                <c:pt idx="115">
                  <c:v>3630.3931623931626</c:v>
                </c:pt>
                <c:pt idx="116">
                  <c:v>3639.6271186440677</c:v>
                </c:pt>
                <c:pt idx="117">
                  <c:v>3649.2310924369749</c:v>
                </c:pt>
                <c:pt idx="118">
                  <c:v>3658.4208333333331</c:v>
                </c:pt>
                <c:pt idx="119">
                  <c:v>3667.590909090909</c:v>
                </c:pt>
                <c:pt idx="120">
                  <c:v>3676.0368852459014</c:v>
                </c:pt>
                <c:pt idx="121">
                  <c:v>3684.1626016260161</c:v>
                </c:pt>
                <c:pt idx="122">
                  <c:v>3691.4354838709678</c:v>
                </c:pt>
                <c:pt idx="123">
                  <c:v>3698.8159999999998</c:v>
                </c:pt>
                <c:pt idx="124">
                  <c:v>3706.4325396825398</c:v>
                </c:pt>
                <c:pt idx="125">
                  <c:v>3713.7204724409448</c:v>
                </c:pt>
                <c:pt idx="126">
                  <c:v>3720.6953125</c:v>
                </c:pt>
                <c:pt idx="127">
                  <c:v>3727.6511627906975</c:v>
                </c:pt>
                <c:pt idx="128">
                  <c:v>3734.4653846153847</c:v>
                </c:pt>
                <c:pt idx="129">
                  <c:v>3741.240458015267</c:v>
                </c:pt>
                <c:pt idx="130">
                  <c:v>3747.8939393939395</c:v>
                </c:pt>
                <c:pt idx="131">
                  <c:v>3755.3421052631579</c:v>
                </c:pt>
                <c:pt idx="132">
                  <c:v>3762.8656716417909</c:v>
                </c:pt>
                <c:pt idx="133">
                  <c:v>3769.7185185185185</c:v>
                </c:pt>
                <c:pt idx="134">
                  <c:v>3776.4889705882351</c:v>
                </c:pt>
                <c:pt idx="135">
                  <c:v>3783.0218978102189</c:v>
                </c:pt>
                <c:pt idx="136">
                  <c:v>3788.663043478261</c:v>
                </c:pt>
                <c:pt idx="137">
                  <c:v>3793.9460431654675</c:v>
                </c:pt>
                <c:pt idx="138">
                  <c:v>3799.7607142857141</c:v>
                </c:pt>
                <c:pt idx="139">
                  <c:v>3805.7375886524824</c:v>
                </c:pt>
                <c:pt idx="140">
                  <c:v>3811.7957746478874</c:v>
                </c:pt>
                <c:pt idx="141">
                  <c:v>3818.2027972027972</c:v>
                </c:pt>
                <c:pt idx="142">
                  <c:v>3823.5034722222222</c:v>
                </c:pt>
                <c:pt idx="143">
                  <c:v>3827.9931034482761</c:v>
                </c:pt>
                <c:pt idx="144">
                  <c:v>3832.5787671232879</c:v>
                </c:pt>
                <c:pt idx="145">
                  <c:v>3837.5578231292516</c:v>
                </c:pt>
                <c:pt idx="146">
                  <c:v>3842.4729729729729</c:v>
                </c:pt>
                <c:pt idx="147">
                  <c:v>3847.4932885906042</c:v>
                </c:pt>
                <c:pt idx="148">
                  <c:v>3852.2333333333331</c:v>
                </c:pt>
                <c:pt idx="149">
                  <c:v>3856.7549668874171</c:v>
                </c:pt>
                <c:pt idx="150">
                  <c:v>3860.6973684210525</c:v>
                </c:pt>
                <c:pt idx="151">
                  <c:v>3864.7124183006536</c:v>
                </c:pt>
                <c:pt idx="152">
                  <c:v>3869.9512987012986</c:v>
                </c:pt>
                <c:pt idx="153">
                  <c:v>3875.4645161290323</c:v>
                </c:pt>
                <c:pt idx="154">
                  <c:v>3880.8141025641025</c:v>
                </c:pt>
                <c:pt idx="155">
                  <c:v>3887.0700636942674</c:v>
                </c:pt>
                <c:pt idx="156">
                  <c:v>3892.8797468354433</c:v>
                </c:pt>
                <c:pt idx="157">
                  <c:v>3898.4119496855346</c:v>
                </c:pt>
                <c:pt idx="158">
                  <c:v>3905.2312499999998</c:v>
                </c:pt>
                <c:pt idx="159">
                  <c:v>3912.3850931677021</c:v>
                </c:pt>
                <c:pt idx="160">
                  <c:v>3919.2530864197529</c:v>
                </c:pt>
                <c:pt idx="161">
                  <c:v>3926.3742331288345</c:v>
                </c:pt>
                <c:pt idx="162">
                  <c:v>3932.7103658536585</c:v>
                </c:pt>
                <c:pt idx="163">
                  <c:v>3938.9121212121213</c:v>
                </c:pt>
                <c:pt idx="164">
                  <c:v>3944.6777108433735</c:v>
                </c:pt>
                <c:pt idx="165">
                  <c:v>3950.4371257485031</c:v>
                </c:pt>
                <c:pt idx="166">
                  <c:v>3956.0595238095239</c:v>
                </c:pt>
                <c:pt idx="167">
                  <c:v>3961.5207100591715</c:v>
                </c:pt>
                <c:pt idx="168">
                  <c:v>3966.2558823529412</c:v>
                </c:pt>
                <c:pt idx="169">
                  <c:v>3970.6754385964914</c:v>
                </c:pt>
                <c:pt idx="170">
                  <c:v>3974.8604651162791</c:v>
                </c:pt>
                <c:pt idx="171">
                  <c:v>3979.9710982658958</c:v>
                </c:pt>
                <c:pt idx="172">
                  <c:v>3984.8965517241381</c:v>
                </c:pt>
                <c:pt idx="173">
                  <c:v>3990.1942857142858</c:v>
                </c:pt>
                <c:pt idx="174">
                  <c:v>3994.4602272727275</c:v>
                </c:pt>
                <c:pt idx="175">
                  <c:v>3998.9096045197739</c:v>
                </c:pt>
                <c:pt idx="176">
                  <c:v>4004.053370786517</c:v>
                </c:pt>
                <c:pt idx="177">
                  <c:v>4009.117318435754</c:v>
                </c:pt>
                <c:pt idx="178">
                  <c:v>4013.8611111111113</c:v>
                </c:pt>
                <c:pt idx="179">
                  <c:v>4018.7596685082872</c:v>
                </c:pt>
                <c:pt idx="180">
                  <c:v>4023.3571428571427</c:v>
                </c:pt>
                <c:pt idx="181">
                  <c:v>4027.5983606557379</c:v>
                </c:pt>
                <c:pt idx="182">
                  <c:v>4031.709239130435</c:v>
                </c:pt>
                <c:pt idx="183">
                  <c:v>4035.3324324324326</c:v>
                </c:pt>
                <c:pt idx="184">
                  <c:v>4038.6854838709678</c:v>
                </c:pt>
                <c:pt idx="185">
                  <c:v>4042.2540106951874</c:v>
                </c:pt>
                <c:pt idx="186">
                  <c:v>4046.4388297872342</c:v>
                </c:pt>
                <c:pt idx="187">
                  <c:v>4050.267195767196</c:v>
                </c:pt>
                <c:pt idx="188">
                  <c:v>4053.9052631578948</c:v>
                </c:pt>
                <c:pt idx="189">
                  <c:v>4057.7905759162304</c:v>
                </c:pt>
                <c:pt idx="190">
                  <c:v>4062.1432291666665</c:v>
                </c:pt>
                <c:pt idx="191">
                  <c:v>4066.7176165803107</c:v>
                </c:pt>
                <c:pt idx="192">
                  <c:v>4070.394329896907</c:v>
                </c:pt>
                <c:pt idx="193">
                  <c:v>4074.7</c:v>
                </c:pt>
                <c:pt idx="194">
                  <c:v>4079.0739795918366</c:v>
                </c:pt>
                <c:pt idx="195">
                  <c:v>4083.6573604060914</c:v>
                </c:pt>
                <c:pt idx="196">
                  <c:v>4087.7373737373737</c:v>
                </c:pt>
                <c:pt idx="197">
                  <c:v>4092.221105527638</c:v>
                </c:pt>
                <c:pt idx="198">
                  <c:v>4096.8225000000002</c:v>
                </c:pt>
                <c:pt idx="199">
                  <c:v>4100.9825870646764</c:v>
                </c:pt>
                <c:pt idx="200">
                  <c:v>4105.1608910891091</c:v>
                </c:pt>
                <c:pt idx="201">
                  <c:v>4109.1256157635471</c:v>
                </c:pt>
                <c:pt idx="202">
                  <c:v>4112.9607843137255</c:v>
                </c:pt>
                <c:pt idx="203">
                  <c:v>4117.1487804878052</c:v>
                </c:pt>
                <c:pt idx="204">
                  <c:v>4121.3640776699031</c:v>
                </c:pt>
                <c:pt idx="205">
                  <c:v>4125.507246376812</c:v>
                </c:pt>
                <c:pt idx="206">
                  <c:v>4129.8052884615381</c:v>
                </c:pt>
                <c:pt idx="207">
                  <c:v>4133.9449760765547</c:v>
                </c:pt>
                <c:pt idx="208">
                  <c:v>4138.1071428571431</c:v>
                </c:pt>
                <c:pt idx="209">
                  <c:v>4142.1563981042655</c:v>
                </c:pt>
                <c:pt idx="210">
                  <c:v>4146.2405660377362</c:v>
                </c:pt>
                <c:pt idx="211">
                  <c:v>4150.4389671361505</c:v>
                </c:pt>
                <c:pt idx="212">
                  <c:v>4156.2056074766351</c:v>
                </c:pt>
                <c:pt idx="213">
                  <c:v>4161.9023255813954</c:v>
                </c:pt>
                <c:pt idx="214">
                  <c:v>4168.1527777777774</c:v>
                </c:pt>
                <c:pt idx="215">
                  <c:v>4174.2626728110599</c:v>
                </c:pt>
                <c:pt idx="216">
                  <c:v>4180.0321100917436</c:v>
                </c:pt>
                <c:pt idx="217">
                  <c:v>4185.6986301369861</c:v>
                </c:pt>
                <c:pt idx="218">
                  <c:v>4191.4409090909094</c:v>
                </c:pt>
                <c:pt idx="219">
                  <c:v>4196.7375565610864</c:v>
                </c:pt>
                <c:pt idx="220">
                  <c:v>4201.9144144144148</c:v>
                </c:pt>
                <c:pt idx="221">
                  <c:v>4207.089686098655</c:v>
                </c:pt>
                <c:pt idx="222">
                  <c:v>4212.5245535714284</c:v>
                </c:pt>
                <c:pt idx="223">
                  <c:v>4218.1333333333332</c:v>
                </c:pt>
                <c:pt idx="224">
                  <c:v>4224.2433628318586</c:v>
                </c:pt>
                <c:pt idx="225">
                  <c:v>4230.4933920704843</c:v>
                </c:pt>
                <c:pt idx="226">
                  <c:v>4236.875</c:v>
                </c:pt>
                <c:pt idx="227">
                  <c:v>4243.4563318777291</c:v>
                </c:pt>
                <c:pt idx="228">
                  <c:v>4250.0608695652172</c:v>
                </c:pt>
                <c:pt idx="229">
                  <c:v>4255.3766233766237</c:v>
                </c:pt>
                <c:pt idx="230">
                  <c:v>4260.6745689655172</c:v>
                </c:pt>
                <c:pt idx="231">
                  <c:v>4265.7811158798286</c:v>
                </c:pt>
                <c:pt idx="232">
                  <c:v>4270.6709401709404</c:v>
                </c:pt>
                <c:pt idx="233">
                  <c:v>4275.3723404255315</c:v>
                </c:pt>
                <c:pt idx="234">
                  <c:v>4279.3326271186443</c:v>
                </c:pt>
                <c:pt idx="235">
                  <c:v>4283.2974683544307</c:v>
                </c:pt>
                <c:pt idx="236">
                  <c:v>4287.0798319327732</c:v>
                </c:pt>
                <c:pt idx="237">
                  <c:v>4290.7384937238494</c:v>
                </c:pt>
                <c:pt idx="238">
                  <c:v>4293.9437500000004</c:v>
                </c:pt>
                <c:pt idx="239">
                  <c:v>4296.8360995850626</c:v>
                </c:pt>
                <c:pt idx="240">
                  <c:v>4300.4380165289258</c:v>
                </c:pt>
                <c:pt idx="241">
                  <c:v>4304.0370370370374</c:v>
                </c:pt>
                <c:pt idx="242">
                  <c:v>4307.247950819672</c:v>
                </c:pt>
                <c:pt idx="243">
                  <c:v>4310.3204081632657</c:v>
                </c:pt>
                <c:pt idx="244">
                  <c:v>4312.8150406504064</c:v>
                </c:pt>
                <c:pt idx="245">
                  <c:v>4315.3886639676111</c:v>
                </c:pt>
                <c:pt idx="246">
                  <c:v>4318.2076612903229</c:v>
                </c:pt>
                <c:pt idx="247">
                  <c:v>4321.1405622489956</c:v>
                </c:pt>
                <c:pt idx="248">
                  <c:v>4324.1059999999998</c:v>
                </c:pt>
                <c:pt idx="249">
                  <c:v>4326.7828685258964</c:v>
                </c:pt>
                <c:pt idx="250">
                  <c:v>4329.8809523809523</c:v>
                </c:pt>
                <c:pt idx="251">
                  <c:v>4333.608695652174</c:v>
                </c:pt>
                <c:pt idx="252">
                  <c:v>4337.0078740157478</c:v>
                </c:pt>
                <c:pt idx="253">
                  <c:v>4340.0686274509808</c:v>
                </c:pt>
                <c:pt idx="254">
                  <c:v>4343.306640625</c:v>
                </c:pt>
                <c:pt idx="255">
                  <c:v>4346.9513618677047</c:v>
                </c:pt>
                <c:pt idx="256">
                  <c:v>4350.635658914729</c:v>
                </c:pt>
                <c:pt idx="257">
                  <c:v>4354.1467181467178</c:v>
                </c:pt>
                <c:pt idx="258">
                  <c:v>4357.2288461538465</c:v>
                </c:pt>
                <c:pt idx="259">
                  <c:v>4360.3524904214555</c:v>
                </c:pt>
                <c:pt idx="260">
                  <c:v>4363.3645038167942</c:v>
                </c:pt>
                <c:pt idx="261">
                  <c:v>4366.1577946768057</c:v>
                </c:pt>
                <c:pt idx="262">
                  <c:v>4368.589015151515</c:v>
                </c:pt>
                <c:pt idx="263">
                  <c:v>4370.6679245283021</c:v>
                </c:pt>
                <c:pt idx="264">
                  <c:v>4372.7669172932328</c:v>
                </c:pt>
                <c:pt idx="265">
                  <c:v>4375.0056179775283</c:v>
                </c:pt>
                <c:pt idx="266">
                  <c:v>4377.5932835820895</c:v>
                </c:pt>
                <c:pt idx="267">
                  <c:v>4380.0185873605951</c:v>
                </c:pt>
                <c:pt idx="268">
                  <c:v>4382.187037037037</c:v>
                </c:pt>
                <c:pt idx="269">
                  <c:v>4384.5036900369005</c:v>
                </c:pt>
                <c:pt idx="270">
                  <c:v>4386.6948529411766</c:v>
                </c:pt>
                <c:pt idx="271">
                  <c:v>4389.197802197802</c:v>
                </c:pt>
                <c:pt idx="272">
                  <c:v>4391.7791970802919</c:v>
                </c:pt>
                <c:pt idx="273">
                  <c:v>4394.4836363636359</c:v>
                </c:pt>
                <c:pt idx="274">
                  <c:v>4397.465579710145</c:v>
                </c:pt>
                <c:pt idx="275">
                  <c:v>4400.256317689531</c:v>
                </c:pt>
                <c:pt idx="276">
                  <c:v>4403.4010791366909</c:v>
                </c:pt>
                <c:pt idx="277">
                  <c:v>4406.836917562724</c:v>
                </c:pt>
                <c:pt idx="278">
                  <c:v>4410.4857142857145</c:v>
                </c:pt>
                <c:pt idx="279">
                  <c:v>4414.0391459074735</c:v>
                </c:pt>
                <c:pt idx="280">
                  <c:v>4417.182624113475</c:v>
                </c:pt>
                <c:pt idx="281">
                  <c:v>4420.4946996466433</c:v>
                </c:pt>
                <c:pt idx="282">
                  <c:v>4423.5721830985913</c:v>
                </c:pt>
                <c:pt idx="283">
                  <c:v>4426.8157894736842</c:v>
                </c:pt>
                <c:pt idx="284">
                  <c:v>4429.8688811188813</c:v>
                </c:pt>
                <c:pt idx="285">
                  <c:v>4432.8344947735195</c:v>
                </c:pt>
                <c:pt idx="286">
                  <c:v>4436</c:v>
                </c:pt>
                <c:pt idx="287">
                  <c:v>4438.9671280276816</c:v>
                </c:pt>
                <c:pt idx="288">
                  <c:v>4441.9413793103449</c:v>
                </c:pt>
                <c:pt idx="289">
                  <c:v>4444.7336769759449</c:v>
                </c:pt>
                <c:pt idx="290">
                  <c:v>4447.0136986301368</c:v>
                </c:pt>
                <c:pt idx="291">
                  <c:v>4449.1740614334467</c:v>
                </c:pt>
                <c:pt idx="292">
                  <c:v>4451.3843537414969</c:v>
                </c:pt>
                <c:pt idx="293">
                  <c:v>4453.7016949152539</c:v>
                </c:pt>
                <c:pt idx="294">
                  <c:v>4456.155405405405</c:v>
                </c:pt>
                <c:pt idx="295">
                  <c:v>4458.439393939394</c:v>
                </c:pt>
                <c:pt idx="296">
                  <c:v>4460.5755033557043</c:v>
                </c:pt>
                <c:pt idx="297">
                  <c:v>4462.7525083612036</c:v>
                </c:pt>
                <c:pt idx="298">
                  <c:v>4464.915</c:v>
                </c:pt>
                <c:pt idx="299">
                  <c:v>4467.0099667774084</c:v>
                </c:pt>
                <c:pt idx="300">
                  <c:v>4469.0596026490066</c:v>
                </c:pt>
                <c:pt idx="301">
                  <c:v>4471.2739273927391</c:v>
                </c:pt>
                <c:pt idx="302">
                  <c:v>4473.5180921052633</c:v>
                </c:pt>
                <c:pt idx="303">
                  <c:v>4476.0901639344265</c:v>
                </c:pt>
                <c:pt idx="304">
                  <c:v>4478.7075163398695</c:v>
                </c:pt>
                <c:pt idx="305">
                  <c:v>4481.2361563517916</c:v>
                </c:pt>
                <c:pt idx="306">
                  <c:v>4483.6542207792209</c:v>
                </c:pt>
                <c:pt idx="307">
                  <c:v>4485.6925566343043</c:v>
                </c:pt>
                <c:pt idx="308">
                  <c:v>4487.735483870968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38-4042-B5EA-143070A3EC5D}"/>
            </c:ext>
          </c:extLst>
        </c:ser>
        <c:ser>
          <c:idx val="2"/>
          <c:order val="2"/>
          <c:tx>
            <c:strRef>
              <c:f>'Зад. 11'!$F$1</c:f>
              <c:strCache>
                <c:ptCount val="1"/>
                <c:pt idx="0">
                  <c:v>ср знач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'Зад. 11'!$G$3:$G$311</c:f>
              <c:numCache>
                <c:formatCode>General</c:formatCode>
                <c:ptCount val="309"/>
                <c:pt idx="0">
                  <c:v>3430.7182921365024</c:v>
                </c:pt>
                <c:pt idx="1">
                  <c:v>3429.4784133799299</c:v>
                </c:pt>
                <c:pt idx="2">
                  <c:v>3408.9247732663384</c:v>
                </c:pt>
                <c:pt idx="3">
                  <c:v>3390.8491423237442</c:v>
                </c:pt>
                <c:pt idx="4">
                  <c:v>3383.1642076032622</c:v>
                </c:pt>
                <c:pt idx="5">
                  <c:v>3376.8194497374961</c:v>
                </c:pt>
                <c:pt idx="6">
                  <c:v>3384.6531176651729</c:v>
                </c:pt>
                <c:pt idx="7">
                  <c:v>3410.3422253040458</c:v>
                </c:pt>
                <c:pt idx="8">
                  <c:v>3451.0502937631595</c:v>
                </c:pt>
                <c:pt idx="9">
                  <c:v>3477.2129359697724</c:v>
                </c:pt>
                <c:pt idx="10">
                  <c:v>3495.4514013471926</c:v>
                </c:pt>
                <c:pt idx="11">
                  <c:v>3517.7006478957815</c:v>
                </c:pt>
                <c:pt idx="12">
                  <c:v>3530.9974803082082</c:v>
                </c:pt>
                <c:pt idx="13">
                  <c:v>3545.2542372078296</c:v>
                </c:pt>
                <c:pt idx="14">
                  <c:v>3561.8024667933073</c:v>
                </c:pt>
                <c:pt idx="15">
                  <c:v>3577.0455798019043</c:v>
                </c:pt>
                <c:pt idx="16">
                  <c:v>3585.2158101158598</c:v>
                </c:pt>
                <c:pt idx="17">
                  <c:v>3592.2117972274332</c:v>
                </c:pt>
                <c:pt idx="18">
                  <c:v>3599.9411520634535</c:v>
                </c:pt>
                <c:pt idx="19">
                  <c:v>3608.4766026661127</c:v>
                </c:pt>
                <c:pt idx="20">
                  <c:v>3613.1631976887875</c:v>
                </c:pt>
                <c:pt idx="21">
                  <c:v>3614.3258902783373</c:v>
                </c:pt>
                <c:pt idx="22">
                  <c:v>3612.235973022604</c:v>
                </c:pt>
                <c:pt idx="23">
                  <c:v>3610.7391143745931</c:v>
                </c:pt>
                <c:pt idx="24">
                  <c:v>3615.9984200183517</c:v>
                </c:pt>
                <c:pt idx="25">
                  <c:v>3617.947719257666</c:v>
                </c:pt>
                <c:pt idx="26">
                  <c:v>3620.7416907825091</c:v>
                </c:pt>
                <c:pt idx="27">
                  <c:v>3620.7161127087616</c:v>
                </c:pt>
                <c:pt idx="28">
                  <c:v>3621.3738402083063</c:v>
                </c:pt>
                <c:pt idx="29">
                  <c:v>3622.0052877968933</c:v>
                </c:pt>
                <c:pt idx="30">
                  <c:v>3622.0988350941452</c:v>
                </c:pt>
                <c:pt idx="31">
                  <c:v>3618.4309692541028</c:v>
                </c:pt>
                <c:pt idx="32">
                  <c:v>3615.7685761416419</c:v>
                </c:pt>
                <c:pt idx="33">
                  <c:v>3603.2033309428202</c:v>
                </c:pt>
                <c:pt idx="34">
                  <c:v>3589.7743757431922</c:v>
                </c:pt>
                <c:pt idx="35">
                  <c:v>3576.5016393073929</c:v>
                </c:pt>
                <c:pt idx="36">
                  <c:v>3563.702680474049</c:v>
                </c:pt>
                <c:pt idx="37">
                  <c:v>3538.5990466200924</c:v>
                </c:pt>
                <c:pt idx="38">
                  <c:v>3517.3184664325909</c:v>
                </c:pt>
                <c:pt idx="39">
                  <c:v>3503.7683315809772</c:v>
                </c:pt>
                <c:pt idx="40">
                  <c:v>3490.4539831703519</c:v>
                </c:pt>
                <c:pt idx="41">
                  <c:v>3478.7218747407069</c:v>
                </c:pt>
                <c:pt idx="42">
                  <c:v>3468.8541611811152</c:v>
                </c:pt>
                <c:pt idx="43">
                  <c:v>3461.1848036429478</c:v>
                </c:pt>
                <c:pt idx="44">
                  <c:v>3453.5892804110822</c:v>
                </c:pt>
                <c:pt idx="45">
                  <c:v>3448.0472449629947</c:v>
                </c:pt>
                <c:pt idx="46">
                  <c:v>3441.3311613153628</c:v>
                </c:pt>
                <c:pt idx="47">
                  <c:v>3436.0091224069911</c:v>
                </c:pt>
                <c:pt idx="48">
                  <c:v>3430.8861948318377</c:v>
                </c:pt>
                <c:pt idx="49">
                  <c:v>3427.4920987072237</c:v>
                </c:pt>
                <c:pt idx="50">
                  <c:v>3424.0902520146979</c:v>
                </c:pt>
                <c:pt idx="51">
                  <c:v>3423.1095839502996</c:v>
                </c:pt>
                <c:pt idx="52">
                  <c:v>3421.1331706766905</c:v>
                </c:pt>
                <c:pt idx="53">
                  <c:v>3419.2952505509197</c:v>
                </c:pt>
                <c:pt idx="54">
                  <c:v>3416.8682024678842</c:v>
                </c:pt>
                <c:pt idx="55">
                  <c:v>3415.8979277304543</c:v>
                </c:pt>
                <c:pt idx="56">
                  <c:v>3412.8674196043803</c:v>
                </c:pt>
                <c:pt idx="57">
                  <c:v>3409.0808708711261</c:v>
                </c:pt>
                <c:pt idx="58">
                  <c:v>3406.1216694254699</c:v>
                </c:pt>
                <c:pt idx="59">
                  <c:v>3402.0244356231578</c:v>
                </c:pt>
                <c:pt idx="60">
                  <c:v>3397.6730676723182</c:v>
                </c:pt>
                <c:pt idx="61">
                  <c:v>3394.5260848885318</c:v>
                </c:pt>
                <c:pt idx="62">
                  <c:v>3392.8192338400481</c:v>
                </c:pt>
                <c:pt idx="63">
                  <c:v>3390.0185302882455</c:v>
                </c:pt>
                <c:pt idx="64">
                  <c:v>3389.86651303899</c:v>
                </c:pt>
                <c:pt idx="65">
                  <c:v>3391.0050478173844</c:v>
                </c:pt>
                <c:pt idx="66">
                  <c:v>3396.1599288521547</c:v>
                </c:pt>
                <c:pt idx="67">
                  <c:v>3400.4066917119781</c:v>
                </c:pt>
                <c:pt idx="68">
                  <c:v>3404.3792970506292</c:v>
                </c:pt>
                <c:pt idx="69">
                  <c:v>3408.296453259326</c:v>
                </c:pt>
                <c:pt idx="70">
                  <c:v>3411.7097662097976</c:v>
                </c:pt>
                <c:pt idx="71">
                  <c:v>3413.9019779261903</c:v>
                </c:pt>
                <c:pt idx="72">
                  <c:v>3416.7474130832738</c:v>
                </c:pt>
                <c:pt idx="73">
                  <c:v>3417.9483613766429</c:v>
                </c:pt>
                <c:pt idx="74">
                  <c:v>3419.5838194030007</c:v>
                </c:pt>
                <c:pt idx="75">
                  <c:v>3422.1080055682123</c:v>
                </c:pt>
                <c:pt idx="76">
                  <c:v>3425.0218279192459</c:v>
                </c:pt>
                <c:pt idx="77">
                  <c:v>3427.6620991092022</c:v>
                </c:pt>
                <c:pt idx="78">
                  <c:v>3429.7645612180631</c:v>
                </c:pt>
                <c:pt idx="79">
                  <c:v>3432.0042435248174</c:v>
                </c:pt>
                <c:pt idx="80">
                  <c:v>3434.4101970676224</c:v>
                </c:pt>
                <c:pt idx="81">
                  <c:v>3436.5370843104179</c:v>
                </c:pt>
                <c:pt idx="82">
                  <c:v>3440.050029213478</c:v>
                </c:pt>
                <c:pt idx="83">
                  <c:v>3444.3667682293444</c:v>
                </c:pt>
                <c:pt idx="84">
                  <c:v>3447.666350297864</c:v>
                </c:pt>
                <c:pt idx="85">
                  <c:v>3451.8571869214766</c:v>
                </c:pt>
                <c:pt idx="86">
                  <c:v>3456.6435186409103</c:v>
                </c:pt>
                <c:pt idx="87">
                  <c:v>3461.0233354013026</c:v>
                </c:pt>
                <c:pt idx="88">
                  <c:v>3464.9813869865234</c:v>
                </c:pt>
                <c:pt idx="89">
                  <c:v>3468.9560713730807</c:v>
                </c:pt>
                <c:pt idx="90">
                  <c:v>3473.8561064379696</c:v>
                </c:pt>
                <c:pt idx="91">
                  <c:v>3478.4580777725173</c:v>
                </c:pt>
                <c:pt idx="92">
                  <c:v>3483.5853427772431</c:v>
                </c:pt>
                <c:pt idx="93">
                  <c:v>3488.6946222769843</c:v>
                </c:pt>
                <c:pt idx="94">
                  <c:v>3493.5361855253045</c:v>
                </c:pt>
                <c:pt idx="95">
                  <c:v>3497.9617714990295</c:v>
                </c:pt>
                <c:pt idx="96">
                  <c:v>3502.2572091309289</c:v>
                </c:pt>
                <c:pt idx="97">
                  <c:v>3505.330735063088</c:v>
                </c:pt>
                <c:pt idx="98">
                  <c:v>3510.6218581507392</c:v>
                </c:pt>
                <c:pt idx="99">
                  <c:v>3516.1474595017739</c:v>
                </c:pt>
                <c:pt idx="100">
                  <c:v>3521.7864522503005</c:v>
                </c:pt>
                <c:pt idx="101">
                  <c:v>3527.6539972467626</c:v>
                </c:pt>
                <c:pt idx="102">
                  <c:v>3533.2225942324339</c:v>
                </c:pt>
                <c:pt idx="103">
                  <c:v>3537.6939695804422</c:v>
                </c:pt>
                <c:pt idx="104">
                  <c:v>3543.6006315442605</c:v>
                </c:pt>
                <c:pt idx="105">
                  <c:v>3550.259775291112</c:v>
                </c:pt>
                <c:pt idx="106">
                  <c:v>3556.1164175502281</c:v>
                </c:pt>
                <c:pt idx="107">
                  <c:v>3561.7437772320036</c:v>
                </c:pt>
                <c:pt idx="108">
                  <c:v>3568.1260660353573</c:v>
                </c:pt>
                <c:pt idx="109">
                  <c:v>3574.1809733802756</c:v>
                </c:pt>
                <c:pt idx="110">
                  <c:v>3580.0187912505298</c:v>
                </c:pt>
                <c:pt idx="111">
                  <c:v>3585.5287707192979</c:v>
                </c:pt>
                <c:pt idx="112">
                  <c:v>3591.2337870736405</c:v>
                </c:pt>
                <c:pt idx="113">
                  <c:v>3596.8884262668839</c:v>
                </c:pt>
                <c:pt idx="114">
                  <c:v>3602.4434198471135</c:v>
                </c:pt>
                <c:pt idx="115">
                  <c:v>3610.5756404011859</c:v>
                </c:pt>
                <c:pt idx="116">
                  <c:v>3618.7834585674714</c:v>
                </c:pt>
                <c:pt idx="117">
                  <c:v>3627.2724684205923</c:v>
                </c:pt>
                <c:pt idx="118">
                  <c:v>3635.4455829566882</c:v>
                </c:pt>
                <c:pt idx="119">
                  <c:v>3643.6027832821246</c:v>
                </c:pt>
                <c:pt idx="120">
                  <c:v>3651.2014527841557</c:v>
                </c:pt>
                <c:pt idx="121">
                  <c:v>3658.549230425579</c:v>
                </c:pt>
                <c:pt idx="122">
                  <c:v>3665.221582484744</c:v>
                </c:pt>
                <c:pt idx="123">
                  <c:v>3671.9778606912819</c:v>
                </c:pt>
                <c:pt idx="124">
                  <c:v>3678.9192951885439</c:v>
                </c:pt>
                <c:pt idx="125">
                  <c:v>3685.5986705295563</c:v>
                </c:pt>
                <c:pt idx="126">
                  <c:v>3692.0262913828301</c:v>
                </c:pt>
                <c:pt idx="127">
                  <c:v>3698.4366935278081</c:v>
                </c:pt>
                <c:pt idx="128">
                  <c:v>3704.7315653473743</c:v>
                </c:pt>
                <c:pt idx="129">
                  <c:v>3710.992946156563</c:v>
                </c:pt>
                <c:pt idx="130">
                  <c:v>3717.1545647654398</c:v>
                </c:pt>
                <c:pt idx="131">
                  <c:v>3723.9456061978831</c:v>
                </c:pt>
                <c:pt idx="132">
                  <c:v>3730.7939212984134</c:v>
                </c:pt>
                <c:pt idx="133">
                  <c:v>3737.110798950162</c:v>
                </c:pt>
                <c:pt idx="134">
                  <c:v>3743.3599163799786</c:v>
                </c:pt>
                <c:pt idx="135">
                  <c:v>3749.4169401744175</c:v>
                </c:pt>
                <c:pt idx="136">
                  <c:v>3754.747374804359</c:v>
                </c:pt>
                <c:pt idx="137">
                  <c:v>3759.7792547408631</c:v>
                </c:pt>
                <c:pt idx="138">
                  <c:v>3765.2465525867033</c:v>
                </c:pt>
                <c:pt idx="139">
                  <c:v>3770.8435594443495</c:v>
                </c:pt>
                <c:pt idx="140">
                  <c:v>3776.5041606274112</c:v>
                </c:pt>
                <c:pt idx="141">
                  <c:v>3782.4430477710339</c:v>
                </c:pt>
                <c:pt idx="142">
                  <c:v>3787.4806300438927</c:v>
                </c:pt>
                <c:pt idx="143">
                  <c:v>3791.8372621815811</c:v>
                </c:pt>
                <c:pt idx="144">
                  <c:v>3796.2724343398604</c:v>
                </c:pt>
                <c:pt idx="145">
                  <c:v>3801.0346876445096</c:v>
                </c:pt>
                <c:pt idx="146">
                  <c:v>3805.7412562586683</c:v>
                </c:pt>
                <c:pt idx="147">
                  <c:v>3810.5328163771446</c:v>
                </c:pt>
                <c:pt idx="148">
                  <c:v>3815.0884788179692</c:v>
                </c:pt>
                <c:pt idx="149">
                  <c:v>3819.4584026440484</c:v>
                </c:pt>
                <c:pt idx="150">
                  <c:v>3823.3336717234888</c:v>
                </c:pt>
                <c:pt idx="151">
                  <c:v>3827.2685716443552</c:v>
                </c:pt>
                <c:pt idx="152">
                  <c:v>3832.2255776470292</c:v>
                </c:pt>
                <c:pt idx="153">
                  <c:v>3837.4042101042378</c:v>
                </c:pt>
                <c:pt idx="154">
                  <c:v>3842.4476014654097</c:v>
                </c:pt>
                <c:pt idx="155">
                  <c:v>3848.2167245914766</c:v>
                </c:pt>
                <c:pt idx="156">
                  <c:v>3853.628663970213</c:v>
                </c:pt>
                <c:pt idx="157">
                  <c:v>3858.8152832484411</c:v>
                </c:pt>
                <c:pt idx="158">
                  <c:v>3865.0178938239524</c:v>
                </c:pt>
                <c:pt idx="159">
                  <c:v>3871.4763540102413</c:v>
                </c:pt>
                <c:pt idx="160">
                  <c:v>3877.7137219833057</c:v>
                </c:pt>
                <c:pt idx="161">
                  <c:v>3884.143813020482</c:v>
                </c:pt>
                <c:pt idx="162">
                  <c:v>3889.9651837446972</c:v>
                </c:pt>
                <c:pt idx="163">
                  <c:v>3895.679344604489</c:v>
                </c:pt>
                <c:pt idx="164">
                  <c:v>3901.0466490684353</c:v>
                </c:pt>
                <c:pt idx="165">
                  <c:v>3906.4070488314865</c:v>
                </c:pt>
                <c:pt idx="166">
                  <c:v>3911.6562315630622</c:v>
                </c:pt>
                <c:pt idx="167">
                  <c:v>3916.7743431211184</c:v>
                </c:pt>
                <c:pt idx="168">
                  <c:v>3921.3006889310432</c:v>
                </c:pt>
                <c:pt idx="169">
                  <c:v>3925.5638999429866</c:v>
                </c:pt>
                <c:pt idx="170">
                  <c:v>3929.6291715476573</c:v>
                </c:pt>
                <c:pt idx="171">
                  <c:v>3934.4541631890434</c:v>
                </c:pt>
                <c:pt idx="172">
                  <c:v>3939.1267830302927</c:v>
                </c:pt>
                <c:pt idx="173">
                  <c:v>3944.098217058483</c:v>
                </c:pt>
                <c:pt idx="174">
                  <c:v>3948.224371016121</c:v>
                </c:pt>
                <c:pt idx="175">
                  <c:v>3952.500424027894</c:v>
                </c:pt>
                <c:pt idx="176">
                  <c:v>3957.3405711465894</c:v>
                </c:pt>
                <c:pt idx="177">
                  <c:v>3962.1144433335767</c:v>
                </c:pt>
                <c:pt idx="178">
                  <c:v>3966.6267268506431</c:v>
                </c:pt>
                <c:pt idx="179">
                  <c:v>3971.2627431822343</c:v>
                </c:pt>
                <c:pt idx="180">
                  <c:v>3975.6516219763839</c:v>
                </c:pt>
                <c:pt idx="181">
                  <c:v>3979.7450227283848</c:v>
                </c:pt>
                <c:pt idx="182">
                  <c:v>3983.728041394696</c:v>
                </c:pt>
                <c:pt idx="183">
                  <c:v>3987.2992741425774</c:v>
                </c:pt>
                <c:pt idx="184">
                  <c:v>3990.6381416548365</c:v>
                </c:pt>
                <c:pt idx="185">
                  <c:v>3994.1584362042158</c:v>
                </c:pt>
                <c:pt idx="186">
                  <c:v>3998.19301109554</c:v>
                </c:pt>
                <c:pt idx="187">
                  <c:v>4001.92859762034</c:v>
                </c:pt>
                <c:pt idx="188">
                  <c:v>4005.5019585110731</c:v>
                </c:pt>
                <c:pt idx="189">
                  <c:v>4009.280935321488</c:v>
                </c:pt>
                <c:pt idx="190">
                  <c:v>4013.4447271955883</c:v>
                </c:pt>
                <c:pt idx="191">
                  <c:v>4017.7875648315021</c:v>
                </c:pt>
                <c:pt idx="192">
                  <c:v>4021.3867350897071</c:v>
                </c:pt>
                <c:pt idx="193">
                  <c:v>4025.5060658350972</c:v>
                </c:pt>
                <c:pt idx="194">
                  <c:v>4029.6794314164181</c:v>
                </c:pt>
                <c:pt idx="195">
                  <c:v>4034.0212342160316</c:v>
                </c:pt>
                <c:pt idx="196">
                  <c:v>4037.9499050975528</c:v>
                </c:pt>
                <c:pt idx="197">
                  <c:v>4042.2070669016393</c:v>
                </c:pt>
                <c:pt idx="198">
                  <c:v>4046.5576884042534</c:v>
                </c:pt>
                <c:pt idx="199">
                  <c:v>4050.5474410805982</c:v>
                </c:pt>
                <c:pt idx="200">
                  <c:v>4054.5503343321766</c:v>
                </c:pt>
                <c:pt idx="201">
                  <c:v>4058.3756816163341</c:v>
                </c:pt>
                <c:pt idx="202">
                  <c:v>4062.0919136328043</c:v>
                </c:pt>
                <c:pt idx="203">
                  <c:v>4066.0969993906874</c:v>
                </c:pt>
                <c:pt idx="204">
                  <c:v>4070.1226529911974</c:v>
                </c:pt>
                <c:pt idx="205">
                  <c:v>4074.0876621148768</c:v>
                </c:pt>
                <c:pt idx="206">
                  <c:v>4078.1771884490204</c:v>
                </c:pt>
                <c:pt idx="207">
                  <c:v>4082.1360585151974</c:v>
                </c:pt>
                <c:pt idx="208">
                  <c:v>4086.1115878681103</c:v>
                </c:pt>
                <c:pt idx="209">
                  <c:v>4089.9931638671874</c:v>
                </c:pt>
                <c:pt idx="210">
                  <c:v>4093.9016167512004</c:v>
                </c:pt>
                <c:pt idx="211">
                  <c:v>4097.9015013612016</c:v>
                </c:pt>
                <c:pt idx="212">
                  <c:v>4103.1334820214397</c:v>
                </c:pt>
                <c:pt idx="213">
                  <c:v>4108.3109552625619</c:v>
                </c:pt>
                <c:pt idx="214">
                  <c:v>4113.9050218223047</c:v>
                </c:pt>
                <c:pt idx="215">
                  <c:v>4119.3929482192862</c:v>
                </c:pt>
                <c:pt idx="216">
                  <c:v>4124.6230113786451</c:v>
                </c:pt>
                <c:pt idx="217">
                  <c:v>4129.7736350347623</c:v>
                </c:pt>
                <c:pt idx="218">
                  <c:v>4134.9806081513543</c:v>
                </c:pt>
                <c:pt idx="219">
                  <c:v>4139.8454265114642</c:v>
                </c:pt>
                <c:pt idx="220">
                  <c:v>4144.6162714715774</c:v>
                </c:pt>
                <c:pt idx="221">
                  <c:v>4149.3845258458332</c:v>
                </c:pt>
                <c:pt idx="222">
                  <c:v>4154.351303138531</c:v>
                </c:pt>
                <c:pt idx="223">
                  <c:v>4159.4494111103768</c:v>
                </c:pt>
                <c:pt idx="224">
                  <c:v>4164.92296689868</c:v>
                </c:pt>
                <c:pt idx="225">
                  <c:v>4170.499217709702</c:v>
                </c:pt>
                <c:pt idx="226">
                  <c:v>4176.1713529377885</c:v>
                </c:pt>
                <c:pt idx="227">
                  <c:v>4181.9885025863923</c:v>
                </c:pt>
                <c:pt idx="228">
                  <c:v>4187.821614392069</c:v>
                </c:pt>
                <c:pt idx="229">
                  <c:v>4192.6931848424756</c:v>
                </c:pt>
                <c:pt idx="230">
                  <c:v>4197.5498084585352</c:v>
                </c:pt>
                <c:pt idx="231">
                  <c:v>4202.2581413465196</c:v>
                </c:pt>
                <c:pt idx="232">
                  <c:v>4206.797360913014</c:v>
                </c:pt>
                <c:pt idx="233">
                  <c:v>4211.1881451565778</c:v>
                </c:pt>
                <c:pt idx="234">
                  <c:v>4214.9876901765701</c:v>
                </c:pt>
                <c:pt idx="235">
                  <c:v>4218.7892796840779</c:v>
                </c:pt>
                <c:pt idx="236">
                  <c:v>4222.4412167634337</c:v>
                </c:pt>
                <c:pt idx="237">
                  <c:v>4225.9905085354976</c:v>
                </c:pt>
                <c:pt idx="238">
                  <c:v>4229.1631781577225</c:v>
                </c:pt>
                <c:pt idx="239">
                  <c:v>4232.0707555216813</c:v>
                </c:pt>
                <c:pt idx="240">
                  <c:v>4235.5678742865912</c:v>
                </c:pt>
                <c:pt idx="241">
                  <c:v>4239.0609893233923</c:v>
                </c:pt>
                <c:pt idx="242">
                  <c:v>4242.2318242653137</c:v>
                </c:pt>
                <c:pt idx="243">
                  <c:v>4245.2851993565228</c:v>
                </c:pt>
                <c:pt idx="244">
                  <c:v>4247.845432897444</c:v>
                </c:pt>
                <c:pt idx="245">
                  <c:v>4250.4718705126779</c:v>
                </c:pt>
                <c:pt idx="246">
                  <c:v>4253.3059551398919</c:v>
                </c:pt>
                <c:pt idx="247">
                  <c:v>4256.2346487062059</c:v>
                </c:pt>
                <c:pt idx="248">
                  <c:v>4259.1890841896056</c:v>
                </c:pt>
                <c:pt idx="249">
                  <c:v>4261.8974793120742</c:v>
                </c:pt>
                <c:pt idx="250">
                  <c:v>4264.959628691051</c:v>
                </c:pt>
                <c:pt idx="251">
                  <c:v>4268.5377398713435</c:v>
                </c:pt>
                <c:pt idx="252">
                  <c:v>4271.8464697659101</c:v>
                </c:pt>
                <c:pt idx="253">
                  <c:v>4274.8733470428806</c:v>
                </c:pt>
                <c:pt idx="254">
                  <c:v>4278.0460251209142</c:v>
                </c:pt>
                <c:pt idx="255">
                  <c:v>4281.5502924925695</c:v>
                </c:pt>
                <c:pt idx="256">
                  <c:v>4285.0851890662962</c:v>
                </c:pt>
                <c:pt idx="257">
                  <c:v>4288.4780456871522</c:v>
                </c:pt>
                <c:pt idx="258">
                  <c:v>4291.5162248955003</c:v>
                </c:pt>
                <c:pt idx="259">
                  <c:v>4294.5874185696421</c:v>
                </c:pt>
                <c:pt idx="260">
                  <c:v>4297.5642404359578</c:v>
                </c:pt>
                <c:pt idx="261">
                  <c:v>4300.3561109302473</c:v>
                </c:pt>
                <c:pt idx="262">
                  <c:v>4302.8383083937106</c:v>
                </c:pt>
                <c:pt idx="263">
                  <c:v>4305.0135291159422</c:v>
                </c:pt>
                <c:pt idx="264">
                  <c:v>4307.2047209812254</c:v>
                </c:pt>
                <c:pt idx="265">
                  <c:v>4309.5159271313023</c:v>
                </c:pt>
                <c:pt idx="266">
                  <c:v>4312.1252495735844</c:v>
                </c:pt>
                <c:pt idx="267">
                  <c:v>4314.5944332161216</c:v>
                </c:pt>
                <c:pt idx="268">
                  <c:v>4316.8403751359065</c:v>
                </c:pt>
                <c:pt idx="269">
                  <c:v>4319.2130937223228</c:v>
                </c:pt>
                <c:pt idx="270">
                  <c:v>4321.4758273231255</c:v>
                </c:pt>
                <c:pt idx="271">
                  <c:v>4324.0052455763944</c:v>
                </c:pt>
                <c:pt idx="272">
                  <c:v>4326.5999837510044</c:v>
                </c:pt>
                <c:pt idx="273">
                  <c:v>4329.2974004937232</c:v>
                </c:pt>
                <c:pt idx="274">
                  <c:v>4332.2255772011913</c:v>
                </c:pt>
                <c:pt idx="275">
                  <c:v>4334.9929542066166</c:v>
                </c:pt>
                <c:pt idx="276">
                  <c:v>4338.0529154658707</c:v>
                </c:pt>
                <c:pt idx="277">
                  <c:v>4341.349088218838</c:v>
                </c:pt>
                <c:pt idx="278">
                  <c:v>4344.8154524990614</c:v>
                </c:pt>
                <c:pt idx="279">
                  <c:v>4348.2041978634579</c:v>
                </c:pt>
                <c:pt idx="280">
                  <c:v>4351.2588541423374</c:v>
                </c:pt>
                <c:pt idx="281">
                  <c:v>4354.4500059323173</c:v>
                </c:pt>
                <c:pt idx="282">
                  <c:v>4357.4480987003917</c:v>
                </c:pt>
                <c:pt idx="283">
                  <c:v>4360.5810228430519</c:v>
                </c:pt>
                <c:pt idx="284">
                  <c:v>4363.5567088194548</c:v>
                </c:pt>
                <c:pt idx="285">
                  <c:v>4366.4590281478031</c:v>
                </c:pt>
                <c:pt idx="286">
                  <c:v>4369.5244422329552</c:v>
                </c:pt>
                <c:pt idx="287">
                  <c:v>4372.425702888866</c:v>
                </c:pt>
                <c:pt idx="288">
                  <c:v>4375.3316453853313</c:v>
                </c:pt>
                <c:pt idx="289">
                  <c:v>4378.0855505197005</c:v>
                </c:pt>
                <c:pt idx="290">
                  <c:v>4380.405436372027</c:v>
                </c:pt>
                <c:pt idx="291">
                  <c:v>4382.62116574842</c:v>
                </c:pt>
                <c:pt idx="292">
                  <c:v>4384.8786098658147</c:v>
                </c:pt>
                <c:pt idx="293">
                  <c:v>4387.2265291838785</c:v>
                </c:pt>
                <c:pt idx="294">
                  <c:v>4389.6892219520441</c:v>
                </c:pt>
                <c:pt idx="295">
                  <c:v>4392.006229892133</c:v>
                </c:pt>
                <c:pt idx="296">
                  <c:v>4394.1950191720034</c:v>
                </c:pt>
                <c:pt idx="297">
                  <c:v>4396.4177880065035</c:v>
                </c:pt>
                <c:pt idx="298">
                  <c:v>4398.6268515321963</c:v>
                </c:pt>
                <c:pt idx="299">
                  <c:v>4400.7764987236869</c:v>
                </c:pt>
                <c:pt idx="300">
                  <c:v>4402.8857434093725</c:v>
                </c:pt>
                <c:pt idx="301">
                  <c:v>4405.1356100151079</c:v>
                </c:pt>
                <c:pt idx="302">
                  <c:v>4407.4098416989546</c:v>
                </c:pt>
                <c:pt idx="303">
                  <c:v>4409.9605702459448</c:v>
                </c:pt>
                <c:pt idx="304">
                  <c:v>4412.5481024912833</c:v>
                </c:pt>
                <c:pt idx="305">
                  <c:v>4415.0601993694654</c:v>
                </c:pt>
                <c:pt idx="306">
                  <c:v>4417.4780306258153</c:v>
                </c:pt>
                <c:pt idx="307">
                  <c:v>4419.570253951355</c:v>
                </c:pt>
                <c:pt idx="308">
                  <c:v>4421.665293675117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38-4042-B5EA-143070A3EC5D}"/>
            </c:ext>
          </c:extLst>
        </c:ser>
        <c:ser>
          <c:idx val="3"/>
          <c:order val="3"/>
          <c:tx>
            <c:strRef>
              <c:f>'Зад. 11'!$H$1</c:f>
              <c:strCache>
                <c:ptCount val="1"/>
                <c:pt idx="0">
                  <c:v>ср гарм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'Зад. 11'!$H$3:$H$311</c:f>
              <c:numCache>
                <c:formatCode>General</c:formatCode>
                <c:ptCount val="309"/>
                <c:pt idx="0">
                  <c:v>3430.6865845660568</c:v>
                </c:pt>
                <c:pt idx="1">
                  <c:v>3429.4568420639744</c:v>
                </c:pt>
                <c:pt idx="2">
                  <c:v>3408.7232821747939</c:v>
                </c:pt>
                <c:pt idx="3">
                  <c:v>3390.4969669109605</c:v>
                </c:pt>
                <c:pt idx="4">
                  <c:v>3382.8283853905036</c:v>
                </c:pt>
                <c:pt idx="5">
                  <c:v>3376.4968744042708</c:v>
                </c:pt>
                <c:pt idx="6">
                  <c:v>3384.3062503078941</c:v>
                </c:pt>
                <c:pt idx="7">
                  <c:v>3409.2631554590475</c:v>
                </c:pt>
                <c:pt idx="8">
                  <c:v>3447.9390509532436</c:v>
                </c:pt>
                <c:pt idx="9">
                  <c:v>3473.3734871208449</c:v>
                </c:pt>
                <c:pt idx="10">
                  <c:v>3491.3786053966819</c:v>
                </c:pt>
                <c:pt idx="11">
                  <c:v>3513.064481250005</c:v>
                </c:pt>
                <c:pt idx="12">
                  <c:v>3526.3384616142962</c:v>
                </c:pt>
                <c:pt idx="13">
                  <c:v>3540.4752895743482</c:v>
                </c:pt>
                <c:pt idx="14">
                  <c:v>3556.7145099600057</c:v>
                </c:pt>
                <c:pt idx="15">
                  <c:v>3571.7059924114715</c:v>
                </c:pt>
                <c:pt idx="16">
                  <c:v>3579.9931384868833</c:v>
                </c:pt>
                <c:pt idx="17">
                  <c:v>3587.1231282677413</c:v>
                </c:pt>
                <c:pt idx="18">
                  <c:v>3594.9302080862603</c:v>
                </c:pt>
                <c:pt idx="19">
                  <c:v>3603.4824800620709</c:v>
                </c:pt>
                <c:pt idx="20">
                  <c:v>3608.3202035377385</c:v>
                </c:pt>
                <c:pt idx="21">
                  <c:v>3609.6861151648422</c:v>
                </c:pt>
                <c:pt idx="22">
                  <c:v>3607.7804997775456</c:v>
                </c:pt>
                <c:pt idx="23">
                  <c:v>3606.4577418787439</c:v>
                </c:pt>
                <c:pt idx="24">
                  <c:v>3611.7750993514314</c:v>
                </c:pt>
                <c:pt idx="25">
                  <c:v>3613.8626894038098</c:v>
                </c:pt>
                <c:pt idx="26">
                  <c:v>3616.7674415014403</c:v>
                </c:pt>
                <c:pt idx="27">
                  <c:v>3616.8788129278541</c:v>
                </c:pt>
                <c:pt idx="28">
                  <c:v>3617.661246229698</c:v>
                </c:pt>
                <c:pt idx="29">
                  <c:v>3618.4094381205855</c:v>
                </c:pt>
                <c:pt idx="30">
                  <c:v>3618.615030416066</c:v>
                </c:pt>
                <c:pt idx="31">
                  <c:v>3614.9995295850285</c:v>
                </c:pt>
                <c:pt idx="32">
                  <c:v>3612.4103475924544</c:v>
                </c:pt>
                <c:pt idx="33">
                  <c:v>3599.1935362050963</c:v>
                </c:pt>
                <c:pt idx="34">
                  <c:v>3584.9928693246552</c:v>
                </c:pt>
                <c:pt idx="35">
                  <c:v>3570.9633136358179</c:v>
                </c:pt>
                <c:pt idx="36">
                  <c:v>3557.4662117892094</c:v>
                </c:pt>
                <c:pt idx="37">
                  <c:v>3528.9500669936888</c:v>
                </c:pt>
                <c:pt idx="38">
                  <c:v>3505.3410256627017</c:v>
                </c:pt>
                <c:pt idx="39">
                  <c:v>3491.0808872090092</c:v>
                </c:pt>
                <c:pt idx="40">
                  <c:v>3477.077399998173</c:v>
                </c:pt>
                <c:pt idx="41">
                  <c:v>3464.8818111368187</c:v>
                </c:pt>
                <c:pt idx="42">
                  <c:v>3454.7823832084437</c:v>
                </c:pt>
                <c:pt idx="43">
                  <c:v>3447.1030674353906</c:v>
                </c:pt>
                <c:pt idx="44">
                  <c:v>3439.4884197646388</c:v>
                </c:pt>
                <c:pt idx="45">
                  <c:v>3434.0814900344326</c:v>
                </c:pt>
                <c:pt idx="46">
                  <c:v>3427.3940355167852</c:v>
                </c:pt>
                <c:pt idx="47">
                  <c:v>3422.196613314964</c:v>
                </c:pt>
                <c:pt idx="48">
                  <c:v>3417.1989386863961</c:v>
                </c:pt>
                <c:pt idx="49">
                  <c:v>3414.0140085293629</c:v>
                </c:pt>
                <c:pt idx="50">
                  <c:v>3410.8096689465328</c:v>
                </c:pt>
                <c:pt idx="51">
                  <c:v>3410.0787907862932</c:v>
                </c:pt>
                <c:pt idx="52">
                  <c:v>3408.3272076824182</c:v>
                </c:pt>
                <c:pt idx="53">
                  <c:v>3406.7080326335613</c:v>
                </c:pt>
                <c:pt idx="54">
                  <c:v>3404.4748167323451</c:v>
                </c:pt>
                <c:pt idx="55">
                  <c:v>3403.7203973699852</c:v>
                </c:pt>
                <c:pt idx="56">
                  <c:v>3400.8429359702791</c:v>
                </c:pt>
                <c:pt idx="57">
                  <c:v>3397.1620770181698</c:v>
                </c:pt>
                <c:pt idx="58">
                  <c:v>3394.3446088101387</c:v>
                </c:pt>
                <c:pt idx="59">
                  <c:v>3390.3172036729115</c:v>
                </c:pt>
                <c:pt idx="60">
                  <c:v>3386.0104228860559</c:v>
                </c:pt>
                <c:pt idx="61">
                  <c:v>3382.9776901900432</c:v>
                </c:pt>
                <c:pt idx="62">
                  <c:v>3381.4349540494818</c:v>
                </c:pt>
                <c:pt idx="63">
                  <c:v>3378.7524993972233</c:v>
                </c:pt>
                <c:pt idx="64">
                  <c:v>3378.7713940509384</c:v>
                </c:pt>
                <c:pt idx="65">
                  <c:v>3380.0552153239169</c:v>
                </c:pt>
                <c:pt idx="66">
                  <c:v>3385.0855093827895</c:v>
                </c:pt>
                <c:pt idx="67">
                  <c:v>3389.2905034457449</c:v>
                </c:pt>
                <c:pt idx="68">
                  <c:v>3393.2408702819425</c:v>
                </c:pt>
                <c:pt idx="69">
                  <c:v>3397.1364901844927</c:v>
                </c:pt>
                <c:pt idx="70">
                  <c:v>3400.5644863992984</c:v>
                </c:pt>
                <c:pt idx="71">
                  <c:v>3402.8451463065157</c:v>
                </c:pt>
                <c:pt idx="72">
                  <c:v>3405.7370435460848</c:v>
                </c:pt>
                <c:pt idx="73">
                  <c:v>3407.0613163055882</c:v>
                </c:pt>
                <c:pt idx="74">
                  <c:v>3408.8004861528448</c:v>
                </c:pt>
                <c:pt idx="75">
                  <c:v>3411.379503499129</c:v>
                </c:pt>
                <c:pt idx="76">
                  <c:v>3414.3195161716108</c:v>
                </c:pt>
                <c:pt idx="77">
                  <c:v>3417.0012190800967</c:v>
                </c:pt>
                <c:pt idx="78">
                  <c:v>3419.1738046287096</c:v>
                </c:pt>
                <c:pt idx="79">
                  <c:v>3421.4730354824574</c:v>
                </c:pt>
                <c:pt idx="80">
                  <c:v>3423.9258166626005</c:v>
                </c:pt>
                <c:pt idx="81">
                  <c:v>3426.1130353704489</c:v>
                </c:pt>
                <c:pt idx="82">
                  <c:v>3429.5845873823428</c:v>
                </c:pt>
                <c:pt idx="83">
                  <c:v>3433.7796625031156</c:v>
                </c:pt>
                <c:pt idx="84">
                  <c:v>3437.0519395984334</c:v>
                </c:pt>
                <c:pt idx="85">
                  <c:v>3441.1285210630103</c:v>
                </c:pt>
                <c:pt idx="86">
                  <c:v>3445.7311650212391</c:v>
                </c:pt>
                <c:pt idx="87">
                  <c:v>3449.9719193752762</c:v>
                </c:pt>
                <c:pt idx="88">
                  <c:v>3453.8338033803616</c:v>
                </c:pt>
                <c:pt idx="89">
                  <c:v>3457.7082334631004</c:v>
                </c:pt>
                <c:pt idx="90">
                  <c:v>3462.3986857621344</c:v>
                </c:pt>
                <c:pt idx="91">
                  <c:v>3466.8257211173977</c:v>
                </c:pt>
                <c:pt idx="92">
                  <c:v>3471.7085991453687</c:v>
                </c:pt>
                <c:pt idx="93">
                  <c:v>3476.5736031766246</c:v>
                </c:pt>
                <c:pt idx="94">
                  <c:v>3481.2041301770473</c:v>
                </c:pt>
                <c:pt idx="95">
                  <c:v>3485.4687088932847</c:v>
                </c:pt>
                <c:pt idx="96">
                  <c:v>3489.6165270773859</c:v>
                </c:pt>
                <c:pt idx="97">
                  <c:v>3492.6677717444591</c:v>
                </c:pt>
                <c:pt idx="98">
                  <c:v>3497.6734283555311</c:v>
                </c:pt>
                <c:pt idx="99">
                  <c:v>3502.8763653465294</c:v>
                </c:pt>
                <c:pt idx="100">
                  <c:v>3508.1729075380745</c:v>
                </c:pt>
                <c:pt idx="101">
                  <c:v>3513.6591473696853</c:v>
                </c:pt>
                <c:pt idx="102">
                  <c:v>3518.8921179936506</c:v>
                </c:pt>
                <c:pt idx="103">
                  <c:v>3523.1839525547457</c:v>
                </c:pt>
                <c:pt idx="104">
                  <c:v>3528.6939674161486</c:v>
                </c:pt>
                <c:pt idx="105">
                  <c:v>3534.8199548382004</c:v>
                </c:pt>
                <c:pt idx="106">
                  <c:v>3540.2847485421657</c:v>
                </c:pt>
                <c:pt idx="107">
                  <c:v>3545.5563331384478</c:v>
                </c:pt>
                <c:pt idx="108">
                  <c:v>3551.4480703750924</c:v>
                </c:pt>
                <c:pt idx="109">
                  <c:v>3557.0696561081081</c:v>
                </c:pt>
                <c:pt idx="110">
                  <c:v>3562.5101009417763</c:v>
                </c:pt>
                <c:pt idx="111">
                  <c:v>3567.6763443833374</c:v>
                </c:pt>
                <c:pt idx="112">
                  <c:v>3573.0020526291187</c:v>
                </c:pt>
                <c:pt idx="113">
                  <c:v>3578.2837574900905</c:v>
                </c:pt>
                <c:pt idx="114">
                  <c:v>3583.4806650270821</c:v>
                </c:pt>
                <c:pt idx="115">
                  <c:v>3590.7213893246212</c:v>
                </c:pt>
                <c:pt idx="116">
                  <c:v>3598.0166407488741</c:v>
                </c:pt>
                <c:pt idx="117">
                  <c:v>3605.5206785709465</c:v>
                </c:pt>
                <c:pt idx="118">
                  <c:v>3612.7842560863564</c:v>
                </c:pt>
                <c:pt idx="119">
                  <c:v>3620.0328537382693</c:v>
                </c:pt>
                <c:pt idx="120">
                  <c:v>3626.8540848651692</c:v>
                </c:pt>
                <c:pt idx="121">
                  <c:v>3633.4795812393545</c:v>
                </c:pt>
                <c:pt idx="122">
                  <c:v>3639.5759235131327</c:v>
                </c:pt>
                <c:pt idx="123">
                  <c:v>3645.7354248125494</c:v>
                </c:pt>
                <c:pt idx="124">
                  <c:v>3652.0366788363604</c:v>
                </c:pt>
                <c:pt idx="125">
                  <c:v>3658.1305989317248</c:v>
                </c:pt>
                <c:pt idx="126">
                  <c:v>3664.0238477750954</c:v>
                </c:pt>
                <c:pt idx="127">
                  <c:v>3669.9007463839812</c:v>
                </c:pt>
                <c:pt idx="128">
                  <c:v>3675.6837284728604</c:v>
                </c:pt>
                <c:pt idx="129">
                  <c:v>3681.437498539482</c:v>
                </c:pt>
                <c:pt idx="130">
                  <c:v>3687.1096644813269</c:v>
                </c:pt>
                <c:pt idx="131">
                  <c:v>3693.2711104386781</c:v>
                </c:pt>
                <c:pt idx="132">
                  <c:v>3699.4738802928823</c:v>
                </c:pt>
                <c:pt idx="133">
                  <c:v>3705.2613085317639</c:v>
                </c:pt>
                <c:pt idx="134">
                  <c:v>3710.9928776087827</c:v>
                </c:pt>
                <c:pt idx="135">
                  <c:v>3716.570717836335</c:v>
                </c:pt>
                <c:pt idx="136">
                  <c:v>3721.5659918960969</c:v>
                </c:pt>
                <c:pt idx="137">
                  <c:v>3726.3161282417759</c:v>
                </c:pt>
                <c:pt idx="138">
                  <c:v>3731.4158448359212</c:v>
                </c:pt>
                <c:pt idx="139">
                  <c:v>3736.6165951864023</c:v>
                </c:pt>
                <c:pt idx="140">
                  <c:v>3741.8652738032483</c:v>
                </c:pt>
                <c:pt idx="141">
                  <c:v>3747.3309613180509</c:v>
                </c:pt>
                <c:pt idx="142">
                  <c:v>3752.0750784516531</c:v>
                </c:pt>
                <c:pt idx="143">
                  <c:v>3756.2575747949732</c:v>
                </c:pt>
                <c:pt idx="144">
                  <c:v>3760.5026182067768</c:v>
                </c:pt>
                <c:pt idx="145">
                  <c:v>3765.0140114532719</c:v>
                </c:pt>
                <c:pt idx="146">
                  <c:v>3769.4773622628313</c:v>
                </c:pt>
                <c:pt idx="147">
                  <c:v>3774.0075023382415</c:v>
                </c:pt>
                <c:pt idx="148">
                  <c:v>3778.3423804063577</c:v>
                </c:pt>
                <c:pt idx="149">
                  <c:v>3782.5219024735561</c:v>
                </c:pt>
                <c:pt idx="150">
                  <c:v>3786.2867570780022</c:v>
                </c:pt>
                <c:pt idx="151">
                  <c:v>3790.0992104584102</c:v>
                </c:pt>
                <c:pt idx="152">
                  <c:v>3794.7484224605469</c:v>
                </c:pt>
                <c:pt idx="153">
                  <c:v>3799.572498091115</c:v>
                </c:pt>
                <c:pt idx="154">
                  <c:v>3804.2863187805274</c:v>
                </c:pt>
                <c:pt idx="155">
                  <c:v>3809.5689518028198</c:v>
                </c:pt>
                <c:pt idx="156">
                  <c:v>3814.5705218089406</c:v>
                </c:pt>
                <c:pt idx="157">
                  <c:v>3819.3920500660565</c:v>
                </c:pt>
                <c:pt idx="158">
                  <c:v>3824.9983996952378</c:v>
                </c:pt>
                <c:pt idx="159">
                  <c:v>3830.7951069249571</c:v>
                </c:pt>
                <c:pt idx="160">
                  <c:v>3836.4231091962033</c:v>
                </c:pt>
                <c:pt idx="161">
                  <c:v>3842.1934378872747</c:v>
                </c:pt>
                <c:pt idx="162">
                  <c:v>3847.5006955001559</c:v>
                </c:pt>
                <c:pt idx="163">
                  <c:v>3852.7233104022166</c:v>
                </c:pt>
                <c:pt idx="164">
                  <c:v>3857.6752537987522</c:v>
                </c:pt>
                <c:pt idx="165">
                  <c:v>3862.6194600054914</c:v>
                </c:pt>
                <c:pt idx="166">
                  <c:v>3867.4746396797555</c:v>
                </c:pt>
                <c:pt idx="167">
                  <c:v>3872.2249264588349</c:v>
                </c:pt>
                <c:pt idx="168">
                  <c:v>3876.5031428503853</c:v>
                </c:pt>
                <c:pt idx="169">
                  <c:v>3880.5665003582471</c:v>
                </c:pt>
                <c:pt idx="170">
                  <c:v>3884.4662176466536</c:v>
                </c:pt>
                <c:pt idx="171">
                  <c:v>3888.9747897991333</c:v>
                </c:pt>
                <c:pt idx="172">
                  <c:v>3893.3602901061727</c:v>
                </c:pt>
                <c:pt idx="173">
                  <c:v>3897.9794579333025</c:v>
                </c:pt>
                <c:pt idx="174">
                  <c:v>3901.9216163724218</c:v>
                </c:pt>
                <c:pt idx="175">
                  <c:v>3905.9829517977514</c:v>
                </c:pt>
                <c:pt idx="176">
                  <c:v>3910.4912768751988</c:v>
                </c:pt>
                <c:pt idx="177">
                  <c:v>3914.9452822676158</c:v>
                </c:pt>
                <c:pt idx="178">
                  <c:v>3919.1900404273219</c:v>
                </c:pt>
                <c:pt idx="179">
                  <c:v>3923.5307857190887</c:v>
                </c:pt>
                <c:pt idx="180">
                  <c:v>3927.6729902777583</c:v>
                </c:pt>
                <c:pt idx="181">
                  <c:v>3931.5755527118208</c:v>
                </c:pt>
                <c:pt idx="182">
                  <c:v>3935.3865118785334</c:v>
                </c:pt>
                <c:pt idx="183">
                  <c:v>3938.8578139443161</c:v>
                </c:pt>
                <c:pt idx="184">
                  <c:v>3942.1338144507504</c:v>
                </c:pt>
                <c:pt idx="185">
                  <c:v>3945.5585910936511</c:v>
                </c:pt>
                <c:pt idx="186">
                  <c:v>3949.4018002188423</c:v>
                </c:pt>
                <c:pt idx="187">
                  <c:v>3952.9999329806351</c:v>
                </c:pt>
                <c:pt idx="188">
                  <c:v>3956.4628291393406</c:v>
                </c:pt>
                <c:pt idx="189">
                  <c:v>3960.0922111847253</c:v>
                </c:pt>
                <c:pt idx="190">
                  <c:v>3964.0303186812303</c:v>
                </c:pt>
                <c:pt idx="191">
                  <c:v>3968.1089605107131</c:v>
                </c:pt>
                <c:pt idx="192">
                  <c:v>3971.5861800596822</c:v>
                </c:pt>
                <c:pt idx="193">
                  <c:v>3975.48262147482</c:v>
                </c:pt>
                <c:pt idx="194">
                  <c:v>3979.4202390069972</c:v>
                </c:pt>
                <c:pt idx="195">
                  <c:v>3983.4894729432808</c:v>
                </c:pt>
                <c:pt idx="196">
                  <c:v>3987.2276052004258</c:v>
                </c:pt>
                <c:pt idx="197">
                  <c:v>3991.2258886696604</c:v>
                </c:pt>
                <c:pt idx="198">
                  <c:v>3995.296005754727</c:v>
                </c:pt>
                <c:pt idx="199">
                  <c:v>3999.0779791175069</c:v>
                </c:pt>
                <c:pt idx="200">
                  <c:v>4002.8685882379436</c:v>
                </c:pt>
                <c:pt idx="201">
                  <c:v>4006.5149473928541</c:v>
                </c:pt>
                <c:pt idx="202">
                  <c:v>4010.0713900816618</c:v>
                </c:pt>
                <c:pt idx="203">
                  <c:v>4013.8578880564341</c:v>
                </c:pt>
                <c:pt idx="204">
                  <c:v>4017.6589369375629</c:v>
                </c:pt>
                <c:pt idx="205">
                  <c:v>4021.4099049870138</c:v>
                </c:pt>
                <c:pt idx="206">
                  <c:v>4025.2579457870879</c:v>
                </c:pt>
                <c:pt idx="207">
                  <c:v>4029.0005316763381</c:v>
                </c:pt>
                <c:pt idx="208">
                  <c:v>4032.7545867085414</c:v>
                </c:pt>
                <c:pt idx="209">
                  <c:v>4036.4320908179993</c:v>
                </c:pt>
                <c:pt idx="210">
                  <c:v>4040.1292507667908</c:v>
                </c:pt>
                <c:pt idx="211">
                  <c:v>4043.8972245419704</c:v>
                </c:pt>
                <c:pt idx="212">
                  <c:v>4048.6075035758827</c:v>
                </c:pt>
                <c:pt idx="213">
                  <c:v>4053.275568172653</c:v>
                </c:pt>
                <c:pt idx="214">
                  <c:v>4058.2477712231457</c:v>
                </c:pt>
                <c:pt idx="215">
                  <c:v>4063.1409716024555</c:v>
                </c:pt>
                <c:pt idx="216">
                  <c:v>4067.8432320217335</c:v>
                </c:pt>
                <c:pt idx="217">
                  <c:v>4072.4850070314446</c:v>
                </c:pt>
                <c:pt idx="218">
                  <c:v>4077.166667591991</c:v>
                </c:pt>
                <c:pt idx="219">
                  <c:v>4081.5921163257058</c:v>
                </c:pt>
                <c:pt idx="220">
                  <c:v>4085.9452079132084</c:v>
                </c:pt>
                <c:pt idx="221">
                  <c:v>4090.2946306273302</c:v>
                </c:pt>
                <c:pt idx="222">
                  <c:v>4094.7908415414718</c:v>
                </c:pt>
                <c:pt idx="223">
                  <c:v>4099.3825998691245</c:v>
                </c:pt>
                <c:pt idx="224">
                  <c:v>4104.2466160729437</c:v>
                </c:pt>
                <c:pt idx="225">
                  <c:v>4109.1827686102761</c:v>
                </c:pt>
                <c:pt idx="226">
                  <c:v>4114.1856937199718</c:v>
                </c:pt>
                <c:pt idx="227">
                  <c:v>4119.2896923274175</c:v>
                </c:pt>
                <c:pt idx="228">
                  <c:v>4124.4031596743753</c:v>
                </c:pt>
                <c:pt idx="229">
                  <c:v>4128.8196902492491</c:v>
                </c:pt>
                <c:pt idx="230">
                  <c:v>4133.2234249223302</c:v>
                </c:pt>
                <c:pt idx="231">
                  <c:v>4137.5150748888309</c:v>
                </c:pt>
                <c:pt idx="232">
                  <c:v>4141.6781655806199</c:v>
                </c:pt>
                <c:pt idx="233">
                  <c:v>4145.727339758454</c:v>
                </c:pt>
                <c:pt idx="234">
                  <c:v>4149.3188738324679</c:v>
                </c:pt>
                <c:pt idx="235">
                  <c:v>4152.9103355757352</c:v>
                </c:pt>
                <c:pt idx="236">
                  <c:v>4156.382507580558</c:v>
                </c:pt>
                <c:pt idx="237">
                  <c:v>4159.7718270616151</c:v>
                </c:pt>
                <c:pt idx="238">
                  <c:v>4162.8577310548881</c:v>
                </c:pt>
                <c:pt idx="239">
                  <c:v>4165.7258094662811</c:v>
                </c:pt>
                <c:pt idx="240">
                  <c:v>4169.0682390350039</c:v>
                </c:pt>
                <c:pt idx="241">
                  <c:v>4172.405870959009</c:v>
                </c:pt>
                <c:pt idx="242">
                  <c:v>4175.4839398672757</c:v>
                </c:pt>
                <c:pt idx="243">
                  <c:v>4178.4652414828261</c:v>
                </c:pt>
                <c:pt idx="244">
                  <c:v>4181.0385918531119</c:v>
                </c:pt>
                <c:pt idx="245">
                  <c:v>4183.6654884074178</c:v>
                </c:pt>
                <c:pt idx="246">
                  <c:v>4186.462423636417</c:v>
                </c:pt>
                <c:pt idx="247">
                  <c:v>4189.3352515086954</c:v>
                </c:pt>
                <c:pt idx="248">
                  <c:v>4192.2275025885301</c:v>
                </c:pt>
                <c:pt idx="249">
                  <c:v>4194.9163136867182</c:v>
                </c:pt>
                <c:pt idx="250">
                  <c:v>4197.892739912807</c:v>
                </c:pt>
                <c:pt idx="251">
                  <c:v>4201.2784905800299</c:v>
                </c:pt>
                <c:pt idx="252">
                  <c:v>4204.4499608417118</c:v>
                </c:pt>
                <c:pt idx="253">
                  <c:v>4207.3937703740121</c:v>
                </c:pt>
                <c:pt idx="254">
                  <c:v>4210.4534759898697</c:v>
                </c:pt>
                <c:pt idx="255">
                  <c:v>4213.7747442148993</c:v>
                </c:pt>
                <c:pt idx="256">
                  <c:v>4217.1185753380596</c:v>
                </c:pt>
                <c:pt idx="257">
                  <c:v>4220.3492841728948</c:v>
                </c:pt>
                <c:pt idx="258">
                  <c:v>4223.2956655316912</c:v>
                </c:pt>
                <c:pt idx="259">
                  <c:v>4226.2671649782696</c:v>
                </c:pt>
                <c:pt idx="260">
                  <c:v>4229.1611689583351</c:v>
                </c:pt>
                <c:pt idx="261">
                  <c:v>4231.9034969624445</c:v>
                </c:pt>
                <c:pt idx="262">
                  <c:v>4234.3891370608426</c:v>
                </c:pt>
                <c:pt idx="263">
                  <c:v>4236.6155877173496</c:v>
                </c:pt>
                <c:pt idx="264">
                  <c:v>4238.8540784129218</c:v>
                </c:pt>
                <c:pt idx="265">
                  <c:v>4241.192256447669</c:v>
                </c:pt>
                <c:pt idx="266">
                  <c:v>4243.7769281723431</c:v>
                </c:pt>
                <c:pt idx="267">
                  <c:v>4246.2442766605418</c:v>
                </c:pt>
                <c:pt idx="268">
                  <c:v>4248.5235405236144</c:v>
                </c:pt>
                <c:pt idx="269">
                  <c:v>4250.9076771415594</c:v>
                </c:pt>
                <c:pt idx="270">
                  <c:v>4253.198302365965</c:v>
                </c:pt>
                <c:pt idx="271">
                  <c:v>4255.7097146956212</c:v>
                </c:pt>
                <c:pt idx="272">
                  <c:v>4258.2736003702476</c:v>
                </c:pt>
                <c:pt idx="273">
                  <c:v>4260.920269631265</c:v>
                </c:pt>
                <c:pt idx="274">
                  <c:v>4263.7525851373657</c:v>
                </c:pt>
                <c:pt idx="275">
                  <c:v>4266.4536875465219</c:v>
                </c:pt>
                <c:pt idx="276">
                  <c:v>4269.3887685795344</c:v>
                </c:pt>
                <c:pt idx="277">
                  <c:v>4272.5092216562953</c:v>
                </c:pt>
                <c:pt idx="278">
                  <c:v>4275.7610673149329</c:v>
                </c:pt>
                <c:pt idx="279">
                  <c:v>4278.951396806593</c:v>
                </c:pt>
                <c:pt idx="280">
                  <c:v>4281.8777541077943</c:v>
                </c:pt>
                <c:pt idx="281">
                  <c:v>4284.9108296705836</c:v>
                </c:pt>
                <c:pt idx="282">
                  <c:v>4287.7897846658998</c:v>
                </c:pt>
                <c:pt idx="283">
                  <c:v>4290.7744209114508</c:v>
                </c:pt>
                <c:pt idx="284">
                  <c:v>4293.6331386781603</c:v>
                </c:pt>
                <c:pt idx="285">
                  <c:v>4296.4320454312365</c:v>
                </c:pt>
                <c:pt idx="286">
                  <c:v>4299.3595234081122</c:v>
                </c:pt>
                <c:pt idx="287">
                  <c:v>4302.1552395489934</c:v>
                </c:pt>
                <c:pt idx="288">
                  <c:v>4304.9534929497322</c:v>
                </c:pt>
                <c:pt idx="289">
                  <c:v>4307.6285318387208</c:v>
                </c:pt>
                <c:pt idx="290">
                  <c:v>4309.9473769898277</c:v>
                </c:pt>
                <c:pt idx="291">
                  <c:v>4312.178306161004</c:v>
                </c:pt>
                <c:pt idx="292">
                  <c:v>4314.4427872462857</c:v>
                </c:pt>
                <c:pt idx="293">
                  <c:v>4316.7811206408496</c:v>
                </c:pt>
                <c:pt idx="294">
                  <c:v>4319.2127874088646</c:v>
                </c:pt>
                <c:pt idx="295">
                  <c:v>4321.5232177212229</c:v>
                </c:pt>
                <c:pt idx="296">
                  <c:v>4323.7258651183993</c:v>
                </c:pt>
                <c:pt idx="297">
                  <c:v>4325.9556564734003</c:v>
                </c:pt>
                <c:pt idx="298">
                  <c:v>4328.1728606264351</c:v>
                </c:pt>
                <c:pt idx="299">
                  <c:v>4330.3393131948114</c:v>
                </c:pt>
                <c:pt idx="300">
                  <c:v>4332.4707829399631</c:v>
                </c:pt>
                <c:pt idx="301">
                  <c:v>4334.7183537419132</c:v>
                </c:pt>
                <c:pt idx="302">
                  <c:v>4336.9849812400471</c:v>
                </c:pt>
                <c:pt idx="303">
                  <c:v>4339.4771858816939</c:v>
                </c:pt>
                <c:pt idx="304">
                  <c:v>4341.9981284752803</c:v>
                </c:pt>
                <c:pt idx="305">
                  <c:v>4344.4567747566934</c:v>
                </c:pt>
                <c:pt idx="306">
                  <c:v>4346.8374320903386</c:v>
                </c:pt>
                <c:pt idx="307">
                  <c:v>4348.947574140806</c:v>
                </c:pt>
                <c:pt idx="308">
                  <c:v>4351.058964035703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38-4042-B5EA-143070A3EC5D}"/>
            </c:ext>
          </c:extLst>
        </c:ser>
        <c:ser>
          <c:idx val="4"/>
          <c:order val="4"/>
          <c:tx>
            <c:strRef>
              <c:f>'Зад. 11'!$I$1</c:f>
              <c:strCache>
                <c:ptCount val="1"/>
                <c:pt idx="0">
                  <c:v>МЕДИАНА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'Зад. 11'!$I$3:$I$311</c:f>
              <c:numCache>
                <c:formatCode>General</c:formatCode>
                <c:ptCount val="309"/>
                <c:pt idx="0">
                  <c:v>3430.75</c:v>
                </c:pt>
                <c:pt idx="1">
                  <c:v>3427</c:v>
                </c:pt>
                <c:pt idx="2">
                  <c:v>3421.5</c:v>
                </c:pt>
                <c:pt idx="3">
                  <c:v>3416</c:v>
                </c:pt>
                <c:pt idx="4">
                  <c:v>3382</c:v>
                </c:pt>
                <c:pt idx="5">
                  <c:v>3348</c:v>
                </c:pt>
                <c:pt idx="6">
                  <c:v>3382</c:v>
                </c:pt>
                <c:pt idx="7">
                  <c:v>3416</c:v>
                </c:pt>
                <c:pt idx="8">
                  <c:v>3421.5</c:v>
                </c:pt>
                <c:pt idx="9">
                  <c:v>3427</c:v>
                </c:pt>
                <c:pt idx="10">
                  <c:v>3433.5</c:v>
                </c:pt>
                <c:pt idx="11">
                  <c:v>3440</c:v>
                </c:pt>
                <c:pt idx="12">
                  <c:v>3442.75</c:v>
                </c:pt>
                <c:pt idx="13">
                  <c:v>3445.5</c:v>
                </c:pt>
                <c:pt idx="14">
                  <c:v>3534.25</c:v>
                </c:pt>
                <c:pt idx="15">
                  <c:v>3623</c:v>
                </c:pt>
                <c:pt idx="16">
                  <c:v>3662.75</c:v>
                </c:pt>
                <c:pt idx="17">
                  <c:v>3702.5</c:v>
                </c:pt>
                <c:pt idx="18">
                  <c:v>3705.5</c:v>
                </c:pt>
                <c:pt idx="19">
                  <c:v>3708.5</c:v>
                </c:pt>
                <c:pt idx="20">
                  <c:v>3710.75</c:v>
                </c:pt>
                <c:pt idx="21">
                  <c:v>3708.5</c:v>
                </c:pt>
                <c:pt idx="22">
                  <c:v>3705.5</c:v>
                </c:pt>
                <c:pt idx="23">
                  <c:v>3702.5</c:v>
                </c:pt>
                <c:pt idx="24">
                  <c:v>3705.5</c:v>
                </c:pt>
                <c:pt idx="25">
                  <c:v>3702.5</c:v>
                </c:pt>
                <c:pt idx="26">
                  <c:v>3699.75</c:v>
                </c:pt>
                <c:pt idx="27">
                  <c:v>3697</c:v>
                </c:pt>
                <c:pt idx="28">
                  <c:v>3683</c:v>
                </c:pt>
                <c:pt idx="29">
                  <c:v>3669</c:v>
                </c:pt>
                <c:pt idx="30">
                  <c:v>3655</c:v>
                </c:pt>
                <c:pt idx="31">
                  <c:v>3641</c:v>
                </c:pt>
                <c:pt idx="32">
                  <c:v>3640.75</c:v>
                </c:pt>
                <c:pt idx="33">
                  <c:v>3640.5</c:v>
                </c:pt>
                <c:pt idx="34">
                  <c:v>3640.25</c:v>
                </c:pt>
                <c:pt idx="35">
                  <c:v>3640</c:v>
                </c:pt>
                <c:pt idx="36">
                  <c:v>3632.5</c:v>
                </c:pt>
                <c:pt idx="37">
                  <c:v>3625</c:v>
                </c:pt>
                <c:pt idx="38">
                  <c:v>3624</c:v>
                </c:pt>
                <c:pt idx="39">
                  <c:v>3623</c:v>
                </c:pt>
                <c:pt idx="40">
                  <c:v>3621.5</c:v>
                </c:pt>
                <c:pt idx="41">
                  <c:v>3620</c:v>
                </c:pt>
                <c:pt idx="42">
                  <c:v>3597.5</c:v>
                </c:pt>
                <c:pt idx="43">
                  <c:v>3575</c:v>
                </c:pt>
                <c:pt idx="44">
                  <c:v>3569.75</c:v>
                </c:pt>
                <c:pt idx="45">
                  <c:v>3564.5</c:v>
                </c:pt>
                <c:pt idx="46">
                  <c:v>3546.75</c:v>
                </c:pt>
                <c:pt idx="47">
                  <c:v>3529</c:v>
                </c:pt>
                <c:pt idx="48">
                  <c:v>3516</c:v>
                </c:pt>
                <c:pt idx="49">
                  <c:v>3503</c:v>
                </c:pt>
                <c:pt idx="50">
                  <c:v>3474.25</c:v>
                </c:pt>
                <c:pt idx="51">
                  <c:v>3445.5</c:v>
                </c:pt>
                <c:pt idx="52">
                  <c:v>3442.75</c:v>
                </c:pt>
                <c:pt idx="53">
                  <c:v>3440</c:v>
                </c:pt>
                <c:pt idx="54">
                  <c:v>3433.5</c:v>
                </c:pt>
                <c:pt idx="55">
                  <c:v>3427</c:v>
                </c:pt>
                <c:pt idx="56">
                  <c:v>3421.5</c:v>
                </c:pt>
                <c:pt idx="57">
                  <c:v>3416</c:v>
                </c:pt>
                <c:pt idx="58">
                  <c:v>3394.25</c:v>
                </c:pt>
                <c:pt idx="59">
                  <c:v>3372.5</c:v>
                </c:pt>
                <c:pt idx="60">
                  <c:v>3367.25</c:v>
                </c:pt>
                <c:pt idx="61">
                  <c:v>3362</c:v>
                </c:pt>
                <c:pt idx="62">
                  <c:v>3355</c:v>
                </c:pt>
                <c:pt idx="63">
                  <c:v>3348</c:v>
                </c:pt>
                <c:pt idx="64">
                  <c:v>3355</c:v>
                </c:pt>
                <c:pt idx="65">
                  <c:v>3362</c:v>
                </c:pt>
                <c:pt idx="66">
                  <c:v>3367.25</c:v>
                </c:pt>
                <c:pt idx="67">
                  <c:v>3372.5</c:v>
                </c:pt>
                <c:pt idx="68">
                  <c:v>3376.25</c:v>
                </c:pt>
                <c:pt idx="69">
                  <c:v>3380</c:v>
                </c:pt>
                <c:pt idx="70">
                  <c:v>3398</c:v>
                </c:pt>
                <c:pt idx="71">
                  <c:v>3416</c:v>
                </c:pt>
                <c:pt idx="72">
                  <c:v>3421.5</c:v>
                </c:pt>
                <c:pt idx="73">
                  <c:v>3427</c:v>
                </c:pt>
                <c:pt idx="74">
                  <c:v>3433.5</c:v>
                </c:pt>
                <c:pt idx="75">
                  <c:v>3440</c:v>
                </c:pt>
                <c:pt idx="76">
                  <c:v>3442.75</c:v>
                </c:pt>
                <c:pt idx="77">
                  <c:v>3445.5</c:v>
                </c:pt>
                <c:pt idx="78">
                  <c:v>3456.25</c:v>
                </c:pt>
                <c:pt idx="79">
                  <c:v>3467</c:v>
                </c:pt>
                <c:pt idx="80">
                  <c:v>3485</c:v>
                </c:pt>
                <c:pt idx="81">
                  <c:v>3503</c:v>
                </c:pt>
                <c:pt idx="82">
                  <c:v>3505.5</c:v>
                </c:pt>
                <c:pt idx="83">
                  <c:v>3508</c:v>
                </c:pt>
                <c:pt idx="84">
                  <c:v>3518.5</c:v>
                </c:pt>
                <c:pt idx="85">
                  <c:v>3529</c:v>
                </c:pt>
                <c:pt idx="86">
                  <c:v>3536.75</c:v>
                </c:pt>
                <c:pt idx="87">
                  <c:v>3544.5</c:v>
                </c:pt>
                <c:pt idx="88">
                  <c:v>3554.5</c:v>
                </c:pt>
                <c:pt idx="89">
                  <c:v>3564.5</c:v>
                </c:pt>
                <c:pt idx="90">
                  <c:v>3569.75</c:v>
                </c:pt>
                <c:pt idx="91">
                  <c:v>3575</c:v>
                </c:pt>
                <c:pt idx="92">
                  <c:v>3575.25</c:v>
                </c:pt>
                <c:pt idx="93">
                  <c:v>3575.5</c:v>
                </c:pt>
                <c:pt idx="94">
                  <c:v>3587.75</c:v>
                </c:pt>
                <c:pt idx="95">
                  <c:v>3600</c:v>
                </c:pt>
                <c:pt idx="96">
                  <c:v>3607.75</c:v>
                </c:pt>
                <c:pt idx="97">
                  <c:v>3615.5</c:v>
                </c:pt>
                <c:pt idx="98">
                  <c:v>3615.75</c:v>
                </c:pt>
                <c:pt idx="99">
                  <c:v>3616</c:v>
                </c:pt>
                <c:pt idx="100">
                  <c:v>3617.75</c:v>
                </c:pt>
                <c:pt idx="101">
                  <c:v>3619.5</c:v>
                </c:pt>
                <c:pt idx="102">
                  <c:v>3619.75</c:v>
                </c:pt>
                <c:pt idx="103">
                  <c:v>3620</c:v>
                </c:pt>
                <c:pt idx="104">
                  <c:v>3621.5</c:v>
                </c:pt>
                <c:pt idx="105">
                  <c:v>3623</c:v>
                </c:pt>
                <c:pt idx="106">
                  <c:v>3624</c:v>
                </c:pt>
                <c:pt idx="107">
                  <c:v>3625</c:v>
                </c:pt>
                <c:pt idx="108">
                  <c:v>3628</c:v>
                </c:pt>
                <c:pt idx="109">
                  <c:v>3631</c:v>
                </c:pt>
                <c:pt idx="110">
                  <c:v>3633</c:v>
                </c:pt>
                <c:pt idx="111">
                  <c:v>3635</c:v>
                </c:pt>
                <c:pt idx="112">
                  <c:v>3637.5</c:v>
                </c:pt>
                <c:pt idx="113">
                  <c:v>3640</c:v>
                </c:pt>
                <c:pt idx="114">
                  <c:v>3640</c:v>
                </c:pt>
                <c:pt idx="115">
                  <c:v>3640</c:v>
                </c:pt>
                <c:pt idx="116">
                  <c:v>3640.25</c:v>
                </c:pt>
                <c:pt idx="117">
                  <c:v>3640.5</c:v>
                </c:pt>
                <c:pt idx="118">
                  <c:v>3640.75</c:v>
                </c:pt>
                <c:pt idx="119">
                  <c:v>3641</c:v>
                </c:pt>
                <c:pt idx="120">
                  <c:v>3649</c:v>
                </c:pt>
                <c:pt idx="121">
                  <c:v>3657</c:v>
                </c:pt>
                <c:pt idx="122">
                  <c:v>3660</c:v>
                </c:pt>
                <c:pt idx="123">
                  <c:v>3663</c:v>
                </c:pt>
                <c:pt idx="124">
                  <c:v>3666</c:v>
                </c:pt>
                <c:pt idx="125">
                  <c:v>3669</c:v>
                </c:pt>
                <c:pt idx="126">
                  <c:v>3679.5</c:v>
                </c:pt>
                <c:pt idx="127">
                  <c:v>3690</c:v>
                </c:pt>
                <c:pt idx="128">
                  <c:v>3692</c:v>
                </c:pt>
                <c:pt idx="129">
                  <c:v>3694</c:v>
                </c:pt>
                <c:pt idx="130">
                  <c:v>3695.5</c:v>
                </c:pt>
                <c:pt idx="131">
                  <c:v>3697</c:v>
                </c:pt>
                <c:pt idx="132">
                  <c:v>3699.5</c:v>
                </c:pt>
                <c:pt idx="133">
                  <c:v>3702</c:v>
                </c:pt>
                <c:pt idx="134">
                  <c:v>3702.25</c:v>
                </c:pt>
                <c:pt idx="135">
                  <c:v>3702.5</c:v>
                </c:pt>
                <c:pt idx="136">
                  <c:v>3705.5</c:v>
                </c:pt>
                <c:pt idx="137">
                  <c:v>3708.5</c:v>
                </c:pt>
                <c:pt idx="138">
                  <c:v>3710.75</c:v>
                </c:pt>
                <c:pt idx="139">
                  <c:v>3713</c:v>
                </c:pt>
                <c:pt idx="140">
                  <c:v>3716.75</c:v>
                </c:pt>
                <c:pt idx="141">
                  <c:v>3720.5</c:v>
                </c:pt>
                <c:pt idx="142">
                  <c:v>3723.75</c:v>
                </c:pt>
                <c:pt idx="143">
                  <c:v>3727</c:v>
                </c:pt>
                <c:pt idx="144">
                  <c:v>3733.5</c:v>
                </c:pt>
                <c:pt idx="145">
                  <c:v>3740</c:v>
                </c:pt>
                <c:pt idx="146">
                  <c:v>3742.25</c:v>
                </c:pt>
                <c:pt idx="147">
                  <c:v>3744.5</c:v>
                </c:pt>
                <c:pt idx="148">
                  <c:v>3747.25</c:v>
                </c:pt>
                <c:pt idx="149">
                  <c:v>3750</c:v>
                </c:pt>
                <c:pt idx="150">
                  <c:v>3750</c:v>
                </c:pt>
                <c:pt idx="151">
                  <c:v>3750</c:v>
                </c:pt>
                <c:pt idx="152">
                  <c:v>3750</c:v>
                </c:pt>
                <c:pt idx="153">
                  <c:v>3750</c:v>
                </c:pt>
                <c:pt idx="154">
                  <c:v>3750.5</c:v>
                </c:pt>
                <c:pt idx="155">
                  <c:v>3751</c:v>
                </c:pt>
                <c:pt idx="156">
                  <c:v>3755.5</c:v>
                </c:pt>
                <c:pt idx="157">
                  <c:v>3760</c:v>
                </c:pt>
                <c:pt idx="158">
                  <c:v>3771.75</c:v>
                </c:pt>
                <c:pt idx="159">
                  <c:v>3783.5</c:v>
                </c:pt>
                <c:pt idx="160">
                  <c:v>3789.75</c:v>
                </c:pt>
                <c:pt idx="161">
                  <c:v>3796</c:v>
                </c:pt>
                <c:pt idx="162">
                  <c:v>3807.75</c:v>
                </c:pt>
                <c:pt idx="163">
                  <c:v>3819.5</c:v>
                </c:pt>
                <c:pt idx="164">
                  <c:v>3819.75</c:v>
                </c:pt>
                <c:pt idx="165">
                  <c:v>3820</c:v>
                </c:pt>
                <c:pt idx="166">
                  <c:v>3823.5</c:v>
                </c:pt>
                <c:pt idx="167">
                  <c:v>3827</c:v>
                </c:pt>
                <c:pt idx="168">
                  <c:v>3828.5</c:v>
                </c:pt>
                <c:pt idx="169">
                  <c:v>3830</c:v>
                </c:pt>
                <c:pt idx="170">
                  <c:v>3831</c:v>
                </c:pt>
                <c:pt idx="171">
                  <c:v>3832</c:v>
                </c:pt>
                <c:pt idx="172">
                  <c:v>3834</c:v>
                </c:pt>
                <c:pt idx="173">
                  <c:v>3836</c:v>
                </c:pt>
                <c:pt idx="174">
                  <c:v>3838</c:v>
                </c:pt>
                <c:pt idx="175">
                  <c:v>3840</c:v>
                </c:pt>
                <c:pt idx="176">
                  <c:v>3843</c:v>
                </c:pt>
                <c:pt idx="177">
                  <c:v>3846</c:v>
                </c:pt>
                <c:pt idx="178">
                  <c:v>3857.5</c:v>
                </c:pt>
                <c:pt idx="179">
                  <c:v>3869</c:v>
                </c:pt>
                <c:pt idx="180">
                  <c:v>3884.25</c:v>
                </c:pt>
                <c:pt idx="181">
                  <c:v>3899.5</c:v>
                </c:pt>
                <c:pt idx="182">
                  <c:v>3914.25</c:v>
                </c:pt>
                <c:pt idx="183">
                  <c:v>3929</c:v>
                </c:pt>
                <c:pt idx="184">
                  <c:v>3937</c:v>
                </c:pt>
                <c:pt idx="185">
                  <c:v>3945</c:v>
                </c:pt>
                <c:pt idx="186">
                  <c:v>3947.5</c:v>
                </c:pt>
                <c:pt idx="187">
                  <c:v>3950</c:v>
                </c:pt>
                <c:pt idx="188">
                  <c:v>3950</c:v>
                </c:pt>
                <c:pt idx="189">
                  <c:v>3950</c:v>
                </c:pt>
                <c:pt idx="190">
                  <c:v>3967.75</c:v>
                </c:pt>
                <c:pt idx="191">
                  <c:v>3985.5</c:v>
                </c:pt>
                <c:pt idx="192">
                  <c:v>3990.25</c:v>
                </c:pt>
                <c:pt idx="193">
                  <c:v>3995</c:v>
                </c:pt>
                <c:pt idx="194">
                  <c:v>3999.5</c:v>
                </c:pt>
                <c:pt idx="195">
                  <c:v>4004</c:v>
                </c:pt>
                <c:pt idx="196">
                  <c:v>4019.5</c:v>
                </c:pt>
                <c:pt idx="197">
                  <c:v>4035</c:v>
                </c:pt>
                <c:pt idx="198">
                  <c:v>4055.5</c:v>
                </c:pt>
                <c:pt idx="199">
                  <c:v>4076</c:v>
                </c:pt>
                <c:pt idx="200">
                  <c:v>4095.5</c:v>
                </c:pt>
                <c:pt idx="201">
                  <c:v>4115</c:v>
                </c:pt>
                <c:pt idx="202">
                  <c:v>4127.75</c:v>
                </c:pt>
                <c:pt idx="203">
                  <c:v>4140.5</c:v>
                </c:pt>
                <c:pt idx="204">
                  <c:v>4148.5</c:v>
                </c:pt>
                <c:pt idx="205">
                  <c:v>4156.5</c:v>
                </c:pt>
                <c:pt idx="206">
                  <c:v>4168.5</c:v>
                </c:pt>
                <c:pt idx="207">
                  <c:v>4180.5</c:v>
                </c:pt>
                <c:pt idx="208">
                  <c:v>4201.25</c:v>
                </c:pt>
                <c:pt idx="209">
                  <c:v>4222</c:v>
                </c:pt>
                <c:pt idx="210">
                  <c:v>4223.5</c:v>
                </c:pt>
                <c:pt idx="211">
                  <c:v>4225</c:v>
                </c:pt>
                <c:pt idx="212">
                  <c:v>4233.5</c:v>
                </c:pt>
                <c:pt idx="213">
                  <c:v>4242</c:v>
                </c:pt>
                <c:pt idx="214">
                  <c:v>4250.75</c:v>
                </c:pt>
                <c:pt idx="215">
                  <c:v>4259.5</c:v>
                </c:pt>
                <c:pt idx="216">
                  <c:v>4275.25</c:v>
                </c:pt>
                <c:pt idx="217">
                  <c:v>4291</c:v>
                </c:pt>
                <c:pt idx="218">
                  <c:v>4294.5</c:v>
                </c:pt>
                <c:pt idx="219">
                  <c:v>4298</c:v>
                </c:pt>
                <c:pt idx="220">
                  <c:v>4300</c:v>
                </c:pt>
                <c:pt idx="221">
                  <c:v>4302</c:v>
                </c:pt>
                <c:pt idx="222">
                  <c:v>4302.75</c:v>
                </c:pt>
                <c:pt idx="223">
                  <c:v>4303.5</c:v>
                </c:pt>
                <c:pt idx="224">
                  <c:v>4305.25</c:v>
                </c:pt>
                <c:pt idx="225">
                  <c:v>4307</c:v>
                </c:pt>
                <c:pt idx="226">
                  <c:v>4319.5</c:v>
                </c:pt>
                <c:pt idx="227">
                  <c:v>4332</c:v>
                </c:pt>
                <c:pt idx="228">
                  <c:v>4334.5</c:v>
                </c:pt>
                <c:pt idx="229">
                  <c:v>4337</c:v>
                </c:pt>
                <c:pt idx="230">
                  <c:v>4396.5</c:v>
                </c:pt>
                <c:pt idx="231">
                  <c:v>4456</c:v>
                </c:pt>
                <c:pt idx="232">
                  <c:v>4465.25</c:v>
                </c:pt>
                <c:pt idx="233">
                  <c:v>4474.5</c:v>
                </c:pt>
                <c:pt idx="234">
                  <c:v>4474.75</c:v>
                </c:pt>
                <c:pt idx="235">
                  <c:v>4475</c:v>
                </c:pt>
                <c:pt idx="236">
                  <c:v>4486.25</c:v>
                </c:pt>
                <c:pt idx="237">
                  <c:v>4497.5</c:v>
                </c:pt>
                <c:pt idx="238">
                  <c:v>4510.25</c:v>
                </c:pt>
                <c:pt idx="239">
                  <c:v>4523</c:v>
                </c:pt>
                <c:pt idx="240">
                  <c:v>4529</c:v>
                </c:pt>
                <c:pt idx="241">
                  <c:v>4535</c:v>
                </c:pt>
                <c:pt idx="242">
                  <c:v>4546.75</c:v>
                </c:pt>
                <c:pt idx="243">
                  <c:v>4558.5</c:v>
                </c:pt>
                <c:pt idx="244">
                  <c:v>4560</c:v>
                </c:pt>
                <c:pt idx="245">
                  <c:v>4561.5</c:v>
                </c:pt>
                <c:pt idx="246">
                  <c:v>4563</c:v>
                </c:pt>
                <c:pt idx="247">
                  <c:v>4564.5</c:v>
                </c:pt>
                <c:pt idx="248">
                  <c:v>4564.75</c:v>
                </c:pt>
                <c:pt idx="249">
                  <c:v>4565</c:v>
                </c:pt>
                <c:pt idx="250">
                  <c:v>4573.25</c:v>
                </c:pt>
                <c:pt idx="251">
                  <c:v>4581.5</c:v>
                </c:pt>
                <c:pt idx="252">
                  <c:v>4583.75</c:v>
                </c:pt>
                <c:pt idx="253">
                  <c:v>4586</c:v>
                </c:pt>
                <c:pt idx="254">
                  <c:v>4588.25</c:v>
                </c:pt>
                <c:pt idx="255">
                  <c:v>4590.5</c:v>
                </c:pt>
                <c:pt idx="256">
                  <c:v>4598.5</c:v>
                </c:pt>
                <c:pt idx="257">
                  <c:v>4606.5</c:v>
                </c:pt>
                <c:pt idx="258">
                  <c:v>4607.25</c:v>
                </c:pt>
                <c:pt idx="259">
                  <c:v>4608</c:v>
                </c:pt>
                <c:pt idx="260">
                  <c:v>4610.75</c:v>
                </c:pt>
                <c:pt idx="261">
                  <c:v>4613.5</c:v>
                </c:pt>
                <c:pt idx="262">
                  <c:v>4613.75</c:v>
                </c:pt>
                <c:pt idx="263">
                  <c:v>4614</c:v>
                </c:pt>
                <c:pt idx="264">
                  <c:v>4616</c:v>
                </c:pt>
                <c:pt idx="265">
                  <c:v>4618</c:v>
                </c:pt>
                <c:pt idx="266">
                  <c:v>4618.75</c:v>
                </c:pt>
                <c:pt idx="267">
                  <c:v>4619.5</c:v>
                </c:pt>
                <c:pt idx="268">
                  <c:v>4620.75</c:v>
                </c:pt>
                <c:pt idx="269">
                  <c:v>4622</c:v>
                </c:pt>
                <c:pt idx="270">
                  <c:v>4627</c:v>
                </c:pt>
                <c:pt idx="271">
                  <c:v>4632</c:v>
                </c:pt>
                <c:pt idx="272">
                  <c:v>4637.25</c:v>
                </c:pt>
                <c:pt idx="273">
                  <c:v>4642.5</c:v>
                </c:pt>
                <c:pt idx="274">
                  <c:v>4650.5</c:v>
                </c:pt>
                <c:pt idx="275">
                  <c:v>4658.5</c:v>
                </c:pt>
                <c:pt idx="276">
                  <c:v>4658.75</c:v>
                </c:pt>
                <c:pt idx="277">
                  <c:v>4659</c:v>
                </c:pt>
                <c:pt idx="278">
                  <c:v>4662.5</c:v>
                </c:pt>
                <c:pt idx="279">
                  <c:v>4666</c:v>
                </c:pt>
                <c:pt idx="280">
                  <c:v>4668.75</c:v>
                </c:pt>
                <c:pt idx="281">
                  <c:v>4671.5</c:v>
                </c:pt>
                <c:pt idx="282">
                  <c:v>4671.5</c:v>
                </c:pt>
                <c:pt idx="283">
                  <c:v>4671.5</c:v>
                </c:pt>
                <c:pt idx="284">
                  <c:v>4673.5</c:v>
                </c:pt>
                <c:pt idx="285">
                  <c:v>4675.5</c:v>
                </c:pt>
                <c:pt idx="286">
                  <c:v>4681.75</c:v>
                </c:pt>
                <c:pt idx="287">
                  <c:v>4688</c:v>
                </c:pt>
                <c:pt idx="288">
                  <c:v>4689</c:v>
                </c:pt>
                <c:pt idx="289">
                  <c:v>4690</c:v>
                </c:pt>
                <c:pt idx="290">
                  <c:v>4690.25</c:v>
                </c:pt>
                <c:pt idx="291">
                  <c:v>4690.5</c:v>
                </c:pt>
                <c:pt idx="292">
                  <c:v>4690.5</c:v>
                </c:pt>
                <c:pt idx="293">
                  <c:v>4690.5</c:v>
                </c:pt>
                <c:pt idx="294">
                  <c:v>4694.25</c:v>
                </c:pt>
                <c:pt idx="295">
                  <c:v>4698</c:v>
                </c:pt>
                <c:pt idx="296">
                  <c:v>4700</c:v>
                </c:pt>
                <c:pt idx="297">
                  <c:v>4702</c:v>
                </c:pt>
                <c:pt idx="298">
                  <c:v>4704</c:v>
                </c:pt>
                <c:pt idx="299">
                  <c:v>4706</c:v>
                </c:pt>
                <c:pt idx="300">
                  <c:v>4708</c:v>
                </c:pt>
                <c:pt idx="301">
                  <c:v>4710</c:v>
                </c:pt>
                <c:pt idx="302">
                  <c:v>4715</c:v>
                </c:pt>
                <c:pt idx="303">
                  <c:v>4720</c:v>
                </c:pt>
                <c:pt idx="304">
                  <c:v>4721</c:v>
                </c:pt>
                <c:pt idx="305">
                  <c:v>4722</c:v>
                </c:pt>
                <c:pt idx="306">
                  <c:v>4723.25</c:v>
                </c:pt>
                <c:pt idx="307">
                  <c:v>4724.5</c:v>
                </c:pt>
                <c:pt idx="308">
                  <c:v>4726.25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38-4042-B5EA-143070A3EC5D}"/>
            </c:ext>
          </c:extLst>
        </c:ser>
        <c:ser>
          <c:idx val="5"/>
          <c:order val="5"/>
          <c:tx>
            <c:strRef>
              <c:f>'Зад. 11'!$J$1</c:f>
              <c:strCache>
                <c:ptCount val="1"/>
                <c:pt idx="0">
                  <c:v>мода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'Зад. 11'!$J$3:$J$311</c:f>
              <c:numCache>
                <c:formatCode>General</c:formatCode>
                <c:ptCount val="30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3750</c:v>
                </c:pt>
                <c:pt idx="19">
                  <c:v>3750</c:v>
                </c:pt>
                <c:pt idx="20">
                  <c:v>3750</c:v>
                </c:pt>
                <c:pt idx="21">
                  <c:v>3750</c:v>
                </c:pt>
                <c:pt idx="22">
                  <c:v>3750</c:v>
                </c:pt>
                <c:pt idx="23">
                  <c:v>3750</c:v>
                </c:pt>
                <c:pt idx="24">
                  <c:v>3750</c:v>
                </c:pt>
                <c:pt idx="25">
                  <c:v>3750</c:v>
                </c:pt>
                <c:pt idx="26">
                  <c:v>3750</c:v>
                </c:pt>
                <c:pt idx="27">
                  <c:v>3750</c:v>
                </c:pt>
                <c:pt idx="28">
                  <c:v>3750</c:v>
                </c:pt>
                <c:pt idx="29">
                  <c:v>3750</c:v>
                </c:pt>
                <c:pt idx="30">
                  <c:v>3750</c:v>
                </c:pt>
                <c:pt idx="31">
                  <c:v>3750</c:v>
                </c:pt>
                <c:pt idx="32">
                  <c:v>3750</c:v>
                </c:pt>
                <c:pt idx="33">
                  <c:v>3750</c:v>
                </c:pt>
                <c:pt idx="34">
                  <c:v>3750</c:v>
                </c:pt>
                <c:pt idx="35">
                  <c:v>3750</c:v>
                </c:pt>
                <c:pt idx="36">
                  <c:v>3750</c:v>
                </c:pt>
                <c:pt idx="37">
                  <c:v>3750</c:v>
                </c:pt>
                <c:pt idx="38">
                  <c:v>3750</c:v>
                </c:pt>
                <c:pt idx="39">
                  <c:v>3750</c:v>
                </c:pt>
                <c:pt idx="40">
                  <c:v>3750</c:v>
                </c:pt>
                <c:pt idx="41">
                  <c:v>3750</c:v>
                </c:pt>
                <c:pt idx="42">
                  <c:v>3750</c:v>
                </c:pt>
                <c:pt idx="43">
                  <c:v>3750</c:v>
                </c:pt>
                <c:pt idx="44">
                  <c:v>3750</c:v>
                </c:pt>
                <c:pt idx="45">
                  <c:v>3750</c:v>
                </c:pt>
                <c:pt idx="46">
                  <c:v>3750</c:v>
                </c:pt>
                <c:pt idx="47">
                  <c:v>3750</c:v>
                </c:pt>
                <c:pt idx="48">
                  <c:v>3750</c:v>
                </c:pt>
                <c:pt idx="49">
                  <c:v>3750</c:v>
                </c:pt>
                <c:pt idx="50">
                  <c:v>3750</c:v>
                </c:pt>
                <c:pt idx="51">
                  <c:v>3750</c:v>
                </c:pt>
                <c:pt idx="52">
                  <c:v>3750</c:v>
                </c:pt>
                <c:pt idx="53">
                  <c:v>3750</c:v>
                </c:pt>
                <c:pt idx="54">
                  <c:v>3750</c:v>
                </c:pt>
                <c:pt idx="55">
                  <c:v>3750</c:v>
                </c:pt>
                <c:pt idx="56">
                  <c:v>3750</c:v>
                </c:pt>
                <c:pt idx="57">
                  <c:v>3750</c:v>
                </c:pt>
                <c:pt idx="58">
                  <c:v>3750</c:v>
                </c:pt>
                <c:pt idx="59">
                  <c:v>3750</c:v>
                </c:pt>
                <c:pt idx="60">
                  <c:v>3750</c:v>
                </c:pt>
                <c:pt idx="61">
                  <c:v>3750</c:v>
                </c:pt>
                <c:pt idx="62">
                  <c:v>3750</c:v>
                </c:pt>
                <c:pt idx="63">
                  <c:v>3750</c:v>
                </c:pt>
                <c:pt idx="64">
                  <c:v>3750</c:v>
                </c:pt>
                <c:pt idx="65">
                  <c:v>3750</c:v>
                </c:pt>
                <c:pt idx="66">
                  <c:v>3750</c:v>
                </c:pt>
                <c:pt idx="67">
                  <c:v>3750</c:v>
                </c:pt>
                <c:pt idx="68">
                  <c:v>3750</c:v>
                </c:pt>
                <c:pt idx="69">
                  <c:v>3750</c:v>
                </c:pt>
                <c:pt idx="70">
                  <c:v>3750</c:v>
                </c:pt>
                <c:pt idx="71">
                  <c:v>3750</c:v>
                </c:pt>
                <c:pt idx="72">
                  <c:v>3750</c:v>
                </c:pt>
                <c:pt idx="73">
                  <c:v>3750</c:v>
                </c:pt>
                <c:pt idx="74">
                  <c:v>3750</c:v>
                </c:pt>
                <c:pt idx="75">
                  <c:v>3750</c:v>
                </c:pt>
                <c:pt idx="76">
                  <c:v>3750</c:v>
                </c:pt>
                <c:pt idx="77">
                  <c:v>3750</c:v>
                </c:pt>
                <c:pt idx="78">
                  <c:v>3750</c:v>
                </c:pt>
                <c:pt idx="79">
                  <c:v>3750</c:v>
                </c:pt>
                <c:pt idx="80">
                  <c:v>3750</c:v>
                </c:pt>
                <c:pt idx="81">
                  <c:v>3750</c:v>
                </c:pt>
                <c:pt idx="82">
                  <c:v>3750</c:v>
                </c:pt>
                <c:pt idx="83">
                  <c:v>3750</c:v>
                </c:pt>
                <c:pt idx="84">
                  <c:v>3750</c:v>
                </c:pt>
                <c:pt idx="85">
                  <c:v>3750</c:v>
                </c:pt>
                <c:pt idx="86">
                  <c:v>3750</c:v>
                </c:pt>
                <c:pt idx="87">
                  <c:v>3750</c:v>
                </c:pt>
                <c:pt idx="88">
                  <c:v>3750</c:v>
                </c:pt>
                <c:pt idx="89">
                  <c:v>3750</c:v>
                </c:pt>
                <c:pt idx="90">
                  <c:v>3750</c:v>
                </c:pt>
                <c:pt idx="91">
                  <c:v>3750</c:v>
                </c:pt>
                <c:pt idx="92">
                  <c:v>3750</c:v>
                </c:pt>
                <c:pt idx="93">
                  <c:v>3750</c:v>
                </c:pt>
                <c:pt idx="94">
                  <c:v>3750</c:v>
                </c:pt>
                <c:pt idx="95">
                  <c:v>3750</c:v>
                </c:pt>
                <c:pt idx="96">
                  <c:v>3750</c:v>
                </c:pt>
                <c:pt idx="97">
                  <c:v>3750</c:v>
                </c:pt>
                <c:pt idx="98">
                  <c:v>3750</c:v>
                </c:pt>
                <c:pt idx="99">
                  <c:v>3750</c:v>
                </c:pt>
                <c:pt idx="100">
                  <c:v>3750</c:v>
                </c:pt>
                <c:pt idx="101">
                  <c:v>3750</c:v>
                </c:pt>
                <c:pt idx="102">
                  <c:v>3750</c:v>
                </c:pt>
                <c:pt idx="103">
                  <c:v>3750</c:v>
                </c:pt>
                <c:pt idx="104">
                  <c:v>3750</c:v>
                </c:pt>
                <c:pt idx="105">
                  <c:v>3750</c:v>
                </c:pt>
                <c:pt idx="106">
                  <c:v>3750</c:v>
                </c:pt>
                <c:pt idx="107">
                  <c:v>3750</c:v>
                </c:pt>
                <c:pt idx="108">
                  <c:v>3750</c:v>
                </c:pt>
                <c:pt idx="109">
                  <c:v>3750</c:v>
                </c:pt>
                <c:pt idx="110">
                  <c:v>3750</c:v>
                </c:pt>
                <c:pt idx="111">
                  <c:v>3750</c:v>
                </c:pt>
                <c:pt idx="112">
                  <c:v>3750</c:v>
                </c:pt>
                <c:pt idx="113">
                  <c:v>3750</c:v>
                </c:pt>
                <c:pt idx="114">
                  <c:v>3750</c:v>
                </c:pt>
                <c:pt idx="115">
                  <c:v>3750</c:v>
                </c:pt>
                <c:pt idx="116">
                  <c:v>3750</c:v>
                </c:pt>
                <c:pt idx="117">
                  <c:v>3750</c:v>
                </c:pt>
                <c:pt idx="118">
                  <c:v>3750</c:v>
                </c:pt>
                <c:pt idx="119">
                  <c:v>3750</c:v>
                </c:pt>
                <c:pt idx="120">
                  <c:v>3750</c:v>
                </c:pt>
                <c:pt idx="121">
                  <c:v>3750</c:v>
                </c:pt>
                <c:pt idx="122">
                  <c:v>3750</c:v>
                </c:pt>
                <c:pt idx="123">
                  <c:v>3750</c:v>
                </c:pt>
                <c:pt idx="124">
                  <c:v>3750</c:v>
                </c:pt>
                <c:pt idx="125">
                  <c:v>3750</c:v>
                </c:pt>
                <c:pt idx="126">
                  <c:v>3750</c:v>
                </c:pt>
                <c:pt idx="127">
                  <c:v>3750</c:v>
                </c:pt>
                <c:pt idx="128">
                  <c:v>3750</c:v>
                </c:pt>
                <c:pt idx="129">
                  <c:v>3750</c:v>
                </c:pt>
                <c:pt idx="130">
                  <c:v>3750</c:v>
                </c:pt>
                <c:pt idx="131">
                  <c:v>3750</c:v>
                </c:pt>
                <c:pt idx="132">
                  <c:v>3750</c:v>
                </c:pt>
                <c:pt idx="133">
                  <c:v>3750</c:v>
                </c:pt>
                <c:pt idx="134">
                  <c:v>3750</c:v>
                </c:pt>
                <c:pt idx="135">
                  <c:v>3750</c:v>
                </c:pt>
                <c:pt idx="136">
                  <c:v>3750</c:v>
                </c:pt>
                <c:pt idx="137">
                  <c:v>3750</c:v>
                </c:pt>
                <c:pt idx="138">
                  <c:v>3750</c:v>
                </c:pt>
                <c:pt idx="139">
                  <c:v>3750</c:v>
                </c:pt>
                <c:pt idx="140">
                  <c:v>3750</c:v>
                </c:pt>
                <c:pt idx="141">
                  <c:v>3750</c:v>
                </c:pt>
                <c:pt idx="142">
                  <c:v>3750</c:v>
                </c:pt>
                <c:pt idx="143">
                  <c:v>3750</c:v>
                </c:pt>
                <c:pt idx="144">
                  <c:v>3750</c:v>
                </c:pt>
                <c:pt idx="145">
                  <c:v>3750</c:v>
                </c:pt>
                <c:pt idx="146">
                  <c:v>3750</c:v>
                </c:pt>
                <c:pt idx="147">
                  <c:v>3750</c:v>
                </c:pt>
                <c:pt idx="148">
                  <c:v>3750</c:v>
                </c:pt>
                <c:pt idx="149">
                  <c:v>3750</c:v>
                </c:pt>
                <c:pt idx="150">
                  <c:v>3750</c:v>
                </c:pt>
                <c:pt idx="151">
                  <c:v>3750</c:v>
                </c:pt>
                <c:pt idx="152">
                  <c:v>3750</c:v>
                </c:pt>
                <c:pt idx="153">
                  <c:v>3750</c:v>
                </c:pt>
                <c:pt idx="154">
                  <c:v>3750</c:v>
                </c:pt>
                <c:pt idx="155">
                  <c:v>3750</c:v>
                </c:pt>
                <c:pt idx="156">
                  <c:v>3750</c:v>
                </c:pt>
                <c:pt idx="157">
                  <c:v>3750</c:v>
                </c:pt>
                <c:pt idx="158">
                  <c:v>3750</c:v>
                </c:pt>
                <c:pt idx="159">
                  <c:v>3750</c:v>
                </c:pt>
                <c:pt idx="160">
                  <c:v>3750</c:v>
                </c:pt>
                <c:pt idx="161">
                  <c:v>3750</c:v>
                </c:pt>
                <c:pt idx="162">
                  <c:v>3750</c:v>
                </c:pt>
                <c:pt idx="163">
                  <c:v>3750</c:v>
                </c:pt>
                <c:pt idx="164">
                  <c:v>3750</c:v>
                </c:pt>
                <c:pt idx="165">
                  <c:v>3750</c:v>
                </c:pt>
                <c:pt idx="166">
                  <c:v>3750</c:v>
                </c:pt>
                <c:pt idx="167">
                  <c:v>3750</c:v>
                </c:pt>
                <c:pt idx="168">
                  <c:v>3750</c:v>
                </c:pt>
                <c:pt idx="169">
                  <c:v>3750</c:v>
                </c:pt>
                <c:pt idx="170">
                  <c:v>3750</c:v>
                </c:pt>
                <c:pt idx="171">
                  <c:v>3750</c:v>
                </c:pt>
                <c:pt idx="172">
                  <c:v>3750</c:v>
                </c:pt>
                <c:pt idx="173">
                  <c:v>3750</c:v>
                </c:pt>
                <c:pt idx="174">
                  <c:v>3750</c:v>
                </c:pt>
                <c:pt idx="175">
                  <c:v>3750</c:v>
                </c:pt>
                <c:pt idx="176">
                  <c:v>3750</c:v>
                </c:pt>
                <c:pt idx="177">
                  <c:v>3750</c:v>
                </c:pt>
                <c:pt idx="178">
                  <c:v>3750</c:v>
                </c:pt>
                <c:pt idx="179">
                  <c:v>3750</c:v>
                </c:pt>
                <c:pt idx="180">
                  <c:v>3750</c:v>
                </c:pt>
                <c:pt idx="181">
                  <c:v>3750</c:v>
                </c:pt>
                <c:pt idx="182">
                  <c:v>3750</c:v>
                </c:pt>
                <c:pt idx="183">
                  <c:v>3750</c:v>
                </c:pt>
                <c:pt idx="184">
                  <c:v>3750</c:v>
                </c:pt>
                <c:pt idx="185">
                  <c:v>3750</c:v>
                </c:pt>
                <c:pt idx="186">
                  <c:v>3750</c:v>
                </c:pt>
                <c:pt idx="187">
                  <c:v>3750</c:v>
                </c:pt>
                <c:pt idx="188">
                  <c:v>3750</c:v>
                </c:pt>
                <c:pt idx="189">
                  <c:v>3750</c:v>
                </c:pt>
                <c:pt idx="190">
                  <c:v>3750</c:v>
                </c:pt>
                <c:pt idx="191">
                  <c:v>3750</c:v>
                </c:pt>
                <c:pt idx="192">
                  <c:v>3750</c:v>
                </c:pt>
                <c:pt idx="193">
                  <c:v>3750</c:v>
                </c:pt>
                <c:pt idx="194">
                  <c:v>3750</c:v>
                </c:pt>
                <c:pt idx="195">
                  <c:v>3750</c:v>
                </c:pt>
                <c:pt idx="196">
                  <c:v>3750</c:v>
                </c:pt>
                <c:pt idx="197">
                  <c:v>3750</c:v>
                </c:pt>
                <c:pt idx="198">
                  <c:v>3750</c:v>
                </c:pt>
                <c:pt idx="199">
                  <c:v>3750</c:v>
                </c:pt>
                <c:pt idx="200">
                  <c:v>3750</c:v>
                </c:pt>
                <c:pt idx="201">
                  <c:v>3750</c:v>
                </c:pt>
                <c:pt idx="202">
                  <c:v>3750</c:v>
                </c:pt>
                <c:pt idx="203">
                  <c:v>3750</c:v>
                </c:pt>
                <c:pt idx="204">
                  <c:v>3750</c:v>
                </c:pt>
                <c:pt idx="205">
                  <c:v>3750</c:v>
                </c:pt>
                <c:pt idx="206">
                  <c:v>3750</c:v>
                </c:pt>
                <c:pt idx="207">
                  <c:v>3750</c:v>
                </c:pt>
                <c:pt idx="208">
                  <c:v>3750</c:v>
                </c:pt>
                <c:pt idx="209">
                  <c:v>3750</c:v>
                </c:pt>
                <c:pt idx="210">
                  <c:v>3750</c:v>
                </c:pt>
                <c:pt idx="211">
                  <c:v>3750</c:v>
                </c:pt>
                <c:pt idx="212">
                  <c:v>3750</c:v>
                </c:pt>
                <c:pt idx="213">
                  <c:v>3750</c:v>
                </c:pt>
                <c:pt idx="214">
                  <c:v>3750</c:v>
                </c:pt>
                <c:pt idx="215">
                  <c:v>3750</c:v>
                </c:pt>
                <c:pt idx="216">
                  <c:v>3750</c:v>
                </c:pt>
                <c:pt idx="217">
                  <c:v>3750</c:v>
                </c:pt>
                <c:pt idx="218">
                  <c:v>3750</c:v>
                </c:pt>
                <c:pt idx="219">
                  <c:v>3750</c:v>
                </c:pt>
                <c:pt idx="220">
                  <c:v>3750</c:v>
                </c:pt>
                <c:pt idx="221">
                  <c:v>3750</c:v>
                </c:pt>
                <c:pt idx="222">
                  <c:v>3750</c:v>
                </c:pt>
                <c:pt idx="223">
                  <c:v>3750</c:v>
                </c:pt>
                <c:pt idx="224">
                  <c:v>3750</c:v>
                </c:pt>
                <c:pt idx="225">
                  <c:v>3750</c:v>
                </c:pt>
                <c:pt idx="226">
                  <c:v>3750</c:v>
                </c:pt>
                <c:pt idx="227">
                  <c:v>3750</c:v>
                </c:pt>
                <c:pt idx="228">
                  <c:v>3750</c:v>
                </c:pt>
                <c:pt idx="229">
                  <c:v>3750</c:v>
                </c:pt>
                <c:pt idx="230">
                  <c:v>3750</c:v>
                </c:pt>
                <c:pt idx="231">
                  <c:v>3750</c:v>
                </c:pt>
                <c:pt idx="232">
                  <c:v>3750</c:v>
                </c:pt>
                <c:pt idx="233">
                  <c:v>3750</c:v>
                </c:pt>
                <c:pt idx="234">
                  <c:v>3750</c:v>
                </c:pt>
                <c:pt idx="235">
                  <c:v>3750</c:v>
                </c:pt>
                <c:pt idx="236">
                  <c:v>3750</c:v>
                </c:pt>
                <c:pt idx="237">
                  <c:v>3750</c:v>
                </c:pt>
                <c:pt idx="238">
                  <c:v>3750</c:v>
                </c:pt>
                <c:pt idx="239">
                  <c:v>3750</c:v>
                </c:pt>
                <c:pt idx="240">
                  <c:v>3750</c:v>
                </c:pt>
                <c:pt idx="241">
                  <c:v>3750</c:v>
                </c:pt>
                <c:pt idx="242">
                  <c:v>3750</c:v>
                </c:pt>
                <c:pt idx="243">
                  <c:v>3750</c:v>
                </c:pt>
                <c:pt idx="244">
                  <c:v>3750</c:v>
                </c:pt>
                <c:pt idx="245">
                  <c:v>3750</c:v>
                </c:pt>
                <c:pt idx="246">
                  <c:v>3750</c:v>
                </c:pt>
                <c:pt idx="247">
                  <c:v>3750</c:v>
                </c:pt>
                <c:pt idx="248">
                  <c:v>3750</c:v>
                </c:pt>
                <c:pt idx="249">
                  <c:v>3750</c:v>
                </c:pt>
                <c:pt idx="250">
                  <c:v>3750</c:v>
                </c:pt>
                <c:pt idx="251">
                  <c:v>3750</c:v>
                </c:pt>
                <c:pt idx="252">
                  <c:v>3750</c:v>
                </c:pt>
                <c:pt idx="253">
                  <c:v>3750</c:v>
                </c:pt>
                <c:pt idx="254">
                  <c:v>3750</c:v>
                </c:pt>
                <c:pt idx="255">
                  <c:v>3750</c:v>
                </c:pt>
                <c:pt idx="256">
                  <c:v>3750</c:v>
                </c:pt>
                <c:pt idx="257">
                  <c:v>3750</c:v>
                </c:pt>
                <c:pt idx="258">
                  <c:v>3750</c:v>
                </c:pt>
                <c:pt idx="259">
                  <c:v>3750</c:v>
                </c:pt>
                <c:pt idx="260">
                  <c:v>3750</c:v>
                </c:pt>
                <c:pt idx="261">
                  <c:v>3750</c:v>
                </c:pt>
                <c:pt idx="262">
                  <c:v>3750</c:v>
                </c:pt>
                <c:pt idx="263">
                  <c:v>3750</c:v>
                </c:pt>
                <c:pt idx="264">
                  <c:v>3750</c:v>
                </c:pt>
                <c:pt idx="265">
                  <c:v>3750</c:v>
                </c:pt>
                <c:pt idx="266">
                  <c:v>3750</c:v>
                </c:pt>
                <c:pt idx="267">
                  <c:v>3750</c:v>
                </c:pt>
                <c:pt idx="268">
                  <c:v>3750</c:v>
                </c:pt>
                <c:pt idx="269">
                  <c:v>3750</c:v>
                </c:pt>
                <c:pt idx="270">
                  <c:v>3750</c:v>
                </c:pt>
                <c:pt idx="271">
                  <c:v>3750</c:v>
                </c:pt>
                <c:pt idx="272">
                  <c:v>3750</c:v>
                </c:pt>
                <c:pt idx="273">
                  <c:v>3750</c:v>
                </c:pt>
                <c:pt idx="274">
                  <c:v>3750</c:v>
                </c:pt>
                <c:pt idx="275">
                  <c:v>3750</c:v>
                </c:pt>
                <c:pt idx="276">
                  <c:v>3750</c:v>
                </c:pt>
                <c:pt idx="277">
                  <c:v>3750</c:v>
                </c:pt>
                <c:pt idx="278">
                  <c:v>3750</c:v>
                </c:pt>
                <c:pt idx="279">
                  <c:v>3750</c:v>
                </c:pt>
                <c:pt idx="280">
                  <c:v>3750</c:v>
                </c:pt>
                <c:pt idx="281">
                  <c:v>3750</c:v>
                </c:pt>
                <c:pt idx="282">
                  <c:v>3750</c:v>
                </c:pt>
                <c:pt idx="283">
                  <c:v>3750</c:v>
                </c:pt>
                <c:pt idx="284">
                  <c:v>3750</c:v>
                </c:pt>
                <c:pt idx="285">
                  <c:v>3750</c:v>
                </c:pt>
                <c:pt idx="286">
                  <c:v>3750</c:v>
                </c:pt>
                <c:pt idx="287">
                  <c:v>3750</c:v>
                </c:pt>
                <c:pt idx="288">
                  <c:v>3750</c:v>
                </c:pt>
                <c:pt idx="289">
                  <c:v>3750</c:v>
                </c:pt>
                <c:pt idx="290">
                  <c:v>3750</c:v>
                </c:pt>
                <c:pt idx="291">
                  <c:v>3750</c:v>
                </c:pt>
                <c:pt idx="292">
                  <c:v>3750</c:v>
                </c:pt>
                <c:pt idx="293">
                  <c:v>3750</c:v>
                </c:pt>
                <c:pt idx="294">
                  <c:v>3750</c:v>
                </c:pt>
                <c:pt idx="295">
                  <c:v>3750</c:v>
                </c:pt>
                <c:pt idx="296">
                  <c:v>3750</c:v>
                </c:pt>
                <c:pt idx="297">
                  <c:v>3750</c:v>
                </c:pt>
                <c:pt idx="298">
                  <c:v>3750</c:v>
                </c:pt>
                <c:pt idx="299">
                  <c:v>3750</c:v>
                </c:pt>
                <c:pt idx="300">
                  <c:v>3750</c:v>
                </c:pt>
                <c:pt idx="301">
                  <c:v>3750</c:v>
                </c:pt>
                <c:pt idx="302">
                  <c:v>3750</c:v>
                </c:pt>
                <c:pt idx="303">
                  <c:v>3750</c:v>
                </c:pt>
                <c:pt idx="304">
                  <c:v>3750</c:v>
                </c:pt>
                <c:pt idx="305">
                  <c:v>3750</c:v>
                </c:pt>
                <c:pt idx="306">
                  <c:v>3750</c:v>
                </c:pt>
                <c:pt idx="307">
                  <c:v>3750</c:v>
                </c:pt>
                <c:pt idx="308">
                  <c:v>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38-4042-B5EA-143070A3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25167"/>
        <c:axId val="781813935"/>
      </c:scatterChart>
      <c:valAx>
        <c:axId val="78182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13935"/>
        <c:crosses val="autoZero"/>
        <c:crossBetween val="midCat"/>
      </c:valAx>
      <c:valAx>
        <c:axId val="7818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2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Мгновенный</a:t>
            </a:r>
            <a:r>
              <a:rPr lang="ru-RU" baseline="0"/>
              <a:t> эфект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'Зад. 11'!$B$2:$B$311</c:f>
              <c:numCache>
                <c:formatCode>General</c:formatCode>
                <c:ptCount val="310"/>
                <c:pt idx="0">
                  <c:v>3445.5</c:v>
                </c:pt>
                <c:pt idx="1">
                  <c:v>3416</c:v>
                </c:pt>
                <c:pt idx="2">
                  <c:v>3427</c:v>
                </c:pt>
                <c:pt idx="3">
                  <c:v>3348</c:v>
                </c:pt>
                <c:pt idx="4">
                  <c:v>3319.5</c:v>
                </c:pt>
                <c:pt idx="5">
                  <c:v>3345</c:v>
                </c:pt>
                <c:pt idx="6">
                  <c:v>3339</c:v>
                </c:pt>
                <c:pt idx="7">
                  <c:v>3440</c:v>
                </c:pt>
                <c:pt idx="8">
                  <c:v>3623</c:v>
                </c:pt>
                <c:pt idx="9">
                  <c:v>3840</c:v>
                </c:pt>
                <c:pt idx="10">
                  <c:v>3750</c:v>
                </c:pt>
                <c:pt idx="11">
                  <c:v>3702.5</c:v>
                </c:pt>
                <c:pt idx="12">
                  <c:v>3796</c:v>
                </c:pt>
                <c:pt idx="13">
                  <c:v>3708.5</c:v>
                </c:pt>
                <c:pt idx="14">
                  <c:v>3751</c:v>
                </c:pt>
                <c:pt idx="15">
                  <c:v>3819.5</c:v>
                </c:pt>
                <c:pt idx="16">
                  <c:v>3830</c:v>
                </c:pt>
                <c:pt idx="17">
                  <c:v>3727</c:v>
                </c:pt>
                <c:pt idx="18">
                  <c:v>3720.5</c:v>
                </c:pt>
                <c:pt idx="19">
                  <c:v>3750</c:v>
                </c:pt>
                <c:pt idx="20">
                  <c:v>3783.5</c:v>
                </c:pt>
                <c:pt idx="21">
                  <c:v>3713</c:v>
                </c:pt>
                <c:pt idx="22">
                  <c:v>3640</c:v>
                </c:pt>
                <c:pt idx="23">
                  <c:v>3564.5</c:v>
                </c:pt>
                <c:pt idx="24">
                  <c:v>3575</c:v>
                </c:pt>
                <c:pt idx="25">
                  <c:v>3750</c:v>
                </c:pt>
                <c:pt idx="26">
                  <c:v>3669</c:v>
                </c:pt>
                <c:pt idx="27">
                  <c:v>3697</c:v>
                </c:pt>
                <c:pt idx="28">
                  <c:v>3620</c:v>
                </c:pt>
                <c:pt idx="29">
                  <c:v>3640.5</c:v>
                </c:pt>
                <c:pt idx="30">
                  <c:v>3641</c:v>
                </c:pt>
                <c:pt idx="31">
                  <c:v>3625</c:v>
                </c:pt>
                <c:pt idx="32">
                  <c:v>3503</c:v>
                </c:pt>
                <c:pt idx="33">
                  <c:v>3529</c:v>
                </c:pt>
                <c:pt idx="34">
                  <c:v>3201</c:v>
                </c:pt>
                <c:pt idx="35">
                  <c:v>3150</c:v>
                </c:pt>
                <c:pt idx="36">
                  <c:v>3130</c:v>
                </c:pt>
                <c:pt idx="37">
                  <c:v>3121</c:v>
                </c:pt>
                <c:pt idx="38">
                  <c:v>2705</c:v>
                </c:pt>
                <c:pt idx="39">
                  <c:v>2780</c:v>
                </c:pt>
                <c:pt idx="40">
                  <c:v>3002.5</c:v>
                </c:pt>
                <c:pt idx="41">
                  <c:v>2986</c:v>
                </c:pt>
                <c:pt idx="42">
                  <c:v>3020</c:v>
                </c:pt>
                <c:pt idx="43">
                  <c:v>3070</c:v>
                </c:pt>
                <c:pt idx="44">
                  <c:v>3140</c:v>
                </c:pt>
                <c:pt idx="45">
                  <c:v>3128.5</c:v>
                </c:pt>
                <c:pt idx="46">
                  <c:v>3202.5</c:v>
                </c:pt>
                <c:pt idx="47">
                  <c:v>3140</c:v>
                </c:pt>
                <c:pt idx="48">
                  <c:v>3190</c:v>
                </c:pt>
                <c:pt idx="49">
                  <c:v>3189</c:v>
                </c:pt>
                <c:pt idx="50">
                  <c:v>3262</c:v>
                </c:pt>
                <c:pt idx="51">
                  <c:v>3255</c:v>
                </c:pt>
                <c:pt idx="52">
                  <c:v>3372.5</c:v>
                </c:pt>
                <c:pt idx="53">
                  <c:v>3318</c:v>
                </c:pt>
                <c:pt idx="54">
                  <c:v>3321.5</c:v>
                </c:pt>
                <c:pt idx="55">
                  <c:v>3286</c:v>
                </c:pt>
                <c:pt idx="56">
                  <c:v>3362</c:v>
                </c:pt>
                <c:pt idx="57">
                  <c:v>3244.5</c:v>
                </c:pt>
                <c:pt idx="58">
                  <c:v>3196.5</c:v>
                </c:pt>
                <c:pt idx="59">
                  <c:v>3236</c:v>
                </c:pt>
                <c:pt idx="60">
                  <c:v>3165</c:v>
                </c:pt>
                <c:pt idx="61">
                  <c:v>3142.5</c:v>
                </c:pt>
                <c:pt idx="62">
                  <c:v>3205</c:v>
                </c:pt>
                <c:pt idx="63">
                  <c:v>3287</c:v>
                </c:pt>
                <c:pt idx="64">
                  <c:v>3215.5</c:v>
                </c:pt>
                <c:pt idx="65">
                  <c:v>3380</c:v>
                </c:pt>
                <c:pt idx="66">
                  <c:v>3467</c:v>
                </c:pt>
                <c:pt idx="67">
                  <c:v>3760</c:v>
                </c:pt>
                <c:pt idx="68">
                  <c:v>3702</c:v>
                </c:pt>
                <c:pt idx="69">
                  <c:v>3690</c:v>
                </c:pt>
                <c:pt idx="70">
                  <c:v>3694</c:v>
                </c:pt>
                <c:pt idx="71">
                  <c:v>3663</c:v>
                </c:pt>
                <c:pt idx="72">
                  <c:v>3575.5</c:v>
                </c:pt>
                <c:pt idx="73">
                  <c:v>3631</c:v>
                </c:pt>
                <c:pt idx="74">
                  <c:v>3508</c:v>
                </c:pt>
                <c:pt idx="75">
                  <c:v>3544.5</c:v>
                </c:pt>
                <c:pt idx="76">
                  <c:v>3619.5</c:v>
                </c:pt>
                <c:pt idx="77">
                  <c:v>3657</c:v>
                </c:pt>
                <c:pt idx="78">
                  <c:v>3640</c:v>
                </c:pt>
                <c:pt idx="79">
                  <c:v>3600</c:v>
                </c:pt>
                <c:pt idx="80">
                  <c:v>3616</c:v>
                </c:pt>
                <c:pt idx="81">
                  <c:v>3635</c:v>
                </c:pt>
                <c:pt idx="82">
                  <c:v>3615.5</c:v>
                </c:pt>
                <c:pt idx="83">
                  <c:v>3744.5</c:v>
                </c:pt>
                <c:pt idx="84">
                  <c:v>3827</c:v>
                </c:pt>
                <c:pt idx="85">
                  <c:v>3740</c:v>
                </c:pt>
                <c:pt idx="86">
                  <c:v>3832</c:v>
                </c:pt>
                <c:pt idx="87">
                  <c:v>3899.5</c:v>
                </c:pt>
                <c:pt idx="88">
                  <c:v>3869</c:v>
                </c:pt>
                <c:pt idx="89">
                  <c:v>3836</c:v>
                </c:pt>
                <c:pt idx="90">
                  <c:v>3846</c:v>
                </c:pt>
                <c:pt idx="91">
                  <c:v>3950</c:v>
                </c:pt>
                <c:pt idx="92">
                  <c:v>3929</c:v>
                </c:pt>
                <c:pt idx="93">
                  <c:v>3995</c:v>
                </c:pt>
                <c:pt idx="94">
                  <c:v>4004</c:v>
                </c:pt>
                <c:pt idx="95">
                  <c:v>3985.5</c:v>
                </c:pt>
                <c:pt idx="96">
                  <c:v>3950</c:v>
                </c:pt>
                <c:pt idx="97">
                  <c:v>3945</c:v>
                </c:pt>
                <c:pt idx="98">
                  <c:v>3820</c:v>
                </c:pt>
                <c:pt idx="99">
                  <c:v>4076</c:v>
                </c:pt>
                <c:pt idx="100">
                  <c:v>4115</c:v>
                </c:pt>
                <c:pt idx="101">
                  <c:v>4140.5</c:v>
                </c:pt>
                <c:pt idx="102">
                  <c:v>4180.5</c:v>
                </c:pt>
                <c:pt idx="103">
                  <c:v>4156.5</c:v>
                </c:pt>
                <c:pt idx="104">
                  <c:v>4035</c:v>
                </c:pt>
                <c:pt idx="105">
                  <c:v>4222</c:v>
                </c:pt>
                <c:pt idx="106">
                  <c:v>4332</c:v>
                </c:pt>
                <c:pt idx="107">
                  <c:v>4242</c:v>
                </c:pt>
                <c:pt idx="108">
                  <c:v>4225</c:v>
                </c:pt>
                <c:pt idx="109">
                  <c:v>4337</c:v>
                </c:pt>
                <c:pt idx="110">
                  <c:v>4307</c:v>
                </c:pt>
                <c:pt idx="111">
                  <c:v>4291</c:v>
                </c:pt>
                <c:pt idx="112">
                  <c:v>4259.5</c:v>
                </c:pt>
                <c:pt idx="113">
                  <c:v>4298</c:v>
                </c:pt>
                <c:pt idx="114">
                  <c:v>4303.5</c:v>
                </c:pt>
                <c:pt idx="115">
                  <c:v>4302</c:v>
                </c:pt>
                <c:pt idx="116">
                  <c:v>4690</c:v>
                </c:pt>
                <c:pt idx="117">
                  <c:v>4720</c:v>
                </c:pt>
                <c:pt idx="118">
                  <c:v>4782.5</c:v>
                </c:pt>
                <c:pt idx="119">
                  <c:v>4752</c:v>
                </c:pt>
                <c:pt idx="120">
                  <c:v>4768</c:v>
                </c:pt>
                <c:pt idx="121">
                  <c:v>4698</c:v>
                </c:pt>
                <c:pt idx="122">
                  <c:v>4675.5</c:v>
                </c:pt>
                <c:pt idx="123">
                  <c:v>4586</c:v>
                </c:pt>
                <c:pt idx="124">
                  <c:v>4614</c:v>
                </c:pt>
                <c:pt idx="125">
                  <c:v>4658.5</c:v>
                </c:pt>
                <c:pt idx="126">
                  <c:v>4632</c:v>
                </c:pt>
                <c:pt idx="127">
                  <c:v>4606.5</c:v>
                </c:pt>
                <c:pt idx="128">
                  <c:v>4618</c:v>
                </c:pt>
                <c:pt idx="129">
                  <c:v>4613.5</c:v>
                </c:pt>
                <c:pt idx="130">
                  <c:v>4622</c:v>
                </c:pt>
                <c:pt idx="131">
                  <c:v>4619.5</c:v>
                </c:pt>
                <c:pt idx="132">
                  <c:v>4738.5</c:v>
                </c:pt>
                <c:pt idx="133">
                  <c:v>4763.5</c:v>
                </c:pt>
                <c:pt idx="134">
                  <c:v>4688</c:v>
                </c:pt>
                <c:pt idx="135">
                  <c:v>4690.5</c:v>
                </c:pt>
                <c:pt idx="136">
                  <c:v>4671.5</c:v>
                </c:pt>
                <c:pt idx="137">
                  <c:v>4561.5</c:v>
                </c:pt>
                <c:pt idx="138">
                  <c:v>4523</c:v>
                </c:pt>
                <c:pt idx="139">
                  <c:v>4608</c:v>
                </c:pt>
                <c:pt idx="140">
                  <c:v>4642.5</c:v>
                </c:pt>
                <c:pt idx="141">
                  <c:v>4666</c:v>
                </c:pt>
                <c:pt idx="142">
                  <c:v>4728</c:v>
                </c:pt>
                <c:pt idx="143">
                  <c:v>4581.5</c:v>
                </c:pt>
                <c:pt idx="144">
                  <c:v>4474.5</c:v>
                </c:pt>
                <c:pt idx="145">
                  <c:v>4497.5</c:v>
                </c:pt>
                <c:pt idx="146">
                  <c:v>4564.5</c:v>
                </c:pt>
                <c:pt idx="147">
                  <c:v>4565</c:v>
                </c:pt>
                <c:pt idx="148">
                  <c:v>4590.5</c:v>
                </c:pt>
                <c:pt idx="149">
                  <c:v>4558.5</c:v>
                </c:pt>
                <c:pt idx="150">
                  <c:v>4535</c:v>
                </c:pt>
                <c:pt idx="151">
                  <c:v>4456</c:v>
                </c:pt>
                <c:pt idx="152">
                  <c:v>4475</c:v>
                </c:pt>
                <c:pt idx="153">
                  <c:v>4671.5</c:v>
                </c:pt>
                <c:pt idx="154">
                  <c:v>4724.5</c:v>
                </c:pt>
                <c:pt idx="155">
                  <c:v>4710</c:v>
                </c:pt>
                <c:pt idx="156">
                  <c:v>4863</c:v>
                </c:pt>
                <c:pt idx="157">
                  <c:v>4805</c:v>
                </c:pt>
                <c:pt idx="158">
                  <c:v>4772.5</c:v>
                </c:pt>
                <c:pt idx="159">
                  <c:v>4989.5</c:v>
                </c:pt>
                <c:pt idx="160">
                  <c:v>5057</c:v>
                </c:pt>
                <c:pt idx="161">
                  <c:v>5025</c:v>
                </c:pt>
                <c:pt idx="162">
                  <c:v>5080</c:v>
                </c:pt>
                <c:pt idx="163">
                  <c:v>4965.5</c:v>
                </c:pt>
                <c:pt idx="164">
                  <c:v>4956</c:v>
                </c:pt>
                <c:pt idx="165">
                  <c:v>4896</c:v>
                </c:pt>
                <c:pt idx="166">
                  <c:v>4906.5</c:v>
                </c:pt>
                <c:pt idx="167">
                  <c:v>4895</c:v>
                </c:pt>
                <c:pt idx="168">
                  <c:v>4879</c:v>
                </c:pt>
                <c:pt idx="169">
                  <c:v>4766.5</c:v>
                </c:pt>
                <c:pt idx="170">
                  <c:v>4722</c:v>
                </c:pt>
                <c:pt idx="171">
                  <c:v>4690.5</c:v>
                </c:pt>
                <c:pt idx="172">
                  <c:v>4859</c:v>
                </c:pt>
                <c:pt idx="173">
                  <c:v>4837</c:v>
                </c:pt>
                <c:pt idx="174">
                  <c:v>4912</c:v>
                </c:pt>
                <c:pt idx="175">
                  <c:v>4741</c:v>
                </c:pt>
                <c:pt idx="176">
                  <c:v>4782</c:v>
                </c:pt>
                <c:pt idx="177">
                  <c:v>4914.5</c:v>
                </c:pt>
                <c:pt idx="178">
                  <c:v>4910.5</c:v>
                </c:pt>
                <c:pt idx="179">
                  <c:v>4863</c:v>
                </c:pt>
                <c:pt idx="180">
                  <c:v>4900.5</c:v>
                </c:pt>
                <c:pt idx="181">
                  <c:v>4855.5</c:v>
                </c:pt>
                <c:pt idx="182">
                  <c:v>4799.5</c:v>
                </c:pt>
                <c:pt idx="183">
                  <c:v>4784</c:v>
                </c:pt>
                <c:pt idx="184">
                  <c:v>4702</c:v>
                </c:pt>
                <c:pt idx="185">
                  <c:v>4659</c:v>
                </c:pt>
                <c:pt idx="186">
                  <c:v>4706</c:v>
                </c:pt>
                <c:pt idx="187">
                  <c:v>4829</c:v>
                </c:pt>
                <c:pt idx="188">
                  <c:v>4770</c:v>
                </c:pt>
                <c:pt idx="189">
                  <c:v>4741.5</c:v>
                </c:pt>
                <c:pt idx="190">
                  <c:v>4796</c:v>
                </c:pt>
                <c:pt idx="191">
                  <c:v>4893.5</c:v>
                </c:pt>
                <c:pt idx="192">
                  <c:v>4945</c:v>
                </c:pt>
                <c:pt idx="193">
                  <c:v>4780</c:v>
                </c:pt>
                <c:pt idx="194">
                  <c:v>4910</c:v>
                </c:pt>
                <c:pt idx="195">
                  <c:v>4932</c:v>
                </c:pt>
                <c:pt idx="196">
                  <c:v>4982</c:v>
                </c:pt>
                <c:pt idx="197">
                  <c:v>4891.5</c:v>
                </c:pt>
                <c:pt idx="198">
                  <c:v>4980</c:v>
                </c:pt>
                <c:pt idx="199">
                  <c:v>5012.5</c:v>
                </c:pt>
                <c:pt idx="200">
                  <c:v>4933</c:v>
                </c:pt>
                <c:pt idx="201">
                  <c:v>4945</c:v>
                </c:pt>
                <c:pt idx="202">
                  <c:v>4910</c:v>
                </c:pt>
                <c:pt idx="203">
                  <c:v>4891.5</c:v>
                </c:pt>
                <c:pt idx="204">
                  <c:v>4971.5</c:v>
                </c:pt>
                <c:pt idx="205">
                  <c:v>4985.5</c:v>
                </c:pt>
                <c:pt idx="206">
                  <c:v>4979</c:v>
                </c:pt>
                <c:pt idx="207">
                  <c:v>5019.5</c:v>
                </c:pt>
                <c:pt idx="208">
                  <c:v>4995</c:v>
                </c:pt>
                <c:pt idx="209">
                  <c:v>5008</c:v>
                </c:pt>
                <c:pt idx="210">
                  <c:v>4992.5</c:v>
                </c:pt>
                <c:pt idx="211">
                  <c:v>5008</c:v>
                </c:pt>
                <c:pt idx="212">
                  <c:v>5040.5</c:v>
                </c:pt>
                <c:pt idx="213">
                  <c:v>5384.5</c:v>
                </c:pt>
                <c:pt idx="214">
                  <c:v>5381</c:v>
                </c:pt>
                <c:pt idx="215">
                  <c:v>5512</c:v>
                </c:pt>
                <c:pt idx="216">
                  <c:v>5494</c:v>
                </c:pt>
                <c:pt idx="217">
                  <c:v>5432</c:v>
                </c:pt>
                <c:pt idx="218">
                  <c:v>5421</c:v>
                </c:pt>
                <c:pt idx="219">
                  <c:v>5449</c:v>
                </c:pt>
                <c:pt idx="220">
                  <c:v>5362</c:v>
                </c:pt>
                <c:pt idx="221">
                  <c:v>5346</c:v>
                </c:pt>
                <c:pt idx="222">
                  <c:v>5356</c:v>
                </c:pt>
                <c:pt idx="223">
                  <c:v>5424.5</c:v>
                </c:pt>
                <c:pt idx="224">
                  <c:v>5474.5</c:v>
                </c:pt>
                <c:pt idx="225">
                  <c:v>5599</c:v>
                </c:pt>
                <c:pt idx="226">
                  <c:v>5643</c:v>
                </c:pt>
                <c:pt idx="227">
                  <c:v>5685.5</c:v>
                </c:pt>
                <c:pt idx="228">
                  <c:v>5744</c:v>
                </c:pt>
                <c:pt idx="229">
                  <c:v>5762.5</c:v>
                </c:pt>
                <c:pt idx="230">
                  <c:v>5478</c:v>
                </c:pt>
                <c:pt idx="231">
                  <c:v>5484.5</c:v>
                </c:pt>
                <c:pt idx="232">
                  <c:v>5450.5</c:v>
                </c:pt>
                <c:pt idx="233">
                  <c:v>5410</c:v>
                </c:pt>
                <c:pt idx="234">
                  <c:v>5375.5</c:v>
                </c:pt>
                <c:pt idx="235">
                  <c:v>5210</c:v>
                </c:pt>
                <c:pt idx="236">
                  <c:v>5219</c:v>
                </c:pt>
                <c:pt idx="237">
                  <c:v>5183.5</c:v>
                </c:pt>
                <c:pt idx="238">
                  <c:v>5161.5</c:v>
                </c:pt>
                <c:pt idx="239">
                  <c:v>5060</c:v>
                </c:pt>
                <c:pt idx="240">
                  <c:v>4991</c:v>
                </c:pt>
                <c:pt idx="241">
                  <c:v>5168.5</c:v>
                </c:pt>
                <c:pt idx="242">
                  <c:v>5175</c:v>
                </c:pt>
                <c:pt idx="243">
                  <c:v>5087.5</c:v>
                </c:pt>
                <c:pt idx="244">
                  <c:v>5060</c:v>
                </c:pt>
                <c:pt idx="245">
                  <c:v>4924</c:v>
                </c:pt>
                <c:pt idx="246">
                  <c:v>4948.5</c:v>
                </c:pt>
                <c:pt idx="247">
                  <c:v>5014.5</c:v>
                </c:pt>
                <c:pt idx="248">
                  <c:v>5048.5</c:v>
                </c:pt>
                <c:pt idx="249">
                  <c:v>5062.5</c:v>
                </c:pt>
                <c:pt idx="250">
                  <c:v>4996</c:v>
                </c:pt>
                <c:pt idx="251">
                  <c:v>5107.5</c:v>
                </c:pt>
                <c:pt idx="252">
                  <c:v>5273</c:v>
                </c:pt>
                <c:pt idx="253">
                  <c:v>5197</c:v>
                </c:pt>
                <c:pt idx="254">
                  <c:v>5117.5</c:v>
                </c:pt>
                <c:pt idx="255">
                  <c:v>5169</c:v>
                </c:pt>
                <c:pt idx="256">
                  <c:v>5280</c:v>
                </c:pt>
                <c:pt idx="257">
                  <c:v>5297.5</c:v>
                </c:pt>
                <c:pt idx="258">
                  <c:v>5260</c:v>
                </c:pt>
                <c:pt idx="259">
                  <c:v>5155.5</c:v>
                </c:pt>
                <c:pt idx="260">
                  <c:v>5172.5</c:v>
                </c:pt>
                <c:pt idx="261">
                  <c:v>5149.5</c:v>
                </c:pt>
                <c:pt idx="262">
                  <c:v>5098</c:v>
                </c:pt>
                <c:pt idx="263">
                  <c:v>5008</c:v>
                </c:pt>
                <c:pt idx="264">
                  <c:v>4919.5</c:v>
                </c:pt>
                <c:pt idx="265">
                  <c:v>4929</c:v>
                </c:pt>
                <c:pt idx="266">
                  <c:v>4970.5</c:v>
                </c:pt>
                <c:pt idx="267">
                  <c:v>5068.5</c:v>
                </c:pt>
                <c:pt idx="268">
                  <c:v>5030</c:v>
                </c:pt>
                <c:pt idx="269">
                  <c:v>4965.5</c:v>
                </c:pt>
                <c:pt idx="270">
                  <c:v>5010</c:v>
                </c:pt>
                <c:pt idx="271">
                  <c:v>4980.5</c:v>
                </c:pt>
                <c:pt idx="272">
                  <c:v>5070</c:v>
                </c:pt>
                <c:pt idx="273">
                  <c:v>5096.5</c:v>
                </c:pt>
                <c:pt idx="274">
                  <c:v>5135.5</c:v>
                </c:pt>
                <c:pt idx="275">
                  <c:v>5217.5</c:v>
                </c:pt>
                <c:pt idx="276">
                  <c:v>5170.5</c:v>
                </c:pt>
                <c:pt idx="277">
                  <c:v>5274.5</c:v>
                </c:pt>
                <c:pt idx="278">
                  <c:v>5362</c:v>
                </c:pt>
                <c:pt idx="279">
                  <c:v>5428.5</c:v>
                </c:pt>
                <c:pt idx="280">
                  <c:v>5409</c:v>
                </c:pt>
                <c:pt idx="281">
                  <c:v>5300.5</c:v>
                </c:pt>
                <c:pt idx="282">
                  <c:v>5354.5</c:v>
                </c:pt>
                <c:pt idx="283">
                  <c:v>5294.5</c:v>
                </c:pt>
                <c:pt idx="284">
                  <c:v>5348</c:v>
                </c:pt>
                <c:pt idx="285">
                  <c:v>5300</c:v>
                </c:pt>
                <c:pt idx="286">
                  <c:v>5281</c:v>
                </c:pt>
                <c:pt idx="287">
                  <c:v>5344.5</c:v>
                </c:pt>
                <c:pt idx="288">
                  <c:v>5293.5</c:v>
                </c:pt>
                <c:pt idx="289">
                  <c:v>5301.5</c:v>
                </c:pt>
                <c:pt idx="290">
                  <c:v>5254.5</c:v>
                </c:pt>
                <c:pt idx="291">
                  <c:v>5110.5</c:v>
                </c:pt>
                <c:pt idx="292">
                  <c:v>5080</c:v>
                </c:pt>
                <c:pt idx="293">
                  <c:v>5099</c:v>
                </c:pt>
                <c:pt idx="294">
                  <c:v>5135</c:v>
                </c:pt>
                <c:pt idx="295">
                  <c:v>5180</c:v>
                </c:pt>
                <c:pt idx="296">
                  <c:v>5134.5</c:v>
                </c:pt>
                <c:pt idx="297">
                  <c:v>5095</c:v>
                </c:pt>
                <c:pt idx="298">
                  <c:v>5111.5</c:v>
                </c:pt>
                <c:pt idx="299">
                  <c:v>5111.5</c:v>
                </c:pt>
                <c:pt idx="300">
                  <c:v>5095.5</c:v>
                </c:pt>
                <c:pt idx="301">
                  <c:v>5086</c:v>
                </c:pt>
                <c:pt idx="302">
                  <c:v>5140</c:v>
                </c:pt>
                <c:pt idx="303">
                  <c:v>5153.5</c:v>
                </c:pt>
                <c:pt idx="304">
                  <c:v>5258</c:v>
                </c:pt>
                <c:pt idx="305">
                  <c:v>5277</c:v>
                </c:pt>
                <c:pt idx="306">
                  <c:v>5255</c:v>
                </c:pt>
                <c:pt idx="307">
                  <c:v>5226</c:v>
                </c:pt>
                <c:pt idx="308">
                  <c:v>5113.5</c:v>
                </c:pt>
                <c:pt idx="309">
                  <c:v>5119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2-4245-8B1E-D17CFBD4BF2C}"/>
            </c:ext>
          </c:extLst>
        </c:ser>
        <c:ser>
          <c:idx val="1"/>
          <c:order val="1"/>
          <c:tx>
            <c:strRef>
              <c:f>'Зад. 11'!$L$1</c:f>
              <c:strCache>
                <c:ptCount val="1"/>
                <c:pt idx="0">
                  <c:v>Мг1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'Зад. 11'!$L$2:$L$311</c:f>
              <c:numCache>
                <c:formatCode>General</c:formatCode>
                <c:ptCount val="310"/>
                <c:pt idx="0">
                  <c:v>2705</c:v>
                </c:pt>
                <c:pt idx="1">
                  <c:v>2705</c:v>
                </c:pt>
                <c:pt idx="2">
                  <c:v>2705</c:v>
                </c:pt>
                <c:pt idx="3">
                  <c:v>2705</c:v>
                </c:pt>
                <c:pt idx="4">
                  <c:v>2705</c:v>
                </c:pt>
                <c:pt idx="5">
                  <c:v>2705</c:v>
                </c:pt>
                <c:pt idx="6">
                  <c:v>2705</c:v>
                </c:pt>
                <c:pt idx="7">
                  <c:v>2705</c:v>
                </c:pt>
                <c:pt idx="8">
                  <c:v>2705</c:v>
                </c:pt>
                <c:pt idx="9">
                  <c:v>2705</c:v>
                </c:pt>
                <c:pt idx="10">
                  <c:v>2705</c:v>
                </c:pt>
                <c:pt idx="11">
                  <c:v>2705</c:v>
                </c:pt>
                <c:pt idx="12">
                  <c:v>2705</c:v>
                </c:pt>
                <c:pt idx="13">
                  <c:v>2705</c:v>
                </c:pt>
                <c:pt idx="14">
                  <c:v>2705</c:v>
                </c:pt>
                <c:pt idx="15">
                  <c:v>2705</c:v>
                </c:pt>
                <c:pt idx="16">
                  <c:v>2705</c:v>
                </c:pt>
                <c:pt idx="17">
                  <c:v>2705</c:v>
                </c:pt>
                <c:pt idx="18">
                  <c:v>2705</c:v>
                </c:pt>
                <c:pt idx="19">
                  <c:v>2705</c:v>
                </c:pt>
                <c:pt idx="20">
                  <c:v>2705</c:v>
                </c:pt>
                <c:pt idx="21">
                  <c:v>2705</c:v>
                </c:pt>
                <c:pt idx="22">
                  <c:v>2705</c:v>
                </c:pt>
                <c:pt idx="23">
                  <c:v>2705</c:v>
                </c:pt>
                <c:pt idx="24">
                  <c:v>2705</c:v>
                </c:pt>
                <c:pt idx="25">
                  <c:v>2705</c:v>
                </c:pt>
                <c:pt idx="26">
                  <c:v>2705</c:v>
                </c:pt>
                <c:pt idx="27">
                  <c:v>2705</c:v>
                </c:pt>
                <c:pt idx="28">
                  <c:v>2705</c:v>
                </c:pt>
                <c:pt idx="29">
                  <c:v>2705</c:v>
                </c:pt>
                <c:pt idx="30">
                  <c:v>2705</c:v>
                </c:pt>
                <c:pt idx="31">
                  <c:v>2705</c:v>
                </c:pt>
                <c:pt idx="32">
                  <c:v>2705</c:v>
                </c:pt>
                <c:pt idx="33">
                  <c:v>2705</c:v>
                </c:pt>
                <c:pt idx="34">
                  <c:v>2705</c:v>
                </c:pt>
                <c:pt idx="35">
                  <c:v>2705</c:v>
                </c:pt>
                <c:pt idx="36">
                  <c:v>2705</c:v>
                </c:pt>
                <c:pt idx="37">
                  <c:v>2705</c:v>
                </c:pt>
                <c:pt idx="38">
                  <c:v>2705</c:v>
                </c:pt>
                <c:pt idx="39">
                  <c:v>2705</c:v>
                </c:pt>
                <c:pt idx="40">
                  <c:v>2705</c:v>
                </c:pt>
                <c:pt idx="41">
                  <c:v>2705</c:v>
                </c:pt>
                <c:pt idx="42">
                  <c:v>2705</c:v>
                </c:pt>
                <c:pt idx="43">
                  <c:v>2705</c:v>
                </c:pt>
                <c:pt idx="44">
                  <c:v>2705</c:v>
                </c:pt>
                <c:pt idx="45">
                  <c:v>2705</c:v>
                </c:pt>
                <c:pt idx="46">
                  <c:v>2705</c:v>
                </c:pt>
                <c:pt idx="47">
                  <c:v>2705</c:v>
                </c:pt>
                <c:pt idx="48">
                  <c:v>2705</c:v>
                </c:pt>
                <c:pt idx="49">
                  <c:v>2705</c:v>
                </c:pt>
                <c:pt idx="50">
                  <c:v>2705</c:v>
                </c:pt>
                <c:pt idx="51">
                  <c:v>2705</c:v>
                </c:pt>
                <c:pt idx="52">
                  <c:v>2705</c:v>
                </c:pt>
                <c:pt idx="53">
                  <c:v>2705</c:v>
                </c:pt>
                <c:pt idx="54">
                  <c:v>2705</c:v>
                </c:pt>
                <c:pt idx="55">
                  <c:v>2705</c:v>
                </c:pt>
                <c:pt idx="56">
                  <c:v>2705</c:v>
                </c:pt>
                <c:pt idx="57">
                  <c:v>2705</c:v>
                </c:pt>
                <c:pt idx="58">
                  <c:v>2705</c:v>
                </c:pt>
                <c:pt idx="59">
                  <c:v>2705</c:v>
                </c:pt>
                <c:pt idx="60">
                  <c:v>2705</c:v>
                </c:pt>
                <c:pt idx="61">
                  <c:v>2705</c:v>
                </c:pt>
                <c:pt idx="62">
                  <c:v>2705</c:v>
                </c:pt>
                <c:pt idx="63">
                  <c:v>2705</c:v>
                </c:pt>
                <c:pt idx="64">
                  <c:v>2705</c:v>
                </c:pt>
                <c:pt idx="65">
                  <c:v>2705</c:v>
                </c:pt>
                <c:pt idx="66">
                  <c:v>2705</c:v>
                </c:pt>
                <c:pt idx="67">
                  <c:v>2705</c:v>
                </c:pt>
                <c:pt idx="68">
                  <c:v>2705</c:v>
                </c:pt>
                <c:pt idx="69">
                  <c:v>2705</c:v>
                </c:pt>
                <c:pt idx="70">
                  <c:v>2705</c:v>
                </c:pt>
                <c:pt idx="71">
                  <c:v>2705</c:v>
                </c:pt>
                <c:pt idx="72">
                  <c:v>2705</c:v>
                </c:pt>
                <c:pt idx="73">
                  <c:v>2705</c:v>
                </c:pt>
                <c:pt idx="74">
                  <c:v>2705</c:v>
                </c:pt>
                <c:pt idx="75">
                  <c:v>2705</c:v>
                </c:pt>
                <c:pt idx="76">
                  <c:v>2705</c:v>
                </c:pt>
                <c:pt idx="77">
                  <c:v>2705</c:v>
                </c:pt>
                <c:pt idx="78">
                  <c:v>2705</c:v>
                </c:pt>
                <c:pt idx="79">
                  <c:v>2705</c:v>
                </c:pt>
                <c:pt idx="80">
                  <c:v>2705</c:v>
                </c:pt>
                <c:pt idx="81">
                  <c:v>2705</c:v>
                </c:pt>
                <c:pt idx="82">
                  <c:v>2705</c:v>
                </c:pt>
                <c:pt idx="83">
                  <c:v>2705</c:v>
                </c:pt>
                <c:pt idx="84">
                  <c:v>2705</c:v>
                </c:pt>
                <c:pt idx="85">
                  <c:v>2705</c:v>
                </c:pt>
                <c:pt idx="86">
                  <c:v>2705</c:v>
                </c:pt>
                <c:pt idx="87">
                  <c:v>2705</c:v>
                </c:pt>
                <c:pt idx="88">
                  <c:v>2705</c:v>
                </c:pt>
                <c:pt idx="89">
                  <c:v>2705</c:v>
                </c:pt>
                <c:pt idx="90">
                  <c:v>2705</c:v>
                </c:pt>
                <c:pt idx="91">
                  <c:v>2705</c:v>
                </c:pt>
                <c:pt idx="92">
                  <c:v>2705</c:v>
                </c:pt>
                <c:pt idx="93">
                  <c:v>2705</c:v>
                </c:pt>
                <c:pt idx="94">
                  <c:v>2705</c:v>
                </c:pt>
                <c:pt idx="95">
                  <c:v>2705</c:v>
                </c:pt>
                <c:pt idx="96">
                  <c:v>2705</c:v>
                </c:pt>
                <c:pt idx="97">
                  <c:v>2705</c:v>
                </c:pt>
                <c:pt idx="98">
                  <c:v>2705</c:v>
                </c:pt>
                <c:pt idx="99">
                  <c:v>2705</c:v>
                </c:pt>
                <c:pt idx="100">
                  <c:v>2705</c:v>
                </c:pt>
                <c:pt idx="101">
                  <c:v>2705</c:v>
                </c:pt>
                <c:pt idx="102">
                  <c:v>2705</c:v>
                </c:pt>
                <c:pt idx="103">
                  <c:v>2705</c:v>
                </c:pt>
                <c:pt idx="104">
                  <c:v>2705</c:v>
                </c:pt>
                <c:pt idx="105">
                  <c:v>2705</c:v>
                </c:pt>
                <c:pt idx="106">
                  <c:v>4233.75</c:v>
                </c:pt>
                <c:pt idx="107">
                  <c:v>4233.75</c:v>
                </c:pt>
                <c:pt idx="108">
                  <c:v>2705</c:v>
                </c:pt>
                <c:pt idx="109">
                  <c:v>4233.75</c:v>
                </c:pt>
                <c:pt idx="110">
                  <c:v>4233.75</c:v>
                </c:pt>
                <c:pt idx="111">
                  <c:v>4233.75</c:v>
                </c:pt>
                <c:pt idx="112">
                  <c:v>4233.75</c:v>
                </c:pt>
                <c:pt idx="113">
                  <c:v>4233.75</c:v>
                </c:pt>
                <c:pt idx="114">
                  <c:v>4233.75</c:v>
                </c:pt>
                <c:pt idx="115">
                  <c:v>4233.75</c:v>
                </c:pt>
                <c:pt idx="116">
                  <c:v>4233.75</c:v>
                </c:pt>
                <c:pt idx="117">
                  <c:v>4233.75</c:v>
                </c:pt>
                <c:pt idx="118">
                  <c:v>4233.75</c:v>
                </c:pt>
                <c:pt idx="119">
                  <c:v>4233.75</c:v>
                </c:pt>
                <c:pt idx="120">
                  <c:v>4233.75</c:v>
                </c:pt>
                <c:pt idx="121">
                  <c:v>4233.75</c:v>
                </c:pt>
                <c:pt idx="122">
                  <c:v>4233.75</c:v>
                </c:pt>
                <c:pt idx="123">
                  <c:v>4233.75</c:v>
                </c:pt>
                <c:pt idx="124">
                  <c:v>4233.75</c:v>
                </c:pt>
                <c:pt idx="125">
                  <c:v>4233.75</c:v>
                </c:pt>
                <c:pt idx="126">
                  <c:v>4233.75</c:v>
                </c:pt>
                <c:pt idx="127">
                  <c:v>4233.75</c:v>
                </c:pt>
                <c:pt idx="128">
                  <c:v>4233.75</c:v>
                </c:pt>
                <c:pt idx="129">
                  <c:v>4233.75</c:v>
                </c:pt>
                <c:pt idx="130">
                  <c:v>4233.75</c:v>
                </c:pt>
                <c:pt idx="131">
                  <c:v>4233.75</c:v>
                </c:pt>
                <c:pt idx="132">
                  <c:v>4233.75</c:v>
                </c:pt>
                <c:pt idx="133">
                  <c:v>4233.75</c:v>
                </c:pt>
                <c:pt idx="134">
                  <c:v>4233.75</c:v>
                </c:pt>
                <c:pt idx="135">
                  <c:v>4233.75</c:v>
                </c:pt>
                <c:pt idx="136">
                  <c:v>4233.75</c:v>
                </c:pt>
                <c:pt idx="137">
                  <c:v>4233.75</c:v>
                </c:pt>
                <c:pt idx="138">
                  <c:v>4233.75</c:v>
                </c:pt>
                <c:pt idx="139">
                  <c:v>4233.75</c:v>
                </c:pt>
                <c:pt idx="140">
                  <c:v>4233.75</c:v>
                </c:pt>
                <c:pt idx="141">
                  <c:v>4233.75</c:v>
                </c:pt>
                <c:pt idx="142">
                  <c:v>4233.75</c:v>
                </c:pt>
                <c:pt idx="143">
                  <c:v>4233.75</c:v>
                </c:pt>
                <c:pt idx="144">
                  <c:v>4233.75</c:v>
                </c:pt>
                <c:pt idx="145">
                  <c:v>4233.75</c:v>
                </c:pt>
                <c:pt idx="146">
                  <c:v>4233.75</c:v>
                </c:pt>
                <c:pt idx="147">
                  <c:v>4233.75</c:v>
                </c:pt>
                <c:pt idx="148">
                  <c:v>4233.75</c:v>
                </c:pt>
                <c:pt idx="149">
                  <c:v>4233.75</c:v>
                </c:pt>
                <c:pt idx="150">
                  <c:v>4233.75</c:v>
                </c:pt>
                <c:pt idx="151">
                  <c:v>4233.75</c:v>
                </c:pt>
                <c:pt idx="152">
                  <c:v>4233.75</c:v>
                </c:pt>
                <c:pt idx="153">
                  <c:v>4233.75</c:v>
                </c:pt>
                <c:pt idx="154">
                  <c:v>4233.75</c:v>
                </c:pt>
                <c:pt idx="155">
                  <c:v>4233.75</c:v>
                </c:pt>
                <c:pt idx="156">
                  <c:v>4233.75</c:v>
                </c:pt>
                <c:pt idx="157">
                  <c:v>4233.75</c:v>
                </c:pt>
                <c:pt idx="158">
                  <c:v>4233.75</c:v>
                </c:pt>
                <c:pt idx="159">
                  <c:v>4233.75</c:v>
                </c:pt>
                <c:pt idx="160">
                  <c:v>4233.75</c:v>
                </c:pt>
                <c:pt idx="161">
                  <c:v>4233.75</c:v>
                </c:pt>
                <c:pt idx="162">
                  <c:v>4233.75</c:v>
                </c:pt>
                <c:pt idx="163">
                  <c:v>4233.75</c:v>
                </c:pt>
                <c:pt idx="164">
                  <c:v>4233.75</c:v>
                </c:pt>
                <c:pt idx="165">
                  <c:v>4233.75</c:v>
                </c:pt>
                <c:pt idx="166">
                  <c:v>4233.75</c:v>
                </c:pt>
                <c:pt idx="167">
                  <c:v>4233.75</c:v>
                </c:pt>
                <c:pt idx="168">
                  <c:v>4233.75</c:v>
                </c:pt>
                <c:pt idx="169">
                  <c:v>4233.75</c:v>
                </c:pt>
                <c:pt idx="170">
                  <c:v>4233.75</c:v>
                </c:pt>
                <c:pt idx="171">
                  <c:v>4233.75</c:v>
                </c:pt>
                <c:pt idx="172">
                  <c:v>4233.75</c:v>
                </c:pt>
                <c:pt idx="173">
                  <c:v>4233.75</c:v>
                </c:pt>
                <c:pt idx="174">
                  <c:v>4233.75</c:v>
                </c:pt>
                <c:pt idx="175">
                  <c:v>4233.75</c:v>
                </c:pt>
                <c:pt idx="176">
                  <c:v>4233.75</c:v>
                </c:pt>
                <c:pt idx="177">
                  <c:v>4233.75</c:v>
                </c:pt>
                <c:pt idx="178">
                  <c:v>4233.75</c:v>
                </c:pt>
                <c:pt idx="179">
                  <c:v>4233.75</c:v>
                </c:pt>
                <c:pt idx="180">
                  <c:v>4233.75</c:v>
                </c:pt>
                <c:pt idx="181">
                  <c:v>4233.75</c:v>
                </c:pt>
                <c:pt idx="182">
                  <c:v>4233.75</c:v>
                </c:pt>
                <c:pt idx="183">
                  <c:v>4233.75</c:v>
                </c:pt>
                <c:pt idx="184">
                  <c:v>4233.75</c:v>
                </c:pt>
                <c:pt idx="185">
                  <c:v>4233.75</c:v>
                </c:pt>
                <c:pt idx="186">
                  <c:v>4233.75</c:v>
                </c:pt>
                <c:pt idx="187">
                  <c:v>4233.75</c:v>
                </c:pt>
                <c:pt idx="188">
                  <c:v>4233.75</c:v>
                </c:pt>
                <c:pt idx="189">
                  <c:v>4233.75</c:v>
                </c:pt>
                <c:pt idx="190">
                  <c:v>4233.75</c:v>
                </c:pt>
                <c:pt idx="191">
                  <c:v>4233.75</c:v>
                </c:pt>
                <c:pt idx="192">
                  <c:v>4233.75</c:v>
                </c:pt>
                <c:pt idx="193">
                  <c:v>4233.75</c:v>
                </c:pt>
                <c:pt idx="194">
                  <c:v>4233.75</c:v>
                </c:pt>
                <c:pt idx="195">
                  <c:v>4233.75</c:v>
                </c:pt>
                <c:pt idx="196">
                  <c:v>4233.75</c:v>
                </c:pt>
                <c:pt idx="197">
                  <c:v>4233.75</c:v>
                </c:pt>
                <c:pt idx="198">
                  <c:v>4233.75</c:v>
                </c:pt>
                <c:pt idx="199">
                  <c:v>4233.75</c:v>
                </c:pt>
                <c:pt idx="200">
                  <c:v>4233.75</c:v>
                </c:pt>
                <c:pt idx="201">
                  <c:v>4233.75</c:v>
                </c:pt>
                <c:pt idx="202">
                  <c:v>4233.75</c:v>
                </c:pt>
                <c:pt idx="203">
                  <c:v>4233.75</c:v>
                </c:pt>
                <c:pt idx="204">
                  <c:v>4233.75</c:v>
                </c:pt>
                <c:pt idx="205">
                  <c:v>4233.75</c:v>
                </c:pt>
                <c:pt idx="206">
                  <c:v>4233.75</c:v>
                </c:pt>
                <c:pt idx="207">
                  <c:v>4233.75</c:v>
                </c:pt>
                <c:pt idx="208">
                  <c:v>4233.75</c:v>
                </c:pt>
                <c:pt idx="209">
                  <c:v>4233.75</c:v>
                </c:pt>
                <c:pt idx="210">
                  <c:v>4233.75</c:v>
                </c:pt>
                <c:pt idx="211">
                  <c:v>4233.75</c:v>
                </c:pt>
                <c:pt idx="212">
                  <c:v>4233.75</c:v>
                </c:pt>
                <c:pt idx="213">
                  <c:v>4233.75</c:v>
                </c:pt>
                <c:pt idx="214">
                  <c:v>4233.75</c:v>
                </c:pt>
                <c:pt idx="215">
                  <c:v>4233.75</c:v>
                </c:pt>
                <c:pt idx="216">
                  <c:v>4233.75</c:v>
                </c:pt>
                <c:pt idx="217">
                  <c:v>4233.75</c:v>
                </c:pt>
                <c:pt idx="218">
                  <c:v>4233.75</c:v>
                </c:pt>
                <c:pt idx="219">
                  <c:v>4233.75</c:v>
                </c:pt>
                <c:pt idx="220">
                  <c:v>4233.75</c:v>
                </c:pt>
                <c:pt idx="221">
                  <c:v>4233.75</c:v>
                </c:pt>
                <c:pt idx="222">
                  <c:v>4233.75</c:v>
                </c:pt>
                <c:pt idx="223">
                  <c:v>4233.75</c:v>
                </c:pt>
                <c:pt idx="224">
                  <c:v>4233.75</c:v>
                </c:pt>
                <c:pt idx="225">
                  <c:v>4233.75</c:v>
                </c:pt>
                <c:pt idx="226">
                  <c:v>4233.75</c:v>
                </c:pt>
                <c:pt idx="227">
                  <c:v>4233.75</c:v>
                </c:pt>
                <c:pt idx="228">
                  <c:v>4233.75</c:v>
                </c:pt>
                <c:pt idx="229">
                  <c:v>4233.75</c:v>
                </c:pt>
                <c:pt idx="230">
                  <c:v>4233.75</c:v>
                </c:pt>
                <c:pt idx="231">
                  <c:v>4233.75</c:v>
                </c:pt>
                <c:pt idx="232">
                  <c:v>4233.75</c:v>
                </c:pt>
                <c:pt idx="233">
                  <c:v>4233.75</c:v>
                </c:pt>
                <c:pt idx="234">
                  <c:v>4233.75</c:v>
                </c:pt>
                <c:pt idx="235">
                  <c:v>4233.75</c:v>
                </c:pt>
                <c:pt idx="236">
                  <c:v>4233.75</c:v>
                </c:pt>
                <c:pt idx="237">
                  <c:v>4233.75</c:v>
                </c:pt>
                <c:pt idx="238">
                  <c:v>4233.75</c:v>
                </c:pt>
                <c:pt idx="239">
                  <c:v>4233.75</c:v>
                </c:pt>
                <c:pt idx="240">
                  <c:v>4233.75</c:v>
                </c:pt>
                <c:pt idx="241">
                  <c:v>4233.75</c:v>
                </c:pt>
                <c:pt idx="242">
                  <c:v>4233.75</c:v>
                </c:pt>
                <c:pt idx="243">
                  <c:v>4233.75</c:v>
                </c:pt>
                <c:pt idx="244">
                  <c:v>4233.75</c:v>
                </c:pt>
                <c:pt idx="245">
                  <c:v>4233.75</c:v>
                </c:pt>
                <c:pt idx="246">
                  <c:v>4233.75</c:v>
                </c:pt>
                <c:pt idx="247">
                  <c:v>4233.75</c:v>
                </c:pt>
                <c:pt idx="248">
                  <c:v>4233.75</c:v>
                </c:pt>
                <c:pt idx="249">
                  <c:v>4233.75</c:v>
                </c:pt>
                <c:pt idx="250">
                  <c:v>4233.75</c:v>
                </c:pt>
                <c:pt idx="251">
                  <c:v>4233.75</c:v>
                </c:pt>
                <c:pt idx="252">
                  <c:v>4233.75</c:v>
                </c:pt>
                <c:pt idx="253">
                  <c:v>4233.75</c:v>
                </c:pt>
                <c:pt idx="254">
                  <c:v>4233.75</c:v>
                </c:pt>
                <c:pt idx="255">
                  <c:v>4233.75</c:v>
                </c:pt>
                <c:pt idx="256">
                  <c:v>4233.75</c:v>
                </c:pt>
                <c:pt idx="257">
                  <c:v>4233.75</c:v>
                </c:pt>
                <c:pt idx="258">
                  <c:v>4233.75</c:v>
                </c:pt>
                <c:pt idx="259">
                  <c:v>4233.75</c:v>
                </c:pt>
                <c:pt idx="260">
                  <c:v>4233.75</c:v>
                </c:pt>
                <c:pt idx="261">
                  <c:v>4233.75</c:v>
                </c:pt>
                <c:pt idx="262">
                  <c:v>4233.75</c:v>
                </c:pt>
                <c:pt idx="263">
                  <c:v>4233.75</c:v>
                </c:pt>
                <c:pt idx="264">
                  <c:v>4233.75</c:v>
                </c:pt>
                <c:pt idx="265">
                  <c:v>4233.75</c:v>
                </c:pt>
                <c:pt idx="266">
                  <c:v>4233.75</c:v>
                </c:pt>
                <c:pt idx="267">
                  <c:v>4233.75</c:v>
                </c:pt>
                <c:pt idx="268">
                  <c:v>4233.75</c:v>
                </c:pt>
                <c:pt idx="269">
                  <c:v>4233.75</c:v>
                </c:pt>
                <c:pt idx="270">
                  <c:v>4233.75</c:v>
                </c:pt>
                <c:pt idx="271">
                  <c:v>4233.75</c:v>
                </c:pt>
                <c:pt idx="272">
                  <c:v>4233.75</c:v>
                </c:pt>
                <c:pt idx="273">
                  <c:v>4233.75</c:v>
                </c:pt>
                <c:pt idx="274">
                  <c:v>4233.75</c:v>
                </c:pt>
                <c:pt idx="275">
                  <c:v>4233.75</c:v>
                </c:pt>
                <c:pt idx="276">
                  <c:v>4233.75</c:v>
                </c:pt>
                <c:pt idx="277">
                  <c:v>4233.75</c:v>
                </c:pt>
                <c:pt idx="278">
                  <c:v>4233.75</c:v>
                </c:pt>
                <c:pt idx="279">
                  <c:v>4233.75</c:v>
                </c:pt>
                <c:pt idx="280">
                  <c:v>4233.75</c:v>
                </c:pt>
                <c:pt idx="281">
                  <c:v>4233.75</c:v>
                </c:pt>
                <c:pt idx="282">
                  <c:v>4233.75</c:v>
                </c:pt>
                <c:pt idx="283">
                  <c:v>4233.75</c:v>
                </c:pt>
                <c:pt idx="284">
                  <c:v>4233.75</c:v>
                </c:pt>
                <c:pt idx="285">
                  <c:v>4233.75</c:v>
                </c:pt>
                <c:pt idx="286">
                  <c:v>4233.75</c:v>
                </c:pt>
                <c:pt idx="287">
                  <c:v>4233.75</c:v>
                </c:pt>
                <c:pt idx="288">
                  <c:v>4233.75</c:v>
                </c:pt>
                <c:pt idx="289">
                  <c:v>4233.75</c:v>
                </c:pt>
                <c:pt idx="290">
                  <c:v>4233.75</c:v>
                </c:pt>
                <c:pt idx="291">
                  <c:v>4233.75</c:v>
                </c:pt>
                <c:pt idx="292">
                  <c:v>4233.75</c:v>
                </c:pt>
                <c:pt idx="293">
                  <c:v>4233.75</c:v>
                </c:pt>
                <c:pt idx="294">
                  <c:v>4233.75</c:v>
                </c:pt>
                <c:pt idx="295">
                  <c:v>4233.75</c:v>
                </c:pt>
                <c:pt idx="296">
                  <c:v>4233.75</c:v>
                </c:pt>
                <c:pt idx="297">
                  <c:v>4233.75</c:v>
                </c:pt>
                <c:pt idx="298">
                  <c:v>4233.75</c:v>
                </c:pt>
                <c:pt idx="299">
                  <c:v>4233.75</c:v>
                </c:pt>
                <c:pt idx="300">
                  <c:v>4233.75</c:v>
                </c:pt>
                <c:pt idx="301">
                  <c:v>4233.75</c:v>
                </c:pt>
                <c:pt idx="302">
                  <c:v>4233.75</c:v>
                </c:pt>
                <c:pt idx="303">
                  <c:v>4233.75</c:v>
                </c:pt>
                <c:pt idx="304">
                  <c:v>4233.75</c:v>
                </c:pt>
                <c:pt idx="305">
                  <c:v>4233.75</c:v>
                </c:pt>
                <c:pt idx="306">
                  <c:v>4233.75</c:v>
                </c:pt>
                <c:pt idx="307">
                  <c:v>4233.75</c:v>
                </c:pt>
                <c:pt idx="308">
                  <c:v>4233.75</c:v>
                </c:pt>
                <c:pt idx="309">
                  <c:v>4233.75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2-4245-8B1E-D17CFBD4BF2C}"/>
            </c:ext>
          </c:extLst>
        </c:ser>
        <c:ser>
          <c:idx val="2"/>
          <c:order val="2"/>
          <c:tx>
            <c:strRef>
              <c:f>'Зад. 11'!$M$1</c:f>
              <c:strCache>
                <c:ptCount val="1"/>
                <c:pt idx="0">
                  <c:v>мг2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'Зад. 11'!$M$2:$M$311</c:f>
              <c:numCache>
                <c:formatCode>General</c:formatCode>
                <c:ptCount val="310"/>
                <c:pt idx="0">
                  <c:v>2705</c:v>
                </c:pt>
                <c:pt idx="1">
                  <c:v>2705</c:v>
                </c:pt>
                <c:pt idx="2">
                  <c:v>2705</c:v>
                </c:pt>
                <c:pt idx="3">
                  <c:v>2705</c:v>
                </c:pt>
                <c:pt idx="4">
                  <c:v>2705</c:v>
                </c:pt>
                <c:pt idx="5">
                  <c:v>2705</c:v>
                </c:pt>
                <c:pt idx="6">
                  <c:v>2705</c:v>
                </c:pt>
                <c:pt idx="7">
                  <c:v>2705</c:v>
                </c:pt>
                <c:pt idx="8">
                  <c:v>2705</c:v>
                </c:pt>
                <c:pt idx="9">
                  <c:v>2705</c:v>
                </c:pt>
                <c:pt idx="10">
                  <c:v>2705</c:v>
                </c:pt>
                <c:pt idx="11">
                  <c:v>2705</c:v>
                </c:pt>
                <c:pt idx="12">
                  <c:v>2705</c:v>
                </c:pt>
                <c:pt idx="13">
                  <c:v>2705</c:v>
                </c:pt>
                <c:pt idx="14">
                  <c:v>2705</c:v>
                </c:pt>
                <c:pt idx="15">
                  <c:v>2705</c:v>
                </c:pt>
                <c:pt idx="16">
                  <c:v>2705</c:v>
                </c:pt>
                <c:pt idx="17">
                  <c:v>2705</c:v>
                </c:pt>
                <c:pt idx="18">
                  <c:v>2705</c:v>
                </c:pt>
                <c:pt idx="19">
                  <c:v>2705</c:v>
                </c:pt>
                <c:pt idx="20">
                  <c:v>2705</c:v>
                </c:pt>
                <c:pt idx="21">
                  <c:v>2705</c:v>
                </c:pt>
                <c:pt idx="22">
                  <c:v>2705</c:v>
                </c:pt>
                <c:pt idx="23">
                  <c:v>2705</c:v>
                </c:pt>
                <c:pt idx="24">
                  <c:v>2705</c:v>
                </c:pt>
                <c:pt idx="25">
                  <c:v>2705</c:v>
                </c:pt>
                <c:pt idx="26">
                  <c:v>2705</c:v>
                </c:pt>
                <c:pt idx="27">
                  <c:v>2705</c:v>
                </c:pt>
                <c:pt idx="28">
                  <c:v>2705</c:v>
                </c:pt>
                <c:pt idx="29">
                  <c:v>2705</c:v>
                </c:pt>
                <c:pt idx="30">
                  <c:v>2705</c:v>
                </c:pt>
                <c:pt idx="31">
                  <c:v>2705</c:v>
                </c:pt>
                <c:pt idx="32">
                  <c:v>2705</c:v>
                </c:pt>
                <c:pt idx="33">
                  <c:v>2705</c:v>
                </c:pt>
                <c:pt idx="34">
                  <c:v>2705</c:v>
                </c:pt>
                <c:pt idx="35">
                  <c:v>2705</c:v>
                </c:pt>
                <c:pt idx="36">
                  <c:v>2705</c:v>
                </c:pt>
                <c:pt idx="37">
                  <c:v>2705</c:v>
                </c:pt>
                <c:pt idx="38">
                  <c:v>2705</c:v>
                </c:pt>
                <c:pt idx="39">
                  <c:v>2705</c:v>
                </c:pt>
                <c:pt idx="40">
                  <c:v>2705</c:v>
                </c:pt>
                <c:pt idx="41">
                  <c:v>2705</c:v>
                </c:pt>
                <c:pt idx="42">
                  <c:v>2705</c:v>
                </c:pt>
                <c:pt idx="43">
                  <c:v>2705</c:v>
                </c:pt>
                <c:pt idx="44">
                  <c:v>2705</c:v>
                </c:pt>
                <c:pt idx="45">
                  <c:v>2705</c:v>
                </c:pt>
                <c:pt idx="46">
                  <c:v>2705</c:v>
                </c:pt>
                <c:pt idx="47">
                  <c:v>2705</c:v>
                </c:pt>
                <c:pt idx="48">
                  <c:v>2705</c:v>
                </c:pt>
                <c:pt idx="49">
                  <c:v>2705</c:v>
                </c:pt>
                <c:pt idx="50">
                  <c:v>2705</c:v>
                </c:pt>
                <c:pt idx="51">
                  <c:v>2705</c:v>
                </c:pt>
                <c:pt idx="52">
                  <c:v>2705</c:v>
                </c:pt>
                <c:pt idx="53">
                  <c:v>2705</c:v>
                </c:pt>
                <c:pt idx="54">
                  <c:v>2705</c:v>
                </c:pt>
                <c:pt idx="55">
                  <c:v>2705</c:v>
                </c:pt>
                <c:pt idx="56">
                  <c:v>2705</c:v>
                </c:pt>
                <c:pt idx="57">
                  <c:v>2705</c:v>
                </c:pt>
                <c:pt idx="58">
                  <c:v>2705</c:v>
                </c:pt>
                <c:pt idx="59">
                  <c:v>2705</c:v>
                </c:pt>
                <c:pt idx="60">
                  <c:v>2705</c:v>
                </c:pt>
                <c:pt idx="61">
                  <c:v>2705</c:v>
                </c:pt>
                <c:pt idx="62">
                  <c:v>2705</c:v>
                </c:pt>
                <c:pt idx="63">
                  <c:v>2705</c:v>
                </c:pt>
                <c:pt idx="64">
                  <c:v>2705</c:v>
                </c:pt>
                <c:pt idx="65">
                  <c:v>2705</c:v>
                </c:pt>
                <c:pt idx="66">
                  <c:v>2705</c:v>
                </c:pt>
                <c:pt idx="67">
                  <c:v>2705</c:v>
                </c:pt>
                <c:pt idx="68">
                  <c:v>2705</c:v>
                </c:pt>
                <c:pt idx="69">
                  <c:v>2705</c:v>
                </c:pt>
                <c:pt idx="70">
                  <c:v>2705</c:v>
                </c:pt>
                <c:pt idx="71">
                  <c:v>2705</c:v>
                </c:pt>
                <c:pt idx="72">
                  <c:v>2705</c:v>
                </c:pt>
                <c:pt idx="73">
                  <c:v>2705</c:v>
                </c:pt>
                <c:pt idx="74">
                  <c:v>2705</c:v>
                </c:pt>
                <c:pt idx="75">
                  <c:v>2705</c:v>
                </c:pt>
                <c:pt idx="76">
                  <c:v>2705</c:v>
                </c:pt>
                <c:pt idx="77">
                  <c:v>2705</c:v>
                </c:pt>
                <c:pt idx="78">
                  <c:v>2705</c:v>
                </c:pt>
                <c:pt idx="79">
                  <c:v>2705</c:v>
                </c:pt>
                <c:pt idx="80">
                  <c:v>2705</c:v>
                </c:pt>
                <c:pt idx="81">
                  <c:v>2705</c:v>
                </c:pt>
                <c:pt idx="82">
                  <c:v>2705</c:v>
                </c:pt>
                <c:pt idx="83">
                  <c:v>2705</c:v>
                </c:pt>
                <c:pt idx="84">
                  <c:v>2705</c:v>
                </c:pt>
                <c:pt idx="85">
                  <c:v>2705</c:v>
                </c:pt>
                <c:pt idx="86">
                  <c:v>2705</c:v>
                </c:pt>
                <c:pt idx="87">
                  <c:v>2705</c:v>
                </c:pt>
                <c:pt idx="88">
                  <c:v>2705</c:v>
                </c:pt>
                <c:pt idx="89">
                  <c:v>2705</c:v>
                </c:pt>
                <c:pt idx="90">
                  <c:v>2705</c:v>
                </c:pt>
                <c:pt idx="91">
                  <c:v>2705</c:v>
                </c:pt>
                <c:pt idx="92">
                  <c:v>2705</c:v>
                </c:pt>
                <c:pt idx="93">
                  <c:v>2705</c:v>
                </c:pt>
                <c:pt idx="94">
                  <c:v>2705</c:v>
                </c:pt>
                <c:pt idx="95">
                  <c:v>2705</c:v>
                </c:pt>
                <c:pt idx="96">
                  <c:v>2705</c:v>
                </c:pt>
                <c:pt idx="97">
                  <c:v>2705</c:v>
                </c:pt>
                <c:pt idx="98">
                  <c:v>2705</c:v>
                </c:pt>
                <c:pt idx="99">
                  <c:v>2705</c:v>
                </c:pt>
                <c:pt idx="100">
                  <c:v>2705</c:v>
                </c:pt>
                <c:pt idx="101">
                  <c:v>2705</c:v>
                </c:pt>
                <c:pt idx="102">
                  <c:v>2705</c:v>
                </c:pt>
                <c:pt idx="103">
                  <c:v>2705</c:v>
                </c:pt>
                <c:pt idx="104">
                  <c:v>2705</c:v>
                </c:pt>
                <c:pt idx="105">
                  <c:v>2705</c:v>
                </c:pt>
                <c:pt idx="106">
                  <c:v>2705</c:v>
                </c:pt>
                <c:pt idx="107">
                  <c:v>2705</c:v>
                </c:pt>
                <c:pt idx="108">
                  <c:v>2705</c:v>
                </c:pt>
                <c:pt idx="109">
                  <c:v>2705</c:v>
                </c:pt>
                <c:pt idx="110">
                  <c:v>2705</c:v>
                </c:pt>
                <c:pt idx="111">
                  <c:v>2705</c:v>
                </c:pt>
                <c:pt idx="112">
                  <c:v>2705</c:v>
                </c:pt>
                <c:pt idx="113">
                  <c:v>2705</c:v>
                </c:pt>
                <c:pt idx="114">
                  <c:v>2705</c:v>
                </c:pt>
                <c:pt idx="115">
                  <c:v>2705</c:v>
                </c:pt>
                <c:pt idx="116">
                  <c:v>2705</c:v>
                </c:pt>
                <c:pt idx="117">
                  <c:v>2705</c:v>
                </c:pt>
                <c:pt idx="118">
                  <c:v>4726.25</c:v>
                </c:pt>
                <c:pt idx="119">
                  <c:v>4726.25</c:v>
                </c:pt>
                <c:pt idx="120">
                  <c:v>4726.25</c:v>
                </c:pt>
                <c:pt idx="121">
                  <c:v>2705</c:v>
                </c:pt>
                <c:pt idx="122">
                  <c:v>2705</c:v>
                </c:pt>
                <c:pt idx="123">
                  <c:v>2705</c:v>
                </c:pt>
                <c:pt idx="124">
                  <c:v>2705</c:v>
                </c:pt>
                <c:pt idx="125">
                  <c:v>2705</c:v>
                </c:pt>
                <c:pt idx="126">
                  <c:v>2705</c:v>
                </c:pt>
                <c:pt idx="127">
                  <c:v>2705</c:v>
                </c:pt>
                <c:pt idx="128">
                  <c:v>2705</c:v>
                </c:pt>
                <c:pt idx="129">
                  <c:v>2705</c:v>
                </c:pt>
                <c:pt idx="130">
                  <c:v>2705</c:v>
                </c:pt>
                <c:pt idx="131">
                  <c:v>2705</c:v>
                </c:pt>
                <c:pt idx="132">
                  <c:v>4726.25</c:v>
                </c:pt>
                <c:pt idx="133">
                  <c:v>4726.25</c:v>
                </c:pt>
                <c:pt idx="134">
                  <c:v>2705</c:v>
                </c:pt>
                <c:pt idx="135">
                  <c:v>2705</c:v>
                </c:pt>
                <c:pt idx="136">
                  <c:v>2705</c:v>
                </c:pt>
                <c:pt idx="137">
                  <c:v>2705</c:v>
                </c:pt>
                <c:pt idx="138">
                  <c:v>2705</c:v>
                </c:pt>
                <c:pt idx="139">
                  <c:v>2705</c:v>
                </c:pt>
                <c:pt idx="140">
                  <c:v>2705</c:v>
                </c:pt>
                <c:pt idx="141">
                  <c:v>2705</c:v>
                </c:pt>
                <c:pt idx="142">
                  <c:v>4726.25</c:v>
                </c:pt>
                <c:pt idx="143">
                  <c:v>2705</c:v>
                </c:pt>
                <c:pt idx="144">
                  <c:v>2705</c:v>
                </c:pt>
                <c:pt idx="145">
                  <c:v>2705</c:v>
                </c:pt>
                <c:pt idx="146">
                  <c:v>2705</c:v>
                </c:pt>
                <c:pt idx="147">
                  <c:v>2705</c:v>
                </c:pt>
                <c:pt idx="148">
                  <c:v>2705</c:v>
                </c:pt>
                <c:pt idx="149">
                  <c:v>2705</c:v>
                </c:pt>
                <c:pt idx="150">
                  <c:v>2705</c:v>
                </c:pt>
                <c:pt idx="151">
                  <c:v>2705</c:v>
                </c:pt>
                <c:pt idx="152">
                  <c:v>2705</c:v>
                </c:pt>
                <c:pt idx="153">
                  <c:v>2705</c:v>
                </c:pt>
                <c:pt idx="154">
                  <c:v>2705</c:v>
                </c:pt>
                <c:pt idx="155">
                  <c:v>2705</c:v>
                </c:pt>
                <c:pt idx="156">
                  <c:v>4726.25</c:v>
                </c:pt>
                <c:pt idx="157">
                  <c:v>4726.25</c:v>
                </c:pt>
                <c:pt idx="158">
                  <c:v>4726.25</c:v>
                </c:pt>
                <c:pt idx="159">
                  <c:v>4726.25</c:v>
                </c:pt>
                <c:pt idx="160">
                  <c:v>4726.25</c:v>
                </c:pt>
                <c:pt idx="161">
                  <c:v>4726.25</c:v>
                </c:pt>
                <c:pt idx="162">
                  <c:v>4726.25</c:v>
                </c:pt>
                <c:pt idx="163">
                  <c:v>4726.25</c:v>
                </c:pt>
                <c:pt idx="164">
                  <c:v>4726.25</c:v>
                </c:pt>
                <c:pt idx="165">
                  <c:v>4726.25</c:v>
                </c:pt>
                <c:pt idx="166">
                  <c:v>4726.25</c:v>
                </c:pt>
                <c:pt idx="167">
                  <c:v>4726.25</c:v>
                </c:pt>
                <c:pt idx="168">
                  <c:v>4726.25</c:v>
                </c:pt>
                <c:pt idx="169">
                  <c:v>4726.25</c:v>
                </c:pt>
                <c:pt idx="170">
                  <c:v>2705</c:v>
                </c:pt>
                <c:pt idx="171">
                  <c:v>2705</c:v>
                </c:pt>
                <c:pt idx="172">
                  <c:v>4726.25</c:v>
                </c:pt>
                <c:pt idx="173">
                  <c:v>4726.25</c:v>
                </c:pt>
                <c:pt idx="174">
                  <c:v>4726.25</c:v>
                </c:pt>
                <c:pt idx="175">
                  <c:v>4726.25</c:v>
                </c:pt>
                <c:pt idx="176">
                  <c:v>4726.25</c:v>
                </c:pt>
                <c:pt idx="177">
                  <c:v>4726.25</c:v>
                </c:pt>
                <c:pt idx="178">
                  <c:v>4726.25</c:v>
                </c:pt>
                <c:pt idx="179">
                  <c:v>4726.25</c:v>
                </c:pt>
                <c:pt idx="180">
                  <c:v>4726.25</c:v>
                </c:pt>
                <c:pt idx="181">
                  <c:v>4726.25</c:v>
                </c:pt>
                <c:pt idx="182">
                  <c:v>4726.25</c:v>
                </c:pt>
                <c:pt idx="183">
                  <c:v>4726.25</c:v>
                </c:pt>
                <c:pt idx="184">
                  <c:v>2705</c:v>
                </c:pt>
                <c:pt idx="185">
                  <c:v>2705</c:v>
                </c:pt>
                <c:pt idx="186">
                  <c:v>2705</c:v>
                </c:pt>
                <c:pt idx="187">
                  <c:v>4726.25</c:v>
                </c:pt>
                <c:pt idx="188">
                  <c:v>4726.25</c:v>
                </c:pt>
                <c:pt idx="189">
                  <c:v>4726.25</c:v>
                </c:pt>
                <c:pt idx="190">
                  <c:v>4726.25</c:v>
                </c:pt>
                <c:pt idx="191">
                  <c:v>4726.25</c:v>
                </c:pt>
                <c:pt idx="192">
                  <c:v>4726.25</c:v>
                </c:pt>
                <c:pt idx="193">
                  <c:v>4726.25</c:v>
                </c:pt>
                <c:pt idx="194">
                  <c:v>4726.25</c:v>
                </c:pt>
                <c:pt idx="195">
                  <c:v>4726.25</c:v>
                </c:pt>
                <c:pt idx="196">
                  <c:v>4726.25</c:v>
                </c:pt>
                <c:pt idx="197">
                  <c:v>4726.25</c:v>
                </c:pt>
                <c:pt idx="198">
                  <c:v>4726.25</c:v>
                </c:pt>
                <c:pt idx="199">
                  <c:v>4726.25</c:v>
                </c:pt>
                <c:pt idx="200">
                  <c:v>4726.25</c:v>
                </c:pt>
                <c:pt idx="201">
                  <c:v>4726.25</c:v>
                </c:pt>
                <c:pt idx="202">
                  <c:v>4726.25</c:v>
                </c:pt>
                <c:pt idx="203">
                  <c:v>4726.25</c:v>
                </c:pt>
                <c:pt idx="204">
                  <c:v>4726.25</c:v>
                </c:pt>
                <c:pt idx="205">
                  <c:v>4726.25</c:v>
                </c:pt>
                <c:pt idx="206">
                  <c:v>4726.25</c:v>
                </c:pt>
                <c:pt idx="207">
                  <c:v>4726.25</c:v>
                </c:pt>
                <c:pt idx="208">
                  <c:v>4726.25</c:v>
                </c:pt>
                <c:pt idx="209">
                  <c:v>4726.25</c:v>
                </c:pt>
                <c:pt idx="210">
                  <c:v>4726.25</c:v>
                </c:pt>
                <c:pt idx="211">
                  <c:v>4726.25</c:v>
                </c:pt>
                <c:pt idx="212">
                  <c:v>4726.25</c:v>
                </c:pt>
                <c:pt idx="213">
                  <c:v>4726.25</c:v>
                </c:pt>
                <c:pt idx="214">
                  <c:v>4726.25</c:v>
                </c:pt>
                <c:pt idx="215">
                  <c:v>4726.25</c:v>
                </c:pt>
                <c:pt idx="216">
                  <c:v>4726.25</c:v>
                </c:pt>
                <c:pt idx="217">
                  <c:v>4726.25</c:v>
                </c:pt>
                <c:pt idx="218">
                  <c:v>4726.25</c:v>
                </c:pt>
                <c:pt idx="219">
                  <c:v>4726.25</c:v>
                </c:pt>
                <c:pt idx="220">
                  <c:v>4726.25</c:v>
                </c:pt>
                <c:pt idx="221">
                  <c:v>4726.25</c:v>
                </c:pt>
                <c:pt idx="222">
                  <c:v>4726.25</c:v>
                </c:pt>
                <c:pt idx="223">
                  <c:v>4726.25</c:v>
                </c:pt>
                <c:pt idx="224">
                  <c:v>4726.25</c:v>
                </c:pt>
                <c:pt idx="225">
                  <c:v>4726.25</c:v>
                </c:pt>
                <c:pt idx="226">
                  <c:v>4726.25</c:v>
                </c:pt>
                <c:pt idx="227">
                  <c:v>4726.25</c:v>
                </c:pt>
                <c:pt idx="228">
                  <c:v>4726.25</c:v>
                </c:pt>
                <c:pt idx="229">
                  <c:v>4726.25</c:v>
                </c:pt>
                <c:pt idx="230">
                  <c:v>4726.25</c:v>
                </c:pt>
                <c:pt idx="231">
                  <c:v>4726.25</c:v>
                </c:pt>
                <c:pt idx="232">
                  <c:v>4726.25</c:v>
                </c:pt>
                <c:pt idx="233">
                  <c:v>4726.25</c:v>
                </c:pt>
                <c:pt idx="234">
                  <c:v>4726.25</c:v>
                </c:pt>
                <c:pt idx="235">
                  <c:v>4726.25</c:v>
                </c:pt>
                <c:pt idx="236">
                  <c:v>4726.25</c:v>
                </c:pt>
                <c:pt idx="237">
                  <c:v>4726.25</c:v>
                </c:pt>
                <c:pt idx="238">
                  <c:v>4726.25</c:v>
                </c:pt>
                <c:pt idx="239">
                  <c:v>4726.25</c:v>
                </c:pt>
                <c:pt idx="240">
                  <c:v>4726.25</c:v>
                </c:pt>
                <c:pt idx="241">
                  <c:v>4726.25</c:v>
                </c:pt>
                <c:pt idx="242">
                  <c:v>4726.25</c:v>
                </c:pt>
                <c:pt idx="243">
                  <c:v>4726.25</c:v>
                </c:pt>
                <c:pt idx="244">
                  <c:v>4726.25</c:v>
                </c:pt>
                <c:pt idx="245">
                  <c:v>4726.25</c:v>
                </c:pt>
                <c:pt idx="246">
                  <c:v>4726.25</c:v>
                </c:pt>
                <c:pt idx="247">
                  <c:v>4726.25</c:v>
                </c:pt>
                <c:pt idx="248">
                  <c:v>4726.25</c:v>
                </c:pt>
                <c:pt idx="249">
                  <c:v>4726.25</c:v>
                </c:pt>
                <c:pt idx="250">
                  <c:v>4726.25</c:v>
                </c:pt>
                <c:pt idx="251">
                  <c:v>4726.25</c:v>
                </c:pt>
                <c:pt idx="252">
                  <c:v>4726.25</c:v>
                </c:pt>
                <c:pt idx="253">
                  <c:v>4726.25</c:v>
                </c:pt>
                <c:pt idx="254">
                  <c:v>4726.25</c:v>
                </c:pt>
                <c:pt idx="255">
                  <c:v>4726.25</c:v>
                </c:pt>
                <c:pt idx="256">
                  <c:v>4726.25</c:v>
                </c:pt>
                <c:pt idx="257">
                  <c:v>4726.25</c:v>
                </c:pt>
                <c:pt idx="258">
                  <c:v>4726.25</c:v>
                </c:pt>
                <c:pt idx="259">
                  <c:v>4726.25</c:v>
                </c:pt>
                <c:pt idx="260">
                  <c:v>4726.25</c:v>
                </c:pt>
                <c:pt idx="261">
                  <c:v>4726.25</c:v>
                </c:pt>
                <c:pt idx="262">
                  <c:v>4726.25</c:v>
                </c:pt>
                <c:pt idx="263">
                  <c:v>4726.25</c:v>
                </c:pt>
                <c:pt idx="264">
                  <c:v>4726.25</c:v>
                </c:pt>
                <c:pt idx="265">
                  <c:v>4726.25</c:v>
                </c:pt>
                <c:pt idx="266">
                  <c:v>4726.25</c:v>
                </c:pt>
                <c:pt idx="267">
                  <c:v>4726.25</c:v>
                </c:pt>
                <c:pt idx="268">
                  <c:v>4726.25</c:v>
                </c:pt>
                <c:pt idx="269">
                  <c:v>4726.25</c:v>
                </c:pt>
                <c:pt idx="270">
                  <c:v>4726.25</c:v>
                </c:pt>
                <c:pt idx="271">
                  <c:v>4726.25</c:v>
                </c:pt>
                <c:pt idx="272">
                  <c:v>4726.25</c:v>
                </c:pt>
                <c:pt idx="273">
                  <c:v>4726.25</c:v>
                </c:pt>
                <c:pt idx="274">
                  <c:v>4726.25</c:v>
                </c:pt>
                <c:pt idx="275">
                  <c:v>4726.25</c:v>
                </c:pt>
                <c:pt idx="276">
                  <c:v>4726.25</c:v>
                </c:pt>
                <c:pt idx="277">
                  <c:v>4726.25</c:v>
                </c:pt>
                <c:pt idx="278">
                  <c:v>4726.25</c:v>
                </c:pt>
                <c:pt idx="279">
                  <c:v>4726.25</c:v>
                </c:pt>
                <c:pt idx="280">
                  <c:v>4726.25</c:v>
                </c:pt>
                <c:pt idx="281">
                  <c:v>4726.25</c:v>
                </c:pt>
                <c:pt idx="282">
                  <c:v>4726.25</c:v>
                </c:pt>
                <c:pt idx="283">
                  <c:v>4726.25</c:v>
                </c:pt>
                <c:pt idx="284">
                  <c:v>4726.25</c:v>
                </c:pt>
                <c:pt idx="285">
                  <c:v>4726.25</c:v>
                </c:pt>
                <c:pt idx="286">
                  <c:v>4726.25</c:v>
                </c:pt>
                <c:pt idx="287">
                  <c:v>4726.25</c:v>
                </c:pt>
                <c:pt idx="288">
                  <c:v>4726.25</c:v>
                </c:pt>
                <c:pt idx="289">
                  <c:v>4726.25</c:v>
                </c:pt>
                <c:pt idx="290">
                  <c:v>4726.25</c:v>
                </c:pt>
                <c:pt idx="291">
                  <c:v>4726.25</c:v>
                </c:pt>
                <c:pt idx="292">
                  <c:v>4726.25</c:v>
                </c:pt>
                <c:pt idx="293">
                  <c:v>4726.25</c:v>
                </c:pt>
                <c:pt idx="294">
                  <c:v>4726.25</c:v>
                </c:pt>
                <c:pt idx="295">
                  <c:v>4726.25</c:v>
                </c:pt>
                <c:pt idx="296">
                  <c:v>4726.25</c:v>
                </c:pt>
                <c:pt idx="297">
                  <c:v>4726.25</c:v>
                </c:pt>
                <c:pt idx="298">
                  <c:v>4726.25</c:v>
                </c:pt>
                <c:pt idx="299">
                  <c:v>4726.25</c:v>
                </c:pt>
                <c:pt idx="300">
                  <c:v>4726.25</c:v>
                </c:pt>
                <c:pt idx="301">
                  <c:v>4726.25</c:v>
                </c:pt>
                <c:pt idx="302">
                  <c:v>4726.25</c:v>
                </c:pt>
                <c:pt idx="303">
                  <c:v>4726.25</c:v>
                </c:pt>
                <c:pt idx="304">
                  <c:v>4726.25</c:v>
                </c:pt>
                <c:pt idx="305">
                  <c:v>4726.25</c:v>
                </c:pt>
                <c:pt idx="306">
                  <c:v>4726.25</c:v>
                </c:pt>
                <c:pt idx="307">
                  <c:v>4726.25</c:v>
                </c:pt>
                <c:pt idx="308">
                  <c:v>4726.25</c:v>
                </c:pt>
                <c:pt idx="309">
                  <c:v>4726.25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52-4245-8B1E-D17CFBD4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199215"/>
        <c:axId val="1009199631"/>
      </c:lineChart>
      <c:catAx>
        <c:axId val="100919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199631"/>
        <c:crosses val="autoZero"/>
        <c:auto val="1"/>
        <c:lblAlgn val="ctr"/>
        <c:lblOffset val="100"/>
        <c:noMultiLvlLbl val="0"/>
      </c:catAx>
      <c:valAx>
        <c:axId val="10091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19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Скользящий</a:t>
            </a:r>
            <a:r>
              <a:rPr lang="ru-RU" baseline="0"/>
              <a:t> эфект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'Зад. 11'!$B$2:$B$311</c:f>
              <c:numCache>
                <c:formatCode>General</c:formatCode>
                <c:ptCount val="310"/>
                <c:pt idx="0">
                  <c:v>3445.5</c:v>
                </c:pt>
                <c:pt idx="1">
                  <c:v>3416</c:v>
                </c:pt>
                <c:pt idx="2">
                  <c:v>3427</c:v>
                </c:pt>
                <c:pt idx="3">
                  <c:v>3348</c:v>
                </c:pt>
                <c:pt idx="4">
                  <c:v>3319.5</c:v>
                </c:pt>
                <c:pt idx="5">
                  <c:v>3345</c:v>
                </c:pt>
                <c:pt idx="6">
                  <c:v>3339</c:v>
                </c:pt>
                <c:pt idx="7">
                  <c:v>3440</c:v>
                </c:pt>
                <c:pt idx="8">
                  <c:v>3623</c:v>
                </c:pt>
                <c:pt idx="9">
                  <c:v>3840</c:v>
                </c:pt>
                <c:pt idx="10">
                  <c:v>3750</c:v>
                </c:pt>
                <c:pt idx="11">
                  <c:v>3702.5</c:v>
                </c:pt>
                <c:pt idx="12">
                  <c:v>3796</c:v>
                </c:pt>
                <c:pt idx="13">
                  <c:v>3708.5</c:v>
                </c:pt>
                <c:pt idx="14">
                  <c:v>3751</c:v>
                </c:pt>
                <c:pt idx="15">
                  <c:v>3819.5</c:v>
                </c:pt>
                <c:pt idx="16">
                  <c:v>3830</c:v>
                </c:pt>
                <c:pt idx="17">
                  <c:v>3727</c:v>
                </c:pt>
                <c:pt idx="18">
                  <c:v>3720.5</c:v>
                </c:pt>
                <c:pt idx="19">
                  <c:v>3750</c:v>
                </c:pt>
                <c:pt idx="20">
                  <c:v>3783.5</c:v>
                </c:pt>
                <c:pt idx="21">
                  <c:v>3713</c:v>
                </c:pt>
                <c:pt idx="22">
                  <c:v>3640</c:v>
                </c:pt>
                <c:pt idx="23">
                  <c:v>3564.5</c:v>
                </c:pt>
                <c:pt idx="24">
                  <c:v>3575</c:v>
                </c:pt>
                <c:pt idx="25">
                  <c:v>3750</c:v>
                </c:pt>
                <c:pt idx="26">
                  <c:v>3669</c:v>
                </c:pt>
                <c:pt idx="27">
                  <c:v>3697</c:v>
                </c:pt>
                <c:pt idx="28">
                  <c:v>3620</c:v>
                </c:pt>
                <c:pt idx="29">
                  <c:v>3640.5</c:v>
                </c:pt>
                <c:pt idx="30">
                  <c:v>3641</c:v>
                </c:pt>
                <c:pt idx="31">
                  <c:v>3625</c:v>
                </c:pt>
                <c:pt idx="32">
                  <c:v>3503</c:v>
                </c:pt>
                <c:pt idx="33">
                  <c:v>3529</c:v>
                </c:pt>
                <c:pt idx="34">
                  <c:v>3201</c:v>
                </c:pt>
                <c:pt idx="35">
                  <c:v>3150</c:v>
                </c:pt>
                <c:pt idx="36">
                  <c:v>3130</c:v>
                </c:pt>
                <c:pt idx="37">
                  <c:v>3121</c:v>
                </c:pt>
                <c:pt idx="38">
                  <c:v>2705</c:v>
                </c:pt>
                <c:pt idx="39">
                  <c:v>2780</c:v>
                </c:pt>
                <c:pt idx="40">
                  <c:v>3002.5</c:v>
                </c:pt>
                <c:pt idx="41">
                  <c:v>2986</c:v>
                </c:pt>
                <c:pt idx="42">
                  <c:v>3020</c:v>
                </c:pt>
                <c:pt idx="43">
                  <c:v>3070</c:v>
                </c:pt>
                <c:pt idx="44">
                  <c:v>3140</c:v>
                </c:pt>
                <c:pt idx="45">
                  <c:v>3128.5</c:v>
                </c:pt>
                <c:pt idx="46">
                  <c:v>3202.5</c:v>
                </c:pt>
                <c:pt idx="47">
                  <c:v>3140</c:v>
                </c:pt>
                <c:pt idx="48">
                  <c:v>3190</c:v>
                </c:pt>
                <c:pt idx="49">
                  <c:v>3189</c:v>
                </c:pt>
                <c:pt idx="50">
                  <c:v>3262</c:v>
                </c:pt>
                <c:pt idx="51">
                  <c:v>3255</c:v>
                </c:pt>
                <c:pt idx="52">
                  <c:v>3372.5</c:v>
                </c:pt>
                <c:pt idx="53">
                  <c:v>3318</c:v>
                </c:pt>
                <c:pt idx="54">
                  <c:v>3321.5</c:v>
                </c:pt>
                <c:pt idx="55">
                  <c:v>3286</c:v>
                </c:pt>
                <c:pt idx="56">
                  <c:v>3362</c:v>
                </c:pt>
                <c:pt idx="57">
                  <c:v>3244.5</c:v>
                </c:pt>
                <c:pt idx="58">
                  <c:v>3196.5</c:v>
                </c:pt>
                <c:pt idx="59">
                  <c:v>3236</c:v>
                </c:pt>
                <c:pt idx="60">
                  <c:v>3165</c:v>
                </c:pt>
                <c:pt idx="61">
                  <c:v>3142.5</c:v>
                </c:pt>
                <c:pt idx="62">
                  <c:v>3205</c:v>
                </c:pt>
                <c:pt idx="63">
                  <c:v>3287</c:v>
                </c:pt>
                <c:pt idx="64">
                  <c:v>3215.5</c:v>
                </c:pt>
                <c:pt idx="65">
                  <c:v>3380</c:v>
                </c:pt>
                <c:pt idx="66">
                  <c:v>3467</c:v>
                </c:pt>
                <c:pt idx="67">
                  <c:v>3760</c:v>
                </c:pt>
                <c:pt idx="68">
                  <c:v>3702</c:v>
                </c:pt>
                <c:pt idx="69">
                  <c:v>3690</c:v>
                </c:pt>
                <c:pt idx="70">
                  <c:v>3694</c:v>
                </c:pt>
                <c:pt idx="71">
                  <c:v>3663</c:v>
                </c:pt>
                <c:pt idx="72">
                  <c:v>3575.5</c:v>
                </c:pt>
                <c:pt idx="73">
                  <c:v>3631</c:v>
                </c:pt>
                <c:pt idx="74">
                  <c:v>3508</c:v>
                </c:pt>
                <c:pt idx="75">
                  <c:v>3544.5</c:v>
                </c:pt>
                <c:pt idx="76">
                  <c:v>3619.5</c:v>
                </c:pt>
                <c:pt idx="77">
                  <c:v>3657</c:v>
                </c:pt>
                <c:pt idx="78">
                  <c:v>3640</c:v>
                </c:pt>
                <c:pt idx="79">
                  <c:v>3600</c:v>
                </c:pt>
                <c:pt idx="80">
                  <c:v>3616</c:v>
                </c:pt>
                <c:pt idx="81">
                  <c:v>3635</c:v>
                </c:pt>
                <c:pt idx="82">
                  <c:v>3615.5</c:v>
                </c:pt>
                <c:pt idx="83">
                  <c:v>3744.5</c:v>
                </c:pt>
                <c:pt idx="84">
                  <c:v>3827</c:v>
                </c:pt>
                <c:pt idx="85">
                  <c:v>3740</c:v>
                </c:pt>
                <c:pt idx="86">
                  <c:v>3832</c:v>
                </c:pt>
                <c:pt idx="87">
                  <c:v>3899.5</c:v>
                </c:pt>
                <c:pt idx="88">
                  <c:v>3869</c:v>
                </c:pt>
                <c:pt idx="89">
                  <c:v>3836</c:v>
                </c:pt>
                <c:pt idx="90">
                  <c:v>3846</c:v>
                </c:pt>
                <c:pt idx="91">
                  <c:v>3950</c:v>
                </c:pt>
                <c:pt idx="92">
                  <c:v>3929</c:v>
                </c:pt>
                <c:pt idx="93">
                  <c:v>3995</c:v>
                </c:pt>
                <c:pt idx="94">
                  <c:v>4004</c:v>
                </c:pt>
                <c:pt idx="95">
                  <c:v>3985.5</c:v>
                </c:pt>
                <c:pt idx="96">
                  <c:v>3950</c:v>
                </c:pt>
                <c:pt idx="97">
                  <c:v>3945</c:v>
                </c:pt>
                <c:pt idx="98">
                  <c:v>3820</c:v>
                </c:pt>
                <c:pt idx="99">
                  <c:v>4076</c:v>
                </c:pt>
                <c:pt idx="100">
                  <c:v>4115</c:v>
                </c:pt>
                <c:pt idx="101">
                  <c:v>4140.5</c:v>
                </c:pt>
                <c:pt idx="102">
                  <c:v>4180.5</c:v>
                </c:pt>
                <c:pt idx="103">
                  <c:v>4156.5</c:v>
                </c:pt>
                <c:pt idx="104">
                  <c:v>4035</c:v>
                </c:pt>
                <c:pt idx="105">
                  <c:v>4222</c:v>
                </c:pt>
                <c:pt idx="106">
                  <c:v>4332</c:v>
                </c:pt>
                <c:pt idx="107">
                  <c:v>4242</c:v>
                </c:pt>
                <c:pt idx="108">
                  <c:v>4225</c:v>
                </c:pt>
                <c:pt idx="109">
                  <c:v>4337</c:v>
                </c:pt>
                <c:pt idx="110">
                  <c:v>4307</c:v>
                </c:pt>
                <c:pt idx="111">
                  <c:v>4291</c:v>
                </c:pt>
                <c:pt idx="112">
                  <c:v>4259.5</c:v>
                </c:pt>
                <c:pt idx="113">
                  <c:v>4298</c:v>
                </c:pt>
                <c:pt idx="114">
                  <c:v>4303.5</c:v>
                </c:pt>
                <c:pt idx="115">
                  <c:v>4302</c:v>
                </c:pt>
                <c:pt idx="116">
                  <c:v>4690</c:v>
                </c:pt>
                <c:pt idx="117">
                  <c:v>4720</c:v>
                </c:pt>
                <c:pt idx="118">
                  <c:v>4782.5</c:v>
                </c:pt>
                <c:pt idx="119">
                  <c:v>4752</c:v>
                </c:pt>
                <c:pt idx="120">
                  <c:v>4768</c:v>
                </c:pt>
                <c:pt idx="121">
                  <c:v>4698</c:v>
                </c:pt>
                <c:pt idx="122">
                  <c:v>4675.5</c:v>
                </c:pt>
                <c:pt idx="123">
                  <c:v>4586</c:v>
                </c:pt>
                <c:pt idx="124">
                  <c:v>4614</c:v>
                </c:pt>
                <c:pt idx="125">
                  <c:v>4658.5</c:v>
                </c:pt>
                <c:pt idx="126">
                  <c:v>4632</c:v>
                </c:pt>
                <c:pt idx="127">
                  <c:v>4606.5</c:v>
                </c:pt>
                <c:pt idx="128">
                  <c:v>4618</c:v>
                </c:pt>
                <c:pt idx="129">
                  <c:v>4613.5</c:v>
                </c:pt>
                <c:pt idx="130">
                  <c:v>4622</c:v>
                </c:pt>
                <c:pt idx="131">
                  <c:v>4619.5</c:v>
                </c:pt>
                <c:pt idx="132">
                  <c:v>4738.5</c:v>
                </c:pt>
                <c:pt idx="133">
                  <c:v>4763.5</c:v>
                </c:pt>
                <c:pt idx="134">
                  <c:v>4688</c:v>
                </c:pt>
                <c:pt idx="135">
                  <c:v>4690.5</c:v>
                </c:pt>
                <c:pt idx="136">
                  <c:v>4671.5</c:v>
                </c:pt>
                <c:pt idx="137">
                  <c:v>4561.5</c:v>
                </c:pt>
                <c:pt idx="138">
                  <c:v>4523</c:v>
                </c:pt>
                <c:pt idx="139">
                  <c:v>4608</c:v>
                </c:pt>
                <c:pt idx="140">
                  <c:v>4642.5</c:v>
                </c:pt>
                <c:pt idx="141">
                  <c:v>4666</c:v>
                </c:pt>
                <c:pt idx="142">
                  <c:v>4728</c:v>
                </c:pt>
                <c:pt idx="143">
                  <c:v>4581.5</c:v>
                </c:pt>
                <c:pt idx="144">
                  <c:v>4474.5</c:v>
                </c:pt>
                <c:pt idx="145">
                  <c:v>4497.5</c:v>
                </c:pt>
                <c:pt idx="146">
                  <c:v>4564.5</c:v>
                </c:pt>
                <c:pt idx="147">
                  <c:v>4565</c:v>
                </c:pt>
                <c:pt idx="148">
                  <c:v>4590.5</c:v>
                </c:pt>
                <c:pt idx="149">
                  <c:v>4558.5</c:v>
                </c:pt>
                <c:pt idx="150">
                  <c:v>4535</c:v>
                </c:pt>
                <c:pt idx="151">
                  <c:v>4456</c:v>
                </c:pt>
                <c:pt idx="152">
                  <c:v>4475</c:v>
                </c:pt>
                <c:pt idx="153">
                  <c:v>4671.5</c:v>
                </c:pt>
                <c:pt idx="154">
                  <c:v>4724.5</c:v>
                </c:pt>
                <c:pt idx="155">
                  <c:v>4710</c:v>
                </c:pt>
                <c:pt idx="156">
                  <c:v>4863</c:v>
                </c:pt>
                <c:pt idx="157">
                  <c:v>4805</c:v>
                </c:pt>
                <c:pt idx="158">
                  <c:v>4772.5</c:v>
                </c:pt>
                <c:pt idx="159">
                  <c:v>4989.5</c:v>
                </c:pt>
                <c:pt idx="160">
                  <c:v>5057</c:v>
                </c:pt>
                <c:pt idx="161">
                  <c:v>5025</c:v>
                </c:pt>
                <c:pt idx="162">
                  <c:v>5080</c:v>
                </c:pt>
                <c:pt idx="163">
                  <c:v>4965.5</c:v>
                </c:pt>
                <c:pt idx="164">
                  <c:v>4956</c:v>
                </c:pt>
                <c:pt idx="165">
                  <c:v>4896</c:v>
                </c:pt>
                <c:pt idx="166">
                  <c:v>4906.5</c:v>
                </c:pt>
                <c:pt idx="167">
                  <c:v>4895</c:v>
                </c:pt>
                <c:pt idx="168">
                  <c:v>4879</c:v>
                </c:pt>
                <c:pt idx="169">
                  <c:v>4766.5</c:v>
                </c:pt>
                <c:pt idx="170">
                  <c:v>4722</c:v>
                </c:pt>
                <c:pt idx="171">
                  <c:v>4690.5</c:v>
                </c:pt>
                <c:pt idx="172">
                  <c:v>4859</c:v>
                </c:pt>
                <c:pt idx="173">
                  <c:v>4837</c:v>
                </c:pt>
                <c:pt idx="174">
                  <c:v>4912</c:v>
                </c:pt>
                <c:pt idx="175">
                  <c:v>4741</c:v>
                </c:pt>
                <c:pt idx="176">
                  <c:v>4782</c:v>
                </c:pt>
                <c:pt idx="177">
                  <c:v>4914.5</c:v>
                </c:pt>
                <c:pt idx="178">
                  <c:v>4910.5</c:v>
                </c:pt>
                <c:pt idx="179">
                  <c:v>4863</c:v>
                </c:pt>
                <c:pt idx="180">
                  <c:v>4900.5</c:v>
                </c:pt>
                <c:pt idx="181">
                  <c:v>4855.5</c:v>
                </c:pt>
                <c:pt idx="182">
                  <c:v>4799.5</c:v>
                </c:pt>
                <c:pt idx="183">
                  <c:v>4784</c:v>
                </c:pt>
                <c:pt idx="184">
                  <c:v>4702</c:v>
                </c:pt>
                <c:pt idx="185">
                  <c:v>4659</c:v>
                </c:pt>
                <c:pt idx="186">
                  <c:v>4706</c:v>
                </c:pt>
                <c:pt idx="187">
                  <c:v>4829</c:v>
                </c:pt>
                <c:pt idx="188">
                  <c:v>4770</c:v>
                </c:pt>
                <c:pt idx="189">
                  <c:v>4741.5</c:v>
                </c:pt>
                <c:pt idx="190">
                  <c:v>4796</c:v>
                </c:pt>
                <c:pt idx="191">
                  <c:v>4893.5</c:v>
                </c:pt>
                <c:pt idx="192">
                  <c:v>4945</c:v>
                </c:pt>
                <c:pt idx="193">
                  <c:v>4780</c:v>
                </c:pt>
                <c:pt idx="194">
                  <c:v>4910</c:v>
                </c:pt>
                <c:pt idx="195">
                  <c:v>4932</c:v>
                </c:pt>
                <c:pt idx="196">
                  <c:v>4982</c:v>
                </c:pt>
                <c:pt idx="197">
                  <c:v>4891.5</c:v>
                </c:pt>
                <c:pt idx="198">
                  <c:v>4980</c:v>
                </c:pt>
                <c:pt idx="199">
                  <c:v>5012.5</c:v>
                </c:pt>
                <c:pt idx="200">
                  <c:v>4933</c:v>
                </c:pt>
                <c:pt idx="201">
                  <c:v>4945</c:v>
                </c:pt>
                <c:pt idx="202">
                  <c:v>4910</c:v>
                </c:pt>
                <c:pt idx="203">
                  <c:v>4891.5</c:v>
                </c:pt>
                <c:pt idx="204">
                  <c:v>4971.5</c:v>
                </c:pt>
                <c:pt idx="205">
                  <c:v>4985.5</c:v>
                </c:pt>
                <c:pt idx="206">
                  <c:v>4979</c:v>
                </c:pt>
                <c:pt idx="207">
                  <c:v>5019.5</c:v>
                </c:pt>
                <c:pt idx="208">
                  <c:v>4995</c:v>
                </c:pt>
                <c:pt idx="209">
                  <c:v>5008</c:v>
                </c:pt>
                <c:pt idx="210">
                  <c:v>4992.5</c:v>
                </c:pt>
                <c:pt idx="211">
                  <c:v>5008</c:v>
                </c:pt>
                <c:pt idx="212">
                  <c:v>5040.5</c:v>
                </c:pt>
                <c:pt idx="213">
                  <c:v>5384.5</c:v>
                </c:pt>
                <c:pt idx="214">
                  <c:v>5381</c:v>
                </c:pt>
                <c:pt idx="215">
                  <c:v>5512</c:v>
                </c:pt>
                <c:pt idx="216">
                  <c:v>5494</c:v>
                </c:pt>
                <c:pt idx="217">
                  <c:v>5432</c:v>
                </c:pt>
                <c:pt idx="218">
                  <c:v>5421</c:v>
                </c:pt>
                <c:pt idx="219">
                  <c:v>5449</c:v>
                </c:pt>
                <c:pt idx="220">
                  <c:v>5362</c:v>
                </c:pt>
                <c:pt idx="221">
                  <c:v>5346</c:v>
                </c:pt>
                <c:pt idx="222">
                  <c:v>5356</c:v>
                </c:pt>
                <c:pt idx="223">
                  <c:v>5424.5</c:v>
                </c:pt>
                <c:pt idx="224">
                  <c:v>5474.5</c:v>
                </c:pt>
                <c:pt idx="225">
                  <c:v>5599</c:v>
                </c:pt>
                <c:pt idx="226">
                  <c:v>5643</c:v>
                </c:pt>
                <c:pt idx="227">
                  <c:v>5685.5</c:v>
                </c:pt>
                <c:pt idx="228">
                  <c:v>5744</c:v>
                </c:pt>
                <c:pt idx="229">
                  <c:v>5762.5</c:v>
                </c:pt>
                <c:pt idx="230">
                  <c:v>5478</c:v>
                </c:pt>
                <c:pt idx="231">
                  <c:v>5484.5</c:v>
                </c:pt>
                <c:pt idx="232">
                  <c:v>5450.5</c:v>
                </c:pt>
                <c:pt idx="233">
                  <c:v>5410</c:v>
                </c:pt>
                <c:pt idx="234">
                  <c:v>5375.5</c:v>
                </c:pt>
                <c:pt idx="235">
                  <c:v>5210</c:v>
                </c:pt>
                <c:pt idx="236">
                  <c:v>5219</c:v>
                </c:pt>
                <c:pt idx="237">
                  <c:v>5183.5</c:v>
                </c:pt>
                <c:pt idx="238">
                  <c:v>5161.5</c:v>
                </c:pt>
                <c:pt idx="239">
                  <c:v>5060</c:v>
                </c:pt>
                <c:pt idx="240">
                  <c:v>4991</c:v>
                </c:pt>
                <c:pt idx="241">
                  <c:v>5168.5</c:v>
                </c:pt>
                <c:pt idx="242">
                  <c:v>5175</c:v>
                </c:pt>
                <c:pt idx="243">
                  <c:v>5087.5</c:v>
                </c:pt>
                <c:pt idx="244">
                  <c:v>5060</c:v>
                </c:pt>
                <c:pt idx="245">
                  <c:v>4924</c:v>
                </c:pt>
                <c:pt idx="246">
                  <c:v>4948.5</c:v>
                </c:pt>
                <c:pt idx="247">
                  <c:v>5014.5</c:v>
                </c:pt>
                <c:pt idx="248">
                  <c:v>5048.5</c:v>
                </c:pt>
                <c:pt idx="249">
                  <c:v>5062.5</c:v>
                </c:pt>
                <c:pt idx="250">
                  <c:v>4996</c:v>
                </c:pt>
                <c:pt idx="251">
                  <c:v>5107.5</c:v>
                </c:pt>
                <c:pt idx="252">
                  <c:v>5273</c:v>
                </c:pt>
                <c:pt idx="253">
                  <c:v>5197</c:v>
                </c:pt>
                <c:pt idx="254">
                  <c:v>5117.5</c:v>
                </c:pt>
                <c:pt idx="255">
                  <c:v>5169</c:v>
                </c:pt>
                <c:pt idx="256">
                  <c:v>5280</c:v>
                </c:pt>
                <c:pt idx="257">
                  <c:v>5297.5</c:v>
                </c:pt>
                <c:pt idx="258">
                  <c:v>5260</c:v>
                </c:pt>
                <c:pt idx="259">
                  <c:v>5155.5</c:v>
                </c:pt>
                <c:pt idx="260">
                  <c:v>5172.5</c:v>
                </c:pt>
                <c:pt idx="261">
                  <c:v>5149.5</c:v>
                </c:pt>
                <c:pt idx="262">
                  <c:v>5098</c:v>
                </c:pt>
                <c:pt idx="263">
                  <c:v>5008</c:v>
                </c:pt>
                <c:pt idx="264">
                  <c:v>4919.5</c:v>
                </c:pt>
                <c:pt idx="265">
                  <c:v>4929</c:v>
                </c:pt>
                <c:pt idx="266">
                  <c:v>4970.5</c:v>
                </c:pt>
                <c:pt idx="267">
                  <c:v>5068.5</c:v>
                </c:pt>
                <c:pt idx="268">
                  <c:v>5030</c:v>
                </c:pt>
                <c:pt idx="269">
                  <c:v>4965.5</c:v>
                </c:pt>
                <c:pt idx="270">
                  <c:v>5010</c:v>
                </c:pt>
                <c:pt idx="271">
                  <c:v>4980.5</c:v>
                </c:pt>
                <c:pt idx="272">
                  <c:v>5070</c:v>
                </c:pt>
                <c:pt idx="273">
                  <c:v>5096.5</c:v>
                </c:pt>
                <c:pt idx="274">
                  <c:v>5135.5</c:v>
                </c:pt>
                <c:pt idx="275">
                  <c:v>5217.5</c:v>
                </c:pt>
                <c:pt idx="276">
                  <c:v>5170.5</c:v>
                </c:pt>
                <c:pt idx="277">
                  <c:v>5274.5</c:v>
                </c:pt>
                <c:pt idx="278">
                  <c:v>5362</c:v>
                </c:pt>
                <c:pt idx="279">
                  <c:v>5428.5</c:v>
                </c:pt>
                <c:pt idx="280">
                  <c:v>5409</c:v>
                </c:pt>
                <c:pt idx="281">
                  <c:v>5300.5</c:v>
                </c:pt>
                <c:pt idx="282">
                  <c:v>5354.5</c:v>
                </c:pt>
                <c:pt idx="283">
                  <c:v>5294.5</c:v>
                </c:pt>
                <c:pt idx="284">
                  <c:v>5348</c:v>
                </c:pt>
                <c:pt idx="285">
                  <c:v>5300</c:v>
                </c:pt>
                <c:pt idx="286">
                  <c:v>5281</c:v>
                </c:pt>
                <c:pt idx="287">
                  <c:v>5344.5</c:v>
                </c:pt>
                <c:pt idx="288">
                  <c:v>5293.5</c:v>
                </c:pt>
                <c:pt idx="289">
                  <c:v>5301.5</c:v>
                </c:pt>
                <c:pt idx="290">
                  <c:v>5254.5</c:v>
                </c:pt>
                <c:pt idx="291">
                  <c:v>5110.5</c:v>
                </c:pt>
                <c:pt idx="292">
                  <c:v>5080</c:v>
                </c:pt>
                <c:pt idx="293">
                  <c:v>5099</c:v>
                </c:pt>
                <c:pt idx="294">
                  <c:v>5135</c:v>
                </c:pt>
                <c:pt idx="295">
                  <c:v>5180</c:v>
                </c:pt>
                <c:pt idx="296">
                  <c:v>5134.5</c:v>
                </c:pt>
                <c:pt idx="297">
                  <c:v>5095</c:v>
                </c:pt>
                <c:pt idx="298">
                  <c:v>5111.5</c:v>
                </c:pt>
                <c:pt idx="299">
                  <c:v>5111.5</c:v>
                </c:pt>
                <c:pt idx="300">
                  <c:v>5095.5</c:v>
                </c:pt>
                <c:pt idx="301">
                  <c:v>5086</c:v>
                </c:pt>
                <c:pt idx="302">
                  <c:v>5140</c:v>
                </c:pt>
                <c:pt idx="303">
                  <c:v>5153.5</c:v>
                </c:pt>
                <c:pt idx="304">
                  <c:v>5258</c:v>
                </c:pt>
                <c:pt idx="305">
                  <c:v>5277</c:v>
                </c:pt>
                <c:pt idx="306">
                  <c:v>5255</c:v>
                </c:pt>
                <c:pt idx="307">
                  <c:v>5226</c:v>
                </c:pt>
                <c:pt idx="308">
                  <c:v>5113.5</c:v>
                </c:pt>
                <c:pt idx="309">
                  <c:v>5119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7-4B00-8925-7849CF7145F6}"/>
            </c:ext>
          </c:extLst>
        </c:ser>
        <c:ser>
          <c:idx val="1"/>
          <c:order val="1"/>
          <c:tx>
            <c:v>ск1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'Зад. 11'!$N$26:$N$311</c:f>
              <c:numCache>
                <c:formatCode>General</c:formatCode>
                <c:ptCount val="286"/>
                <c:pt idx="0">
                  <c:v>3618.891304347826</c:v>
                </c:pt>
                <c:pt idx="1">
                  <c:v>3624.0652173913045</c:v>
                </c:pt>
                <c:pt idx="2">
                  <c:v>3630.978260869565</c:v>
                </c:pt>
                <c:pt idx="3">
                  <c:v>3645.021739130435</c:v>
                </c:pt>
                <c:pt idx="4">
                  <c:v>3658.978260869565</c:v>
                </c:pt>
                <c:pt idx="5">
                  <c:v>3675.391304347826</c:v>
                </c:pt>
                <c:pt idx="6">
                  <c:v>3687.3478260869565</c:v>
                </c:pt>
                <c:pt idx="7">
                  <c:v>3700.4565217391305</c:v>
                </c:pt>
                <c:pt idx="8">
                  <c:v>3709.195652173913</c:v>
                </c:pt>
                <c:pt idx="9">
                  <c:v>3709.282608695652</c:v>
                </c:pt>
                <c:pt idx="10">
                  <c:v>3694.6304347826085</c:v>
                </c:pt>
                <c:pt idx="11">
                  <c:v>3685.021739130435</c:v>
                </c:pt>
                <c:pt idx="12">
                  <c:v>3663.217391304348</c:v>
                </c:pt>
                <c:pt idx="13">
                  <c:v>3635.1304347826085</c:v>
                </c:pt>
                <c:pt idx="14">
                  <c:v>3609.978260869565</c:v>
                </c:pt>
                <c:pt idx="15">
                  <c:v>3582.586956521739</c:v>
                </c:pt>
                <c:pt idx="16">
                  <c:v>3534.1304347826085</c:v>
                </c:pt>
                <c:pt idx="17">
                  <c:v>3488.478260869565</c:v>
                </c:pt>
                <c:pt idx="18">
                  <c:v>3456.978260869565</c:v>
                </c:pt>
                <c:pt idx="19">
                  <c:v>3425.0434782608695</c:v>
                </c:pt>
                <c:pt idx="20">
                  <c:v>3393.304347826087</c:v>
                </c:pt>
                <c:pt idx="21">
                  <c:v>3362.282608695652</c:v>
                </c:pt>
                <c:pt idx="22">
                  <c:v>3337.3695652173915</c:v>
                </c:pt>
                <c:pt idx="23">
                  <c:v>3315.1304347826085</c:v>
                </c:pt>
                <c:pt idx="24">
                  <c:v>3299.391304347826</c:v>
                </c:pt>
                <c:pt idx="25">
                  <c:v>3280.478260869565</c:v>
                </c:pt>
                <c:pt idx="26">
                  <c:v>3256.1304347826085</c:v>
                </c:pt>
                <c:pt idx="27">
                  <c:v>3235.2608695652175</c:v>
                </c:pt>
                <c:pt idx="28">
                  <c:v>3216.3478260869565</c:v>
                </c:pt>
                <c:pt idx="29">
                  <c:v>3200.478260869565</c:v>
                </c:pt>
                <c:pt idx="30">
                  <c:v>3188.8260869565215</c:v>
                </c:pt>
                <c:pt idx="31">
                  <c:v>3174.782608695652</c:v>
                </c:pt>
                <c:pt idx="32">
                  <c:v>3161.586956521739</c:v>
                </c:pt>
                <c:pt idx="33">
                  <c:v>3152.1521739130435</c:v>
                </c:pt>
                <c:pt idx="34">
                  <c:v>3144.891304347826</c:v>
                </c:pt>
                <c:pt idx="35">
                  <c:v>3146.782608695652</c:v>
                </c:pt>
                <c:pt idx="36">
                  <c:v>3148.804347826087</c:v>
                </c:pt>
                <c:pt idx="37">
                  <c:v>3153.413043478261</c:v>
                </c:pt>
                <c:pt idx="38">
                  <c:v>3155.3260869565215</c:v>
                </c:pt>
                <c:pt idx="39">
                  <c:v>3174.3478260869565</c:v>
                </c:pt>
                <c:pt idx="40">
                  <c:v>3192.8260869565215</c:v>
                </c:pt>
                <c:pt idx="41">
                  <c:v>3205.195652173913</c:v>
                </c:pt>
                <c:pt idx="42">
                  <c:v>3215.1739130434785</c:v>
                </c:pt>
                <c:pt idx="43">
                  <c:v>3230.8260869565215</c:v>
                </c:pt>
                <c:pt idx="44">
                  <c:v>3248.086956521739</c:v>
                </c:pt>
                <c:pt idx="45">
                  <c:v>3275.0434782608695</c:v>
                </c:pt>
                <c:pt idx="46">
                  <c:v>3299.978260869565</c:v>
                </c:pt>
                <c:pt idx="47">
                  <c:v>3321.1739130434785</c:v>
                </c:pt>
                <c:pt idx="48">
                  <c:v>3345.2608695652175</c:v>
                </c:pt>
                <c:pt idx="49">
                  <c:v>3365.8260869565215</c:v>
                </c:pt>
                <c:pt idx="50">
                  <c:v>3382.6304347826085</c:v>
                </c:pt>
                <c:pt idx="51">
                  <c:v>3398.6739130434785</c:v>
                </c:pt>
                <c:pt idx="52">
                  <c:v>3409.6739130434785</c:v>
                </c:pt>
                <c:pt idx="53">
                  <c:v>3417.1521739130435</c:v>
                </c:pt>
                <c:pt idx="54">
                  <c:v>3430.2608695652175</c:v>
                </c:pt>
                <c:pt idx="55">
                  <c:v>3444.8478260869565</c:v>
                </c:pt>
                <c:pt idx="56">
                  <c:v>3460.2391304347825</c:v>
                </c:pt>
                <c:pt idx="57">
                  <c:v>3470.586956521739</c:v>
                </c:pt>
                <c:pt idx="58">
                  <c:v>3486.7391304347825</c:v>
                </c:pt>
                <c:pt idx="59">
                  <c:v>3505.804347826087</c:v>
                </c:pt>
                <c:pt idx="60">
                  <c:v>3522.304347826087</c:v>
                </c:pt>
                <c:pt idx="61">
                  <c:v>3547.5</c:v>
                </c:pt>
                <c:pt idx="62">
                  <c:v>3577.2608695652175</c:v>
                </c:pt>
                <c:pt idx="63">
                  <c:v>3600.521739130435</c:v>
                </c:pt>
                <c:pt idx="64">
                  <c:v>3624.217391304348</c:v>
                </c:pt>
                <c:pt idx="65">
                  <c:v>3653.9565217391305</c:v>
                </c:pt>
                <c:pt idx="66">
                  <c:v>3675.217391304348</c:v>
                </c:pt>
                <c:pt idx="67">
                  <c:v>3691.2608695652175</c:v>
                </c:pt>
                <c:pt idx="68">
                  <c:v>3695</c:v>
                </c:pt>
                <c:pt idx="69">
                  <c:v>3705.782608695652</c:v>
                </c:pt>
                <c:pt idx="70">
                  <c:v>3716.1739130434785</c:v>
                </c:pt>
                <c:pt idx="71">
                  <c:v>3729.2608695652175</c:v>
                </c:pt>
                <c:pt idx="72">
                  <c:v>3744.086956521739</c:v>
                </c:pt>
                <c:pt idx="73">
                  <c:v>3761.913043478261</c:v>
                </c:pt>
                <c:pt idx="74">
                  <c:v>3775.782608695652</c:v>
                </c:pt>
                <c:pt idx="75">
                  <c:v>3794.782608695652</c:v>
                </c:pt>
                <c:pt idx="76">
                  <c:v>3806.7608695652175</c:v>
                </c:pt>
                <c:pt idx="77">
                  <c:v>3826.608695652174</c:v>
                </c:pt>
                <c:pt idx="78">
                  <c:v>3846.521739130435</c:v>
                </c:pt>
                <c:pt idx="79">
                  <c:v>3868.282608695652</c:v>
                </c:pt>
                <c:pt idx="80">
                  <c:v>3893.521739130435</c:v>
                </c:pt>
                <c:pt idx="81">
                  <c:v>3917.021739130435</c:v>
                </c:pt>
                <c:pt idx="82">
                  <c:v>3934.413043478261</c:v>
                </c:pt>
                <c:pt idx="83">
                  <c:v>3960.782608695652</c:v>
                </c:pt>
                <c:pt idx="84">
                  <c:v>3986.3260869565215</c:v>
                </c:pt>
                <c:pt idx="85">
                  <c:v>4004.3695652173915</c:v>
                </c:pt>
                <c:pt idx="86">
                  <c:v>4025.4565217391305</c:v>
                </c:pt>
                <c:pt idx="87">
                  <c:v>4047.413043478261</c:v>
                </c:pt>
                <c:pt idx="88">
                  <c:v>4065.1304347826085</c:v>
                </c:pt>
                <c:pt idx="89">
                  <c:v>4083.478260869565</c:v>
                </c:pt>
                <c:pt idx="90">
                  <c:v>4101.891304347826</c:v>
                </c:pt>
                <c:pt idx="91">
                  <c:v>4121.54347826087</c:v>
                </c:pt>
                <c:pt idx="92">
                  <c:v>4136.913043478261</c:v>
                </c:pt>
                <c:pt idx="93">
                  <c:v>4153.130434782609</c:v>
                </c:pt>
                <c:pt idx="94">
                  <c:v>4183.347826086957</c:v>
                </c:pt>
                <c:pt idx="95">
                  <c:v>4214.478260869565</c:v>
                </c:pt>
                <c:pt idx="96">
                  <c:v>4249.130434782609</c:v>
                </c:pt>
                <c:pt idx="97">
                  <c:v>4284</c:v>
                </c:pt>
                <c:pt idx="98">
                  <c:v>4319.782608695652</c:v>
                </c:pt>
                <c:pt idx="99">
                  <c:v>4357.95652173913</c:v>
                </c:pt>
                <c:pt idx="100">
                  <c:v>4384.021739130435</c:v>
                </c:pt>
                <c:pt idx="101">
                  <c:v>4404.5</c:v>
                </c:pt>
                <c:pt idx="102">
                  <c:v>4425.086956521739</c:v>
                </c:pt>
                <c:pt idx="103">
                  <c:v>4445.869565217391</c:v>
                </c:pt>
                <c:pt idx="104">
                  <c:v>4466.54347826087</c:v>
                </c:pt>
                <c:pt idx="105">
                  <c:v>4491.391304347826</c:v>
                </c:pt>
                <c:pt idx="106">
                  <c:v>4508.608695652174</c:v>
                </c:pt>
                <c:pt idx="107">
                  <c:v>4520.847826086957</c:v>
                </c:pt>
                <c:pt idx="108">
                  <c:v>4537.369565217391</c:v>
                </c:pt>
                <c:pt idx="109">
                  <c:v>4554.521739130435</c:v>
                </c:pt>
                <c:pt idx="110">
                  <c:v>4571.978260869565</c:v>
                </c:pt>
                <c:pt idx="111">
                  <c:v>4591.826086956522</c:v>
                </c:pt>
                <c:pt idx="112">
                  <c:v>4609.086956521739</c:v>
                </c:pt>
                <c:pt idx="113">
                  <c:v>4627.826086956522</c:v>
                </c:pt>
                <c:pt idx="114">
                  <c:v>4644.065217391304</c:v>
                </c:pt>
                <c:pt idx="115">
                  <c:v>4655.282608695652</c:v>
                </c:pt>
                <c:pt idx="116">
                  <c:v>4664.891304347826</c:v>
                </c:pt>
                <c:pt idx="117">
                  <c:v>4661.326086956522</c:v>
                </c:pt>
                <c:pt idx="118">
                  <c:v>4657.95652173913</c:v>
                </c:pt>
                <c:pt idx="119">
                  <c:v>4652.891304347826</c:v>
                </c:pt>
                <c:pt idx="120">
                  <c:v>4651.847826086957</c:v>
                </c:pt>
                <c:pt idx="121">
                  <c:v>4643.739130434783</c:v>
                </c:pt>
                <c:pt idx="122">
                  <c:v>4634.021739130435</c:v>
                </c:pt>
                <c:pt idx="123">
                  <c:v>4626.282608695652</c:v>
                </c:pt>
                <c:pt idx="124">
                  <c:v>4625.347826086957</c:v>
                </c:pt>
                <c:pt idx="125">
                  <c:v>4623.217391304348</c:v>
                </c:pt>
                <c:pt idx="126">
                  <c:v>4620.260869565217</c:v>
                </c:pt>
                <c:pt idx="127">
                  <c:v>4617.065217391304</c:v>
                </c:pt>
                <c:pt idx="128">
                  <c:v>4613.95652173913</c:v>
                </c:pt>
                <c:pt idx="129">
                  <c:v>4606.913043478261</c:v>
                </c:pt>
                <c:pt idx="130">
                  <c:v>4600.891304347826</c:v>
                </c:pt>
                <c:pt idx="131">
                  <c:v>4603.04347826087</c:v>
                </c:pt>
                <c:pt idx="132">
                  <c:v>4607.608695652174</c:v>
                </c:pt>
                <c:pt idx="133">
                  <c:v>4606.369565217391</c:v>
                </c:pt>
                <c:pt idx="134">
                  <c:v>4610.695652173913</c:v>
                </c:pt>
                <c:pt idx="135">
                  <c:v>4615.782608695652</c:v>
                </c:pt>
                <c:pt idx="136">
                  <c:v>4619.347826086957</c:v>
                </c:pt>
                <c:pt idx="137">
                  <c:v>4633.173913043478</c:v>
                </c:pt>
                <c:pt idx="138">
                  <c:v>4654.717391304348</c:v>
                </c:pt>
                <c:pt idx="139">
                  <c:v>4676.54347826087</c:v>
                </c:pt>
                <c:pt idx="140">
                  <c:v>4697.065217391304</c:v>
                </c:pt>
                <c:pt idx="141">
                  <c:v>4711.108695652174</c:v>
                </c:pt>
                <c:pt idx="142">
                  <c:v>4723.717391304348</c:v>
                </c:pt>
                <c:pt idx="143">
                  <c:v>4731.021739130435</c:v>
                </c:pt>
                <c:pt idx="144">
                  <c:v>4745.152173913043</c:v>
                </c:pt>
                <c:pt idx="145">
                  <c:v>4763.434782608696</c:v>
                </c:pt>
                <c:pt idx="146">
                  <c:v>4780.021739130435</c:v>
                </c:pt>
                <c:pt idx="147">
                  <c:v>4788.804347826087</c:v>
                </c:pt>
                <c:pt idx="148">
                  <c:v>4795.630434782609</c:v>
                </c:pt>
                <c:pt idx="149">
                  <c:v>4799.978260869565</c:v>
                </c:pt>
                <c:pt idx="150">
                  <c:v>4813.04347826087</c:v>
                </c:pt>
                <c:pt idx="151">
                  <c:v>4826.173913043478</c:v>
                </c:pt>
                <c:pt idx="152">
                  <c:v>4846</c:v>
                </c:pt>
                <c:pt idx="153">
                  <c:v>4857.565217391304</c:v>
                </c:pt>
                <c:pt idx="154">
                  <c:v>4862.369565217391</c:v>
                </c:pt>
                <c:pt idx="155">
                  <c:v>4870.630434782609</c:v>
                </c:pt>
                <c:pt idx="156">
                  <c:v>4879.347826086957</c:v>
                </c:pt>
                <c:pt idx="157">
                  <c:v>4879.347826086957</c:v>
                </c:pt>
                <c:pt idx="158">
                  <c:v>4883.5</c:v>
                </c:pt>
                <c:pt idx="159">
                  <c:v>4887.108695652174</c:v>
                </c:pt>
                <c:pt idx="160">
                  <c:v>4878.847826086957</c:v>
                </c:pt>
                <c:pt idx="161">
                  <c:v>4866.978260869565</c:v>
                </c:pt>
                <c:pt idx="162">
                  <c:v>4852.934782608696</c:v>
                </c:pt>
                <c:pt idx="163">
                  <c:v>4834.630434782609</c:v>
                </c:pt>
                <c:pt idx="164">
                  <c:v>4823.347826086957</c:v>
                </c:pt>
                <c:pt idx="165">
                  <c:v>4817.826086956522</c:v>
                </c:pt>
                <c:pt idx="166">
                  <c:v>4812.347826086957</c:v>
                </c:pt>
                <c:pt idx="167">
                  <c:v>4805.173913043478</c:v>
                </c:pt>
                <c:pt idx="168">
                  <c:v>4800.869565217391</c:v>
                </c:pt>
                <c:pt idx="169">
                  <c:v>4801.5</c:v>
                </c:pt>
                <c:pt idx="170">
                  <c:v>4809.260869565217</c:v>
                </c:pt>
                <c:pt idx="171">
                  <c:v>4811.782608695652</c:v>
                </c:pt>
                <c:pt idx="172">
                  <c:v>4821.326086956522</c:v>
                </c:pt>
                <c:pt idx="173">
                  <c:v>4824.5</c:v>
                </c:pt>
                <c:pt idx="174">
                  <c:v>4830.804347826087</c:v>
                </c:pt>
                <c:pt idx="175">
                  <c:v>4829.913043478261</c:v>
                </c:pt>
                <c:pt idx="176">
                  <c:v>4840.304347826087</c:v>
                </c:pt>
                <c:pt idx="177">
                  <c:v>4850.326086956522</c:v>
                </c:pt>
                <c:pt idx="178">
                  <c:v>4851.130434782609</c:v>
                </c:pt>
                <c:pt idx="179">
                  <c:v>4852.630434782609</c:v>
                </c:pt>
                <c:pt idx="180">
                  <c:v>4854.673913043478</c:v>
                </c:pt>
                <c:pt idx="181">
                  <c:v>4854.282608695652</c:v>
                </c:pt>
                <c:pt idx="182">
                  <c:v>4859.326086956522</c:v>
                </c:pt>
                <c:pt idx="183">
                  <c:v>4867.413043478261</c:v>
                </c:pt>
                <c:pt idx="184">
                  <c:v>4875.891304347826</c:v>
                </c:pt>
                <c:pt idx="185">
                  <c:v>4889.695652173913</c:v>
                </c:pt>
                <c:pt idx="186">
                  <c:v>4904.304347826087</c:v>
                </c:pt>
                <c:pt idx="187">
                  <c:v>4917.434782608696</c:v>
                </c:pt>
                <c:pt idx="188">
                  <c:v>4924.54347826087</c:v>
                </c:pt>
                <c:pt idx="189">
                  <c:v>4934.891304347826</c:v>
                </c:pt>
                <c:pt idx="190">
                  <c:v>4947.891304347826</c:v>
                </c:pt>
                <c:pt idx="191">
                  <c:v>4973.478260869565</c:v>
                </c:pt>
                <c:pt idx="192">
                  <c:v>4994.673913043478</c:v>
                </c:pt>
                <c:pt idx="193">
                  <c:v>5019.326086956522</c:v>
                </c:pt>
                <c:pt idx="194">
                  <c:v>5050.369565217391</c:v>
                </c:pt>
                <c:pt idx="195">
                  <c:v>5073.065217391304</c:v>
                </c:pt>
                <c:pt idx="196">
                  <c:v>5094.326086956522</c:v>
                </c:pt>
                <c:pt idx="197">
                  <c:v>5114.630434782609</c:v>
                </c:pt>
                <c:pt idx="198">
                  <c:v>5135.086956521739</c:v>
                </c:pt>
                <c:pt idx="199">
                  <c:v>5151</c:v>
                </c:pt>
                <c:pt idx="200">
                  <c:v>5165.934782608696</c:v>
                </c:pt>
                <c:pt idx="201">
                  <c:v>5187.304347826087</c:v>
                </c:pt>
                <c:pt idx="202">
                  <c:v>5210.326086956522</c:v>
                </c:pt>
                <c:pt idx="203">
                  <c:v>5240.282608695652</c:v>
                </c:pt>
                <c:pt idx="204">
                  <c:v>5272.95652173913</c:v>
                </c:pt>
                <c:pt idx="205">
                  <c:v>5304</c:v>
                </c:pt>
                <c:pt idx="206">
                  <c:v>5336.978260869565</c:v>
                </c:pt>
                <c:pt idx="207">
                  <c:v>5371.04347826087</c:v>
                </c:pt>
                <c:pt idx="208">
                  <c:v>5390.978260869565</c:v>
                </c:pt>
                <c:pt idx="209">
                  <c:v>5412.260869565217</c:v>
                </c:pt>
                <c:pt idx="210">
                  <c:v>5431.5</c:v>
                </c:pt>
                <c:pt idx="211">
                  <c:v>5449.652173913043</c:v>
                </c:pt>
                <c:pt idx="212">
                  <c:v>5465.630434782609</c:v>
                </c:pt>
                <c:pt idx="213">
                  <c:v>5473</c:v>
                </c:pt>
                <c:pt idx="214">
                  <c:v>5465.804347826087</c:v>
                </c:pt>
                <c:pt idx="215">
                  <c:v>5457.217391304348</c:v>
                </c:pt>
                <c:pt idx="216">
                  <c:v>5441.978260869565</c:v>
                </c:pt>
                <c:pt idx="217">
                  <c:v>5423.108695652174</c:v>
                </c:pt>
                <c:pt idx="218">
                  <c:v>5403.934782608696</c:v>
                </c:pt>
                <c:pt idx="219">
                  <c:v>5392.95652173913</c:v>
                </c:pt>
                <c:pt idx="220">
                  <c:v>5381.04347826087</c:v>
                </c:pt>
                <c:pt idx="221">
                  <c:v>5369.108695652174</c:v>
                </c:pt>
                <c:pt idx="222">
                  <c:v>5356.673913043478</c:v>
                </c:pt>
                <c:pt idx="223">
                  <c:v>5337.891304347826</c:v>
                </c:pt>
                <c:pt idx="224">
                  <c:v>5317.195652173913</c:v>
                </c:pt>
                <c:pt idx="225">
                  <c:v>5297.195652173913</c:v>
                </c:pt>
                <c:pt idx="226">
                  <c:v>5273.260869565217</c:v>
                </c:pt>
                <c:pt idx="227">
                  <c:v>5248.021739130435</c:v>
                </c:pt>
                <c:pt idx="228">
                  <c:v>5218.04347826087</c:v>
                </c:pt>
                <c:pt idx="229">
                  <c:v>5190.369565217391</c:v>
                </c:pt>
                <c:pt idx="230">
                  <c:v>5169.086956521739</c:v>
                </c:pt>
                <c:pt idx="231">
                  <c:v>5156.869565217391</c:v>
                </c:pt>
                <c:pt idx="232">
                  <c:v>5140.913043478261</c:v>
                </c:pt>
                <c:pt idx="233">
                  <c:v>5128.673913043478</c:v>
                </c:pt>
                <c:pt idx="234">
                  <c:v>5123.021739130435</c:v>
                </c:pt>
                <c:pt idx="235">
                  <c:v>5119.630434782609</c:v>
                </c:pt>
                <c:pt idx="236">
                  <c:v>5121.804347826087</c:v>
                </c:pt>
                <c:pt idx="237">
                  <c:v>5119.04347826087</c:v>
                </c:pt>
                <c:pt idx="238">
                  <c:v>5118.565217391304</c:v>
                </c:pt>
                <c:pt idx="239">
                  <c:v>5118.04347826087</c:v>
                </c:pt>
                <c:pt idx="240">
                  <c:v>5119.695652173913</c:v>
                </c:pt>
                <c:pt idx="241">
                  <c:v>5120.434782608696</c:v>
                </c:pt>
                <c:pt idx="242">
                  <c:v>5109.608695652174</c:v>
                </c:pt>
                <c:pt idx="243">
                  <c:v>5098.913043478261</c:v>
                </c:pt>
                <c:pt idx="244">
                  <c:v>5093.826086956522</c:v>
                </c:pt>
                <c:pt idx="245">
                  <c:v>5094.195652173913</c:v>
                </c:pt>
                <c:pt idx="246">
                  <c:v>5098.804347826087</c:v>
                </c:pt>
                <c:pt idx="247">
                  <c:v>5099.54347826087</c:v>
                </c:pt>
                <c:pt idx="248">
                  <c:v>5099.347826086957</c:v>
                </c:pt>
                <c:pt idx="249">
                  <c:v>5096.391304347826</c:v>
                </c:pt>
                <c:pt idx="250">
                  <c:v>5096.717391304348</c:v>
                </c:pt>
                <c:pt idx="251">
                  <c:v>5101.086956521739</c:v>
                </c:pt>
                <c:pt idx="252">
                  <c:v>5102.304347826087</c:v>
                </c:pt>
                <c:pt idx="253">
                  <c:v>5099.891304347826</c:v>
                </c:pt>
                <c:pt idx="254">
                  <c:v>5098.739130434783</c:v>
                </c:pt>
                <c:pt idx="255">
                  <c:v>5105.565217391304</c:v>
                </c:pt>
                <c:pt idx="256">
                  <c:v>5113.95652173913</c:v>
                </c:pt>
                <c:pt idx="257">
                  <c:v>5120.413043478261</c:v>
                </c:pt>
                <c:pt idx="258">
                  <c:v>5125.260869565217</c:v>
                </c:pt>
                <c:pt idx="259">
                  <c:v>5127.021739130435</c:v>
                </c:pt>
                <c:pt idx="260">
                  <c:v>5135.673913043478</c:v>
                </c:pt>
                <c:pt idx="261">
                  <c:v>5140.978260869565</c:v>
                </c:pt>
                <c:pt idx="262">
                  <c:v>5149.608695652174</c:v>
                </c:pt>
                <c:pt idx="263">
                  <c:v>5158.391304347826</c:v>
                </c:pt>
                <c:pt idx="264">
                  <c:v>5170.260869565217</c:v>
                </c:pt>
                <c:pt idx="265">
                  <c:v>5188.739130434783</c:v>
                </c:pt>
                <c:pt idx="266">
                  <c:v>5204.586956521739</c:v>
                </c:pt>
                <c:pt idx="267">
                  <c:v>5218.978260869565</c:v>
                </c:pt>
                <c:pt idx="268">
                  <c:v>5227.065217391304</c:v>
                </c:pt>
                <c:pt idx="269">
                  <c:v>5230.565217391304</c:v>
                </c:pt>
                <c:pt idx="270">
                  <c:v>5235.54347826087</c:v>
                </c:pt>
                <c:pt idx="271">
                  <c:v>5239.413043478261</c:v>
                </c:pt>
                <c:pt idx="272">
                  <c:v>5246.130434782609</c:v>
                </c:pt>
                <c:pt idx="273">
                  <c:v>5250.913043478261</c:v>
                </c:pt>
                <c:pt idx="274">
                  <c:v>5252.565217391304</c:v>
                </c:pt>
                <c:pt idx="275">
                  <c:v>5250.804347826087</c:v>
                </c:pt>
                <c:pt idx="276">
                  <c:v>5246.195652173913</c:v>
                </c:pt>
                <c:pt idx="277">
                  <c:v>5243.630434782609</c:v>
                </c:pt>
                <c:pt idx="278">
                  <c:v>5235.847826086957</c:v>
                </c:pt>
                <c:pt idx="279">
                  <c:v>5223.847826086957</c:v>
                </c:pt>
                <c:pt idx="280">
                  <c:v>5211.304347826087</c:v>
                </c:pt>
                <c:pt idx="281">
                  <c:v>5200.195652173913</c:v>
                </c:pt>
                <c:pt idx="282">
                  <c:v>5198.347826086957</c:v>
                </c:pt>
                <c:pt idx="283">
                  <c:v>5194.978260869565</c:v>
                </c:pt>
                <c:pt idx="284">
                  <c:v>5193.260869565217</c:v>
                </c:pt>
                <c:pt idx="285">
                  <c:v>5187.95652173913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77-4B00-8925-7849CF7145F6}"/>
            </c:ext>
          </c:extLst>
        </c:ser>
        <c:ser>
          <c:idx val="2"/>
          <c:order val="2"/>
          <c:tx>
            <c:v>ск2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'Зад. 11'!$O$51:$O$311</c:f>
              <c:numCache>
                <c:formatCode>General</c:formatCode>
                <c:ptCount val="261"/>
                <c:pt idx="0">
                  <c:v>3449.2857142857142</c:v>
                </c:pt>
                <c:pt idx="1">
                  <c:v>3444.0510204081634</c:v>
                </c:pt>
                <c:pt idx="2">
                  <c:v>3440.908163265306</c:v>
                </c:pt>
                <c:pt idx="3">
                  <c:v>3437.3979591836733</c:v>
                </c:pt>
                <c:pt idx="4">
                  <c:v>3437.8979591836733</c:v>
                </c:pt>
                <c:pt idx="5">
                  <c:v>3437.8673469387754</c:v>
                </c:pt>
                <c:pt idx="6">
                  <c:v>3437.387755102041</c:v>
                </c:pt>
                <c:pt idx="7">
                  <c:v>3436.3061224489797</c:v>
                </c:pt>
                <c:pt idx="8">
                  <c:v>3434.7142857142858</c:v>
                </c:pt>
                <c:pt idx="9">
                  <c:v>3426.9897959183672</c:v>
                </c:pt>
                <c:pt idx="10">
                  <c:v>3413.8571428571427</c:v>
                </c:pt>
                <c:pt idx="11">
                  <c:v>3403.3673469387754</c:v>
                </c:pt>
                <c:pt idx="12">
                  <c:v>3392.3979591836733</c:v>
                </c:pt>
                <c:pt idx="13">
                  <c:v>3379.0612244897961</c:v>
                </c:pt>
                <c:pt idx="14">
                  <c:v>3368.7857142857142</c:v>
                </c:pt>
                <c:pt idx="15">
                  <c:v>3359.3163265306121</c:v>
                </c:pt>
                <c:pt idx="16">
                  <c:v>3346.9897959183672</c:v>
                </c:pt>
                <c:pt idx="17">
                  <c:v>3337.8061224489797</c:v>
                </c:pt>
                <c:pt idx="18">
                  <c:v>3332.5</c:v>
                </c:pt>
                <c:pt idx="19">
                  <c:v>3333.3061224489797</c:v>
                </c:pt>
                <c:pt idx="20">
                  <c:v>3332.3265306122448</c:v>
                </c:pt>
                <c:pt idx="21">
                  <c:v>3330.4183673469388</c:v>
                </c:pt>
                <c:pt idx="22">
                  <c:v>3330.0306122448978</c:v>
                </c:pt>
                <c:pt idx="23">
                  <c:v>3330.5</c:v>
                </c:pt>
                <c:pt idx="24">
                  <c:v>3330.7244897959185</c:v>
                </c:pt>
                <c:pt idx="25">
                  <c:v>3331.8673469387754</c:v>
                </c:pt>
                <c:pt idx="26">
                  <c:v>3326.9285714285716</c:v>
                </c:pt>
                <c:pt idx="27">
                  <c:v>3324.387755102041</c:v>
                </c:pt>
                <c:pt idx="28">
                  <c:v>3322.8061224489797</c:v>
                </c:pt>
                <c:pt idx="29">
                  <c:v>3323.5612244897961</c:v>
                </c:pt>
                <c:pt idx="30">
                  <c:v>3323.5510204081634</c:v>
                </c:pt>
                <c:pt idx="31">
                  <c:v>3322.7142857142858</c:v>
                </c:pt>
                <c:pt idx="32">
                  <c:v>3322.5306122448978</c:v>
                </c:pt>
                <c:pt idx="33">
                  <c:v>3325.2244897959185</c:v>
                </c:pt>
                <c:pt idx="34">
                  <c:v>3326.9897959183672</c:v>
                </c:pt>
                <c:pt idx="35">
                  <c:v>3338.0816326530612</c:v>
                </c:pt>
                <c:pt idx="36">
                  <c:v>3351.8979591836733</c:v>
                </c:pt>
                <c:pt idx="37">
                  <c:v>3364.3469387755104</c:v>
                </c:pt>
                <c:pt idx="38">
                  <c:v>3378.8571428571427</c:v>
                </c:pt>
                <c:pt idx="39">
                  <c:v>3403.2346938775509</c:v>
                </c:pt>
                <c:pt idx="40">
                  <c:v>3425.4591836734694</c:v>
                </c:pt>
                <c:pt idx="41">
                  <c:v>3442.4693877551022</c:v>
                </c:pt>
                <c:pt idx="42">
                  <c:v>3460.0204081632655</c:v>
                </c:pt>
                <c:pt idx="43">
                  <c:v>3479</c:v>
                </c:pt>
                <c:pt idx="44">
                  <c:v>3496.5306122448978</c:v>
                </c:pt>
                <c:pt idx="45">
                  <c:v>3513.9795918367345</c:v>
                </c:pt>
                <c:pt idx="46">
                  <c:v>3531.8469387755104</c:v>
                </c:pt>
                <c:pt idx="47">
                  <c:v>3547.8265306122448</c:v>
                </c:pt>
                <c:pt idx="48">
                  <c:v>3564.3571428571427</c:v>
                </c:pt>
                <c:pt idx="49">
                  <c:v>3579.7653061224491</c:v>
                </c:pt>
                <c:pt idx="50">
                  <c:v>3592.6428571428573</c:v>
                </c:pt>
                <c:pt idx="51">
                  <c:v>3609.2551020408164</c:v>
                </c:pt>
                <c:pt idx="52">
                  <c:v>3626.8061224489797</c:v>
                </c:pt>
                <c:pt idx="53">
                  <c:v>3642.4795918367345</c:v>
                </c:pt>
                <c:pt idx="54">
                  <c:v>3660.0816326530612</c:v>
                </c:pt>
                <c:pt idx="55">
                  <c:v>3677.1224489795918</c:v>
                </c:pt>
                <c:pt idx="56">
                  <c:v>3692.408163265306</c:v>
                </c:pt>
                <c:pt idx="57">
                  <c:v>3709.9591836734694</c:v>
                </c:pt>
                <c:pt idx="58">
                  <c:v>3732.1530612244896</c:v>
                </c:pt>
                <c:pt idx="59">
                  <c:v>3753.4897959183672</c:v>
                </c:pt>
                <c:pt idx="60">
                  <c:v>3773.6734693877552</c:v>
                </c:pt>
                <c:pt idx="61">
                  <c:v>3797.591836734694</c:v>
                </c:pt>
                <c:pt idx="62">
                  <c:v>3821.3571428571427</c:v>
                </c:pt>
                <c:pt idx="63">
                  <c:v>3843.5204081632655</c:v>
                </c:pt>
                <c:pt idx="64">
                  <c:v>3863.3673469387754</c:v>
                </c:pt>
                <c:pt idx="65">
                  <c:v>3885.4591836734694</c:v>
                </c:pt>
                <c:pt idx="66">
                  <c:v>3904.3061224489797</c:v>
                </c:pt>
                <c:pt idx="67">
                  <c:v>3921.3469387755104</c:v>
                </c:pt>
                <c:pt idx="68">
                  <c:v>3940.3265306122448</c:v>
                </c:pt>
                <c:pt idx="69">
                  <c:v>3961.1020408163267</c:v>
                </c:pt>
                <c:pt idx="70">
                  <c:v>3983.3979591836733</c:v>
                </c:pt>
                <c:pt idx="71">
                  <c:v>4004.9897959183672</c:v>
                </c:pt>
                <c:pt idx="72">
                  <c:v>4027.5408163265306</c:v>
                </c:pt>
                <c:pt idx="73">
                  <c:v>4050.4489795918366</c:v>
                </c:pt>
                <c:pt idx="74">
                  <c:v>4071.7653061224491</c:v>
                </c:pt>
                <c:pt idx="75">
                  <c:v>4093.7653061224491</c:v>
                </c:pt>
                <c:pt idx="76">
                  <c:v>4115.591836734694</c:v>
                </c:pt>
                <c:pt idx="77">
                  <c:v>4136.7959183673465</c:v>
                </c:pt>
                <c:pt idx="78">
                  <c:v>4156.6938775510207</c:v>
                </c:pt>
                <c:pt idx="79">
                  <c:v>4176.4183673469388</c:v>
                </c:pt>
                <c:pt idx="80">
                  <c:v>4197.1938775510207</c:v>
                </c:pt>
                <c:pt idx="81">
                  <c:v>4217.5510204081629</c:v>
                </c:pt>
                <c:pt idx="82">
                  <c:v>4237.6938775510207</c:v>
                </c:pt>
                <c:pt idx="83">
                  <c:v>4258.1836734693879</c:v>
                </c:pt>
                <c:pt idx="84">
                  <c:v>4278.4693877551017</c:v>
                </c:pt>
                <c:pt idx="85">
                  <c:v>4297.5816326530612</c:v>
                </c:pt>
                <c:pt idx="86">
                  <c:v>4316.9285714285716</c:v>
                </c:pt>
                <c:pt idx="87">
                  <c:v>4334.4489795918371</c:v>
                </c:pt>
                <c:pt idx="88">
                  <c:v>4350.2040816326535</c:v>
                </c:pt>
                <c:pt idx="89">
                  <c:v>4364.3367346938776</c:v>
                </c:pt>
                <c:pt idx="90">
                  <c:v>4378.3571428571431</c:v>
                </c:pt>
                <c:pt idx="91">
                  <c:v>4393.908163265306</c:v>
                </c:pt>
                <c:pt idx="92">
                  <c:v>4408.0408163265311</c:v>
                </c:pt>
                <c:pt idx="93">
                  <c:v>4423.0816326530612</c:v>
                </c:pt>
                <c:pt idx="94">
                  <c:v>4438.0408163265311</c:v>
                </c:pt>
                <c:pt idx="95">
                  <c:v>4449.8265306122448</c:v>
                </c:pt>
                <c:pt idx="96">
                  <c:v>4459.8061224489793</c:v>
                </c:pt>
                <c:pt idx="97">
                  <c:v>4470.9795918367345</c:v>
                </c:pt>
                <c:pt idx="98">
                  <c:v>4483.6224489795923</c:v>
                </c:pt>
                <c:pt idx="99">
                  <c:v>4498.8265306122448</c:v>
                </c:pt>
                <c:pt idx="100">
                  <c:v>4509.3265306122448</c:v>
                </c:pt>
                <c:pt idx="101">
                  <c:v>4518.3775510204077</c:v>
                </c:pt>
                <c:pt idx="102">
                  <c:v>4526.4285714285716</c:v>
                </c:pt>
                <c:pt idx="103">
                  <c:v>4532.0510204081629</c:v>
                </c:pt>
                <c:pt idx="104">
                  <c:v>4538.5510204081629</c:v>
                </c:pt>
                <c:pt idx="105">
                  <c:v>4551.5408163265311</c:v>
                </c:pt>
                <c:pt idx="106">
                  <c:v>4561.7959183673465</c:v>
                </c:pt>
                <c:pt idx="107">
                  <c:v>4569.5102040816328</c:v>
                </c:pt>
                <c:pt idx="108">
                  <c:v>4582.1836734693879</c:v>
                </c:pt>
                <c:pt idx="109">
                  <c:v>4594.0204081632655</c:v>
                </c:pt>
                <c:pt idx="110">
                  <c:v>4602.908163265306</c:v>
                </c:pt>
                <c:pt idx="111">
                  <c:v>4616.8367346938776</c:v>
                </c:pt>
                <c:pt idx="112">
                  <c:v>4632.4693877551017</c:v>
                </c:pt>
                <c:pt idx="113">
                  <c:v>4648.091836734694</c:v>
                </c:pt>
                <c:pt idx="114">
                  <c:v>4664.0510204081629</c:v>
                </c:pt>
                <c:pt idx="115">
                  <c:v>4677.5612244897957</c:v>
                </c:pt>
                <c:pt idx="116">
                  <c:v>4690.908163265306</c:v>
                </c:pt>
                <c:pt idx="117">
                  <c:v>4695.1122448979595</c:v>
                </c:pt>
                <c:pt idx="118">
                  <c:v>4698.9183673469388</c:v>
                </c:pt>
                <c:pt idx="119">
                  <c:v>4701.2142857142853</c:v>
                </c:pt>
                <c:pt idx="120">
                  <c:v>4703.8061224489793</c:v>
                </c:pt>
                <c:pt idx="121">
                  <c:v>4703.7755102040819</c:v>
                </c:pt>
                <c:pt idx="122">
                  <c:v>4704.2653061224491</c:v>
                </c:pt>
                <c:pt idx="123">
                  <c:v>4704.5714285714284</c:v>
                </c:pt>
                <c:pt idx="124">
                  <c:v>4710.1428571428569</c:v>
                </c:pt>
                <c:pt idx="125">
                  <c:v>4714.6938775510207</c:v>
                </c:pt>
                <c:pt idx="126">
                  <c:v>4719.8673469387759</c:v>
                </c:pt>
                <c:pt idx="127">
                  <c:v>4722.091836734694</c:v>
                </c:pt>
                <c:pt idx="128">
                  <c:v>4725.6734693877552</c:v>
                </c:pt>
                <c:pt idx="129">
                  <c:v>4731.7244897959181</c:v>
                </c:pt>
                <c:pt idx="130">
                  <c:v>4737.7857142857147</c:v>
                </c:pt>
                <c:pt idx="131">
                  <c:v>4742.7040816326535</c:v>
                </c:pt>
                <c:pt idx="132">
                  <c:v>4748.4387755102043</c:v>
                </c:pt>
                <c:pt idx="133">
                  <c:v>4750.8265306122448</c:v>
                </c:pt>
                <c:pt idx="134">
                  <c:v>4751.5612244897957</c:v>
                </c:pt>
                <c:pt idx="135">
                  <c:v>4753.5204081632655</c:v>
                </c:pt>
                <c:pt idx="136">
                  <c:v>4753.7551020408164</c:v>
                </c:pt>
                <c:pt idx="137">
                  <c:v>4753.5</c:v>
                </c:pt>
                <c:pt idx="138">
                  <c:v>4756.4489795918371</c:v>
                </c:pt>
                <c:pt idx="139">
                  <c:v>4762.6938775510207</c:v>
                </c:pt>
                <c:pt idx="140">
                  <c:v>4766</c:v>
                </c:pt>
                <c:pt idx="141">
                  <c:v>4768.0204081632655</c:v>
                </c:pt>
                <c:pt idx="142">
                  <c:v>4770.6734693877552</c:v>
                </c:pt>
                <c:pt idx="143">
                  <c:v>4774.0510204081629</c:v>
                </c:pt>
                <c:pt idx="144">
                  <c:v>4781.4693877551017</c:v>
                </c:pt>
                <c:pt idx="145">
                  <c:v>4787.7040816326535</c:v>
                </c:pt>
                <c:pt idx="146">
                  <c:v>4796.1224489795923</c:v>
                </c:pt>
                <c:pt idx="147">
                  <c:v>4803.6224489795923</c:v>
                </c:pt>
                <c:pt idx="148">
                  <c:v>4812.1326530612241</c:v>
                </c:pt>
                <c:pt idx="149">
                  <c:v>4818.2755102040819</c:v>
                </c:pt>
                <c:pt idx="150">
                  <c:v>4826.8775510204077</c:v>
                </c:pt>
                <c:pt idx="151">
                  <c:v>4836.6224489795923</c:v>
                </c:pt>
                <c:pt idx="152">
                  <c:v>4846.3571428571431</c:v>
                </c:pt>
                <c:pt idx="153">
                  <c:v>4855.9489795918371</c:v>
                </c:pt>
                <c:pt idx="154">
                  <c:v>4860.8163265306121</c:v>
                </c:pt>
                <c:pt idx="155">
                  <c:v>4864.2244897959181</c:v>
                </c:pt>
                <c:pt idx="156">
                  <c:v>4869.5612244897957</c:v>
                </c:pt>
                <c:pt idx="157">
                  <c:v>4872.0612244897957</c:v>
                </c:pt>
                <c:pt idx="158">
                  <c:v>4875.6122448979595</c:v>
                </c:pt>
                <c:pt idx="159">
                  <c:v>4880.6530612244896</c:v>
                </c:pt>
                <c:pt idx="160">
                  <c:v>4880.7653061224491</c:v>
                </c:pt>
                <c:pt idx="161">
                  <c:v>4879.7653061224491</c:v>
                </c:pt>
                <c:pt idx="162">
                  <c:v>4879.1020408163267</c:v>
                </c:pt>
                <c:pt idx="163">
                  <c:v>4877.6326530612241</c:v>
                </c:pt>
                <c:pt idx="164">
                  <c:v>4879.1632653061224</c:v>
                </c:pt>
                <c:pt idx="165">
                  <c:v>4887.908163265306</c:v>
                </c:pt>
                <c:pt idx="166">
                  <c:v>4897.8061224489793</c:v>
                </c:pt>
                <c:pt idx="167">
                  <c:v>4910.1632653061224</c:v>
                </c:pt>
                <c:pt idx="168">
                  <c:v>4922.3877551020405</c:v>
                </c:pt>
                <c:pt idx="169">
                  <c:v>4933.6734693877552</c:v>
                </c:pt>
                <c:pt idx="170">
                  <c:v>4947.0306122448983</c:v>
                </c:pt>
                <c:pt idx="171">
                  <c:v>4961.8673469387759</c:v>
                </c:pt>
                <c:pt idx="172">
                  <c:v>4975.5714285714284</c:v>
                </c:pt>
                <c:pt idx="173">
                  <c:v>4985.5102040816328</c:v>
                </c:pt>
                <c:pt idx="174">
                  <c:v>4996.1020408163267</c:v>
                </c:pt>
                <c:pt idx="175">
                  <c:v>5006.5612244897957</c:v>
                </c:pt>
                <c:pt idx="176">
                  <c:v>5021.5306122448983</c:v>
                </c:pt>
                <c:pt idx="177">
                  <c:v>5038.2040816326535</c:v>
                </c:pt>
                <c:pt idx="178">
                  <c:v>5053.0714285714284</c:v>
                </c:pt>
                <c:pt idx="179">
                  <c:v>5068.8877551020405</c:v>
                </c:pt>
                <c:pt idx="180">
                  <c:v>5086.8673469387759</c:v>
                </c:pt>
                <c:pt idx="181">
                  <c:v>5104.4591836734689</c:v>
                </c:pt>
                <c:pt idx="182">
                  <c:v>5117.1632653061224</c:v>
                </c:pt>
                <c:pt idx="183">
                  <c:v>5131.1428571428569</c:v>
                </c:pt>
                <c:pt idx="184">
                  <c:v>5144.7448979591836</c:v>
                </c:pt>
                <c:pt idx="185">
                  <c:v>5159.1938775510207</c:v>
                </c:pt>
                <c:pt idx="186">
                  <c:v>5173.8163265306121</c:v>
                </c:pt>
                <c:pt idx="187">
                  <c:v>5184.1020408163267</c:v>
                </c:pt>
                <c:pt idx="188">
                  <c:v>5192.0612244897957</c:v>
                </c:pt>
                <c:pt idx="189">
                  <c:v>5200.5</c:v>
                </c:pt>
                <c:pt idx="190">
                  <c:v>5209.0714285714284</c:v>
                </c:pt>
                <c:pt idx="191">
                  <c:v>5214.4591836734689</c:v>
                </c:pt>
                <c:pt idx="192">
                  <c:v>5216.4489795918371</c:v>
                </c:pt>
                <c:pt idx="193">
                  <c:v>5221.0102040816328</c:v>
                </c:pt>
                <c:pt idx="194">
                  <c:v>5229.0714285714284</c:v>
                </c:pt>
                <c:pt idx="195">
                  <c:v>5232.6938775510207</c:v>
                </c:pt>
                <c:pt idx="196">
                  <c:v>5235.3061224489793</c:v>
                </c:pt>
                <c:pt idx="197">
                  <c:v>5234.1224489795923</c:v>
                </c:pt>
                <c:pt idx="198">
                  <c:v>5235.2857142857147</c:v>
                </c:pt>
                <c:pt idx="199">
                  <c:v>5235.9897959183672</c:v>
                </c:pt>
                <c:pt idx="200">
                  <c:v>5236.7244897959181</c:v>
                </c:pt>
                <c:pt idx="201">
                  <c:v>5239.3673469387759</c:v>
                </c:pt>
                <c:pt idx="202">
                  <c:v>5240.408163265306</c:v>
                </c:pt>
                <c:pt idx="203">
                  <c:v>5244.4387755102043</c:v>
                </c:pt>
                <c:pt idx="204">
                  <c:v>5252.2244897959181</c:v>
                </c:pt>
                <c:pt idx="205">
                  <c:v>5256.8265306122448</c:v>
                </c:pt>
                <c:pt idx="206">
                  <c:v>5259.5204081632655</c:v>
                </c:pt>
                <c:pt idx="207">
                  <c:v>5263.3979591836733</c:v>
                </c:pt>
                <c:pt idx="208">
                  <c:v>5268.7142857142853</c:v>
                </c:pt>
                <c:pt idx="209">
                  <c:v>5274.8877551020405</c:v>
                </c:pt>
                <c:pt idx="210">
                  <c:v>5280.0306122448983</c:v>
                </c:pt>
                <c:pt idx="211">
                  <c:v>5283.3571428571431</c:v>
                </c:pt>
                <c:pt idx="212">
                  <c:v>5286.7142857142853</c:v>
                </c:pt>
                <c:pt idx="213">
                  <c:v>5288.9387755102043</c:v>
                </c:pt>
                <c:pt idx="214">
                  <c:v>5283.091836734694</c:v>
                </c:pt>
                <c:pt idx="215">
                  <c:v>5275.4795918367345</c:v>
                </c:pt>
                <c:pt idx="216">
                  <c:v>5263.3877551020405</c:v>
                </c:pt>
                <c:pt idx="217">
                  <c:v>5251.8571428571431</c:v>
                </c:pt>
                <c:pt idx="218">
                  <c:v>5242.4387755102043</c:v>
                </c:pt>
                <c:pt idx="219">
                  <c:v>5235.2448979591836</c:v>
                </c:pt>
                <c:pt idx="220">
                  <c:v>5226.6938775510207</c:v>
                </c:pt>
                <c:pt idx="221">
                  <c:v>5218.6020408163267</c:v>
                </c:pt>
                <c:pt idx="222">
                  <c:v>5211.7448979591836</c:v>
                </c:pt>
                <c:pt idx="223">
                  <c:v>5204.0816326530612</c:v>
                </c:pt>
                <c:pt idx="224">
                  <c:v>5196.8469387755104</c:v>
                </c:pt>
                <c:pt idx="225">
                  <c:v>5189.1326530612241</c:v>
                </c:pt>
                <c:pt idx="226">
                  <c:v>5179.6734693877552</c:v>
                </c:pt>
                <c:pt idx="227">
                  <c:v>5170.9897959183672</c:v>
                </c:pt>
                <c:pt idx="228">
                  <c:v>5160.4795918367345</c:v>
                </c:pt>
                <c:pt idx="229">
                  <c:v>5150.8979591836733</c:v>
                </c:pt>
                <c:pt idx="230">
                  <c:v>5142.7244897959181</c:v>
                </c:pt>
                <c:pt idx="231">
                  <c:v>5141.7142857142853</c:v>
                </c:pt>
                <c:pt idx="232">
                  <c:v>5140.1734693877552</c:v>
                </c:pt>
                <c:pt idx="233">
                  <c:v>5137.1122448979595</c:v>
                </c:pt>
                <c:pt idx="234">
                  <c:v>5135.9795918367345</c:v>
                </c:pt>
                <c:pt idx="235">
                  <c:v>5134.3265306122448</c:v>
                </c:pt>
                <c:pt idx="236">
                  <c:v>5137.1428571428569</c:v>
                </c:pt>
                <c:pt idx="237">
                  <c:v>5138.7959183673465</c:v>
                </c:pt>
                <c:pt idx="238">
                  <c:v>5140.7857142857147</c:v>
                </c:pt>
                <c:pt idx="239">
                  <c:v>5144.5204081632655</c:v>
                </c:pt>
                <c:pt idx="240">
                  <c:v>5149.2857142857147</c:v>
                </c:pt>
                <c:pt idx="241">
                  <c:v>5155.6224489795923</c:v>
                </c:pt>
                <c:pt idx="242">
                  <c:v>5157.3775510204077</c:v>
                </c:pt>
                <c:pt idx="243">
                  <c:v>5156.0612244897957</c:v>
                </c:pt>
                <c:pt idx="244">
                  <c:v>5155.908163265306</c:v>
                </c:pt>
                <c:pt idx="245">
                  <c:v>5156.7040816326535</c:v>
                </c:pt>
                <c:pt idx="246">
                  <c:v>5161.0102040816328</c:v>
                </c:pt>
                <c:pt idx="247">
                  <c:v>5165.7346938775509</c:v>
                </c:pt>
                <c:pt idx="248">
                  <c:v>5168.1836734693879</c:v>
                </c:pt>
                <c:pt idx="249">
                  <c:v>5169.1326530612241</c:v>
                </c:pt>
                <c:pt idx="250">
                  <c:v>5170.1326530612241</c:v>
                </c:pt>
                <c:pt idx="251">
                  <c:v>5172.4897959183672</c:v>
                </c:pt>
                <c:pt idx="252">
                  <c:v>5172.2448979591836</c:v>
                </c:pt>
                <c:pt idx="253">
                  <c:v>5168.4285714285716</c:v>
                </c:pt>
                <c:pt idx="254">
                  <c:v>5167.2653061224491</c:v>
                </c:pt>
                <c:pt idx="255">
                  <c:v>5168</c:v>
                </c:pt>
                <c:pt idx="256">
                  <c:v>5169.8163265306121</c:v>
                </c:pt>
                <c:pt idx="257">
                  <c:v>5169.7551020408164</c:v>
                </c:pt>
                <c:pt idx="258">
                  <c:v>5168.8877551020405</c:v>
                </c:pt>
                <c:pt idx="259">
                  <c:v>5168.1938775510207</c:v>
                </c:pt>
                <c:pt idx="260">
                  <c:v>5167.3367346938776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77-4B00-8925-7849CF71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632271"/>
        <c:axId val="994633519"/>
      </c:scatterChart>
      <c:valAx>
        <c:axId val="99463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633519"/>
        <c:crosses val="autoZero"/>
        <c:crossBetween val="midCat"/>
      </c:valAx>
      <c:valAx>
        <c:axId val="9946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63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объема продаж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'Зад. 4'!$M$22:$M$32</c:f>
              <c:strCache>
                <c:ptCount val="11"/>
                <c:pt idx="0">
                  <c:v>33555</c:v>
                </c:pt>
                <c:pt idx="1">
                  <c:v>234387.4444</c:v>
                </c:pt>
                <c:pt idx="2">
                  <c:v>435219.8889</c:v>
                </c:pt>
                <c:pt idx="3">
                  <c:v>636052.3333</c:v>
                </c:pt>
                <c:pt idx="4">
                  <c:v>836884.7778</c:v>
                </c:pt>
                <c:pt idx="5">
                  <c:v>1037717.222</c:v>
                </c:pt>
                <c:pt idx="6">
                  <c:v>1238549.667</c:v>
                </c:pt>
                <c:pt idx="7">
                  <c:v>1439382.111</c:v>
                </c:pt>
                <c:pt idx="8">
                  <c:v>1640214.556</c:v>
                </c:pt>
                <c:pt idx="9">
                  <c:v>1841047</c:v>
                </c:pt>
                <c:pt idx="10">
                  <c:v>Еще</c:v>
                </c:pt>
              </c:strCache>
            </c:strRef>
          </c:cat>
          <c:val>
            <c:numRef>
              <c:f>'Зад. 4'!$N$22:$N$32</c:f>
              <c:numCache>
                <c:formatCode>General</c:formatCode>
                <c:ptCount val="11"/>
                <c:pt idx="0">
                  <c:v>1</c:v>
                </c:pt>
                <c:pt idx="1">
                  <c:v>21</c:v>
                </c:pt>
                <c:pt idx="2">
                  <c:v>134</c:v>
                </c:pt>
                <c:pt idx="3">
                  <c:v>99</c:v>
                </c:pt>
                <c:pt idx="4">
                  <c:v>33</c:v>
                </c:pt>
                <c:pt idx="5">
                  <c:v>11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2-4FB7-870A-94EB099DB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3247199"/>
        <c:axId val="773250943"/>
      </c:barChart>
      <c:catAx>
        <c:axId val="77324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50943"/>
        <c:crosses val="autoZero"/>
        <c:auto val="1"/>
        <c:lblAlgn val="ctr"/>
        <c:lblOffset val="100"/>
        <c:noMultiLvlLbl val="0"/>
      </c:catAx>
      <c:valAx>
        <c:axId val="773250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471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доходности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'Зад. 4'!$Q$22:$Q$32</c:f>
              <c:strCache>
                <c:ptCount val="11"/>
                <c:pt idx="0">
                  <c:v>-0.034949435</c:v>
                </c:pt>
                <c:pt idx="1">
                  <c:v>-0.027055241</c:v>
                </c:pt>
                <c:pt idx="2">
                  <c:v>-0.019161047</c:v>
                </c:pt>
                <c:pt idx="3">
                  <c:v>-0.011266853</c:v>
                </c:pt>
                <c:pt idx="4">
                  <c:v>-0.003372659</c:v>
                </c:pt>
                <c:pt idx="5">
                  <c:v>0.004521535</c:v>
                </c:pt>
                <c:pt idx="6">
                  <c:v>0.012415729</c:v>
                </c:pt>
                <c:pt idx="7">
                  <c:v>0.020309922</c:v>
                </c:pt>
                <c:pt idx="8">
                  <c:v>0.028204116</c:v>
                </c:pt>
                <c:pt idx="9">
                  <c:v>0.03609831</c:v>
                </c:pt>
                <c:pt idx="10">
                  <c:v>Еще</c:v>
                </c:pt>
              </c:strCache>
            </c:strRef>
          </c:cat>
          <c:val>
            <c:numRef>
              <c:f>'Зад. 4'!$R$22:$R$32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23</c:v>
                </c:pt>
                <c:pt idx="3">
                  <c:v>27</c:v>
                </c:pt>
                <c:pt idx="4">
                  <c:v>67</c:v>
                </c:pt>
                <c:pt idx="5">
                  <c:v>66</c:v>
                </c:pt>
                <c:pt idx="6">
                  <c:v>59</c:v>
                </c:pt>
                <c:pt idx="7">
                  <c:v>27</c:v>
                </c:pt>
                <c:pt idx="8">
                  <c:v>22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E-47E4-9A8D-EA8195379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3251359"/>
        <c:axId val="773243039"/>
      </c:barChart>
      <c:catAx>
        <c:axId val="77325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43039"/>
        <c:crosses val="autoZero"/>
        <c:auto val="1"/>
        <c:lblAlgn val="ctr"/>
        <c:lblOffset val="100"/>
        <c:noMultiLvlLbl val="0"/>
      </c:catAx>
      <c:valAx>
        <c:axId val="773243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513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логодоходности</a:t>
            </a:r>
          </a:p>
        </c:rich>
      </c:tx>
      <c:layout>
        <c:manualLayout>
          <c:xMode val="edge"/>
          <c:yMode val="edge"/>
          <c:x val="0.27710930664916883"/>
          <c:y val="7.897435897435899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'Зад. 4'!$U$22:$U$32</c:f>
              <c:strCache>
                <c:ptCount val="11"/>
                <c:pt idx="0">
                  <c:v>-0.03557478</c:v>
                </c:pt>
                <c:pt idx="1">
                  <c:v>-0.027680586</c:v>
                </c:pt>
                <c:pt idx="2">
                  <c:v>-0.019786392</c:v>
                </c:pt>
                <c:pt idx="3">
                  <c:v>-0.011892198</c:v>
                </c:pt>
                <c:pt idx="4">
                  <c:v>-0.003998004</c:v>
                </c:pt>
                <c:pt idx="5">
                  <c:v>0.00389619</c:v>
                </c:pt>
                <c:pt idx="6">
                  <c:v>0.011790384</c:v>
                </c:pt>
                <c:pt idx="7">
                  <c:v>0.019684577</c:v>
                </c:pt>
                <c:pt idx="8">
                  <c:v>0.027578771</c:v>
                </c:pt>
                <c:pt idx="9">
                  <c:v>0.035472965</c:v>
                </c:pt>
                <c:pt idx="10">
                  <c:v>Еще</c:v>
                </c:pt>
              </c:strCache>
            </c:strRef>
          </c:cat>
          <c:val>
            <c:numRef>
              <c:f>'Зад. 4'!$V$22:$V$32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22</c:v>
                </c:pt>
                <c:pt idx="3">
                  <c:v>26</c:v>
                </c:pt>
                <c:pt idx="4">
                  <c:v>63</c:v>
                </c:pt>
                <c:pt idx="5">
                  <c:v>69</c:v>
                </c:pt>
                <c:pt idx="6">
                  <c:v>59</c:v>
                </c:pt>
                <c:pt idx="7">
                  <c:v>27</c:v>
                </c:pt>
                <c:pt idx="8">
                  <c:v>25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A-43BE-B984-64F68B0A6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198591"/>
        <c:axId val="747197759"/>
      </c:barChart>
      <c:catAx>
        <c:axId val="74719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197759"/>
        <c:crosses val="autoZero"/>
        <c:auto val="1"/>
        <c:lblAlgn val="ctr"/>
        <c:lblOffset val="100"/>
        <c:noMultiLvlLbl val="0"/>
      </c:catAx>
      <c:valAx>
        <c:axId val="747197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1985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цены закрытия</a:t>
            </a:r>
          </a:p>
        </c:rich>
      </c:tx>
      <c:layout>
        <c:manualLayout>
          <c:xMode val="edge"/>
          <c:yMode val="edge"/>
          <c:x val="0.3150137795275590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'Зад. 5'!$B$2:$B$311</c:f>
              <c:numCache>
                <c:formatCode>General</c:formatCode>
                <c:ptCount val="310"/>
                <c:pt idx="0">
                  <c:v>3445.5</c:v>
                </c:pt>
                <c:pt idx="1">
                  <c:v>3416</c:v>
                </c:pt>
                <c:pt idx="2">
                  <c:v>3427</c:v>
                </c:pt>
                <c:pt idx="3">
                  <c:v>3348</c:v>
                </c:pt>
                <c:pt idx="4">
                  <c:v>3319.5</c:v>
                </c:pt>
                <c:pt idx="5">
                  <c:v>3345</c:v>
                </c:pt>
                <c:pt idx="6">
                  <c:v>3339</c:v>
                </c:pt>
                <c:pt idx="7">
                  <c:v>3440</c:v>
                </c:pt>
                <c:pt idx="8">
                  <c:v>3623</c:v>
                </c:pt>
                <c:pt idx="9">
                  <c:v>3840</c:v>
                </c:pt>
                <c:pt idx="10">
                  <c:v>3750</c:v>
                </c:pt>
                <c:pt idx="11">
                  <c:v>3702.5</c:v>
                </c:pt>
                <c:pt idx="12">
                  <c:v>3796</c:v>
                </c:pt>
                <c:pt idx="13">
                  <c:v>3708.5</c:v>
                </c:pt>
                <c:pt idx="14">
                  <c:v>3751</c:v>
                </c:pt>
                <c:pt idx="15">
                  <c:v>3819.5</c:v>
                </c:pt>
                <c:pt idx="16">
                  <c:v>3830</c:v>
                </c:pt>
                <c:pt idx="17">
                  <c:v>3727</c:v>
                </c:pt>
                <c:pt idx="18">
                  <c:v>3720.5</c:v>
                </c:pt>
                <c:pt idx="19">
                  <c:v>3750</c:v>
                </c:pt>
                <c:pt idx="20">
                  <c:v>3783.5</c:v>
                </c:pt>
                <c:pt idx="21">
                  <c:v>3713</c:v>
                </c:pt>
                <c:pt idx="22">
                  <c:v>3640</c:v>
                </c:pt>
                <c:pt idx="23">
                  <c:v>3564.5</c:v>
                </c:pt>
                <c:pt idx="24">
                  <c:v>3575</c:v>
                </c:pt>
                <c:pt idx="25">
                  <c:v>3750</c:v>
                </c:pt>
                <c:pt idx="26">
                  <c:v>3669</c:v>
                </c:pt>
                <c:pt idx="27">
                  <c:v>3697</c:v>
                </c:pt>
                <c:pt idx="28">
                  <c:v>3620</c:v>
                </c:pt>
                <c:pt idx="29">
                  <c:v>3640.5</c:v>
                </c:pt>
                <c:pt idx="30">
                  <c:v>3641</c:v>
                </c:pt>
                <c:pt idx="31">
                  <c:v>3625</c:v>
                </c:pt>
                <c:pt idx="32">
                  <c:v>3503</c:v>
                </c:pt>
                <c:pt idx="33">
                  <c:v>3529</c:v>
                </c:pt>
                <c:pt idx="34">
                  <c:v>3201</c:v>
                </c:pt>
                <c:pt idx="35">
                  <c:v>3150</c:v>
                </c:pt>
                <c:pt idx="36">
                  <c:v>3130</c:v>
                </c:pt>
                <c:pt idx="37">
                  <c:v>3121</c:v>
                </c:pt>
                <c:pt idx="38">
                  <c:v>2705</c:v>
                </c:pt>
                <c:pt idx="39">
                  <c:v>2780</c:v>
                </c:pt>
                <c:pt idx="40">
                  <c:v>3002.5</c:v>
                </c:pt>
                <c:pt idx="41">
                  <c:v>2986</c:v>
                </c:pt>
                <c:pt idx="42">
                  <c:v>3020</c:v>
                </c:pt>
                <c:pt idx="43">
                  <c:v>3070</c:v>
                </c:pt>
                <c:pt idx="44">
                  <c:v>3140</c:v>
                </c:pt>
                <c:pt idx="45">
                  <c:v>3128.5</c:v>
                </c:pt>
                <c:pt idx="46">
                  <c:v>3202.5</c:v>
                </c:pt>
                <c:pt idx="47">
                  <c:v>3140</c:v>
                </c:pt>
                <c:pt idx="48">
                  <c:v>3190</c:v>
                </c:pt>
                <c:pt idx="49">
                  <c:v>3189</c:v>
                </c:pt>
                <c:pt idx="50">
                  <c:v>3262</c:v>
                </c:pt>
                <c:pt idx="51">
                  <c:v>3255</c:v>
                </c:pt>
                <c:pt idx="52">
                  <c:v>3372.5</c:v>
                </c:pt>
                <c:pt idx="53">
                  <c:v>3318</c:v>
                </c:pt>
                <c:pt idx="54">
                  <c:v>3321.5</c:v>
                </c:pt>
                <c:pt idx="55">
                  <c:v>3286</c:v>
                </c:pt>
                <c:pt idx="56">
                  <c:v>3362</c:v>
                </c:pt>
                <c:pt idx="57">
                  <c:v>3244.5</c:v>
                </c:pt>
                <c:pt idx="58">
                  <c:v>3196.5</c:v>
                </c:pt>
                <c:pt idx="59">
                  <c:v>3236</c:v>
                </c:pt>
                <c:pt idx="60">
                  <c:v>3165</c:v>
                </c:pt>
                <c:pt idx="61">
                  <c:v>3142.5</c:v>
                </c:pt>
                <c:pt idx="62">
                  <c:v>3205</c:v>
                </c:pt>
                <c:pt idx="63">
                  <c:v>3287</c:v>
                </c:pt>
                <c:pt idx="64">
                  <c:v>3215.5</c:v>
                </c:pt>
                <c:pt idx="65">
                  <c:v>3380</c:v>
                </c:pt>
                <c:pt idx="66">
                  <c:v>3467</c:v>
                </c:pt>
                <c:pt idx="67">
                  <c:v>3760</c:v>
                </c:pt>
                <c:pt idx="68">
                  <c:v>3702</c:v>
                </c:pt>
                <c:pt idx="69">
                  <c:v>3690</c:v>
                </c:pt>
                <c:pt idx="70">
                  <c:v>3694</c:v>
                </c:pt>
                <c:pt idx="71">
                  <c:v>3663</c:v>
                </c:pt>
                <c:pt idx="72">
                  <c:v>3575.5</c:v>
                </c:pt>
                <c:pt idx="73">
                  <c:v>3631</c:v>
                </c:pt>
                <c:pt idx="74">
                  <c:v>3508</c:v>
                </c:pt>
                <c:pt idx="75">
                  <c:v>3544.5</c:v>
                </c:pt>
                <c:pt idx="76">
                  <c:v>3619.5</c:v>
                </c:pt>
                <c:pt idx="77">
                  <c:v>3657</c:v>
                </c:pt>
                <c:pt idx="78">
                  <c:v>3640</c:v>
                </c:pt>
                <c:pt idx="79">
                  <c:v>3600</c:v>
                </c:pt>
                <c:pt idx="80">
                  <c:v>3616</c:v>
                </c:pt>
                <c:pt idx="81">
                  <c:v>3635</c:v>
                </c:pt>
                <c:pt idx="82">
                  <c:v>3615.5</c:v>
                </c:pt>
                <c:pt idx="83">
                  <c:v>3744.5</c:v>
                </c:pt>
                <c:pt idx="84">
                  <c:v>3827</c:v>
                </c:pt>
                <c:pt idx="85">
                  <c:v>3740</c:v>
                </c:pt>
                <c:pt idx="86">
                  <c:v>3832</c:v>
                </c:pt>
                <c:pt idx="87">
                  <c:v>3899.5</c:v>
                </c:pt>
                <c:pt idx="88">
                  <c:v>3869</c:v>
                </c:pt>
                <c:pt idx="89">
                  <c:v>3836</c:v>
                </c:pt>
                <c:pt idx="90">
                  <c:v>3846</c:v>
                </c:pt>
                <c:pt idx="91">
                  <c:v>3950</c:v>
                </c:pt>
                <c:pt idx="92">
                  <c:v>3929</c:v>
                </c:pt>
                <c:pt idx="93">
                  <c:v>3995</c:v>
                </c:pt>
                <c:pt idx="94">
                  <c:v>4004</c:v>
                </c:pt>
                <c:pt idx="95">
                  <c:v>3985.5</c:v>
                </c:pt>
                <c:pt idx="96">
                  <c:v>3950</c:v>
                </c:pt>
                <c:pt idx="97">
                  <c:v>3945</c:v>
                </c:pt>
                <c:pt idx="98">
                  <c:v>3820</c:v>
                </c:pt>
                <c:pt idx="99">
                  <c:v>4076</c:v>
                </c:pt>
                <c:pt idx="100">
                  <c:v>4115</c:v>
                </c:pt>
                <c:pt idx="101">
                  <c:v>4140.5</c:v>
                </c:pt>
                <c:pt idx="102">
                  <c:v>4180.5</c:v>
                </c:pt>
                <c:pt idx="103">
                  <c:v>4156.5</c:v>
                </c:pt>
                <c:pt idx="104">
                  <c:v>4035</c:v>
                </c:pt>
                <c:pt idx="105">
                  <c:v>4222</c:v>
                </c:pt>
                <c:pt idx="106">
                  <c:v>4332</c:v>
                </c:pt>
                <c:pt idx="107">
                  <c:v>4242</c:v>
                </c:pt>
                <c:pt idx="108">
                  <c:v>4225</c:v>
                </c:pt>
                <c:pt idx="109">
                  <c:v>4337</c:v>
                </c:pt>
                <c:pt idx="110">
                  <c:v>4307</c:v>
                </c:pt>
                <c:pt idx="111">
                  <c:v>4291</c:v>
                </c:pt>
                <c:pt idx="112">
                  <c:v>4259.5</c:v>
                </c:pt>
                <c:pt idx="113">
                  <c:v>4298</c:v>
                </c:pt>
                <c:pt idx="114">
                  <c:v>4303.5</c:v>
                </c:pt>
                <c:pt idx="115">
                  <c:v>4302</c:v>
                </c:pt>
                <c:pt idx="116">
                  <c:v>4690</c:v>
                </c:pt>
                <c:pt idx="117">
                  <c:v>4720</c:v>
                </c:pt>
                <c:pt idx="118">
                  <c:v>4782.5</c:v>
                </c:pt>
                <c:pt idx="119">
                  <c:v>4752</c:v>
                </c:pt>
                <c:pt idx="120">
                  <c:v>4768</c:v>
                </c:pt>
                <c:pt idx="121">
                  <c:v>4698</c:v>
                </c:pt>
                <c:pt idx="122">
                  <c:v>4675.5</c:v>
                </c:pt>
                <c:pt idx="123">
                  <c:v>4586</c:v>
                </c:pt>
                <c:pt idx="124">
                  <c:v>4614</c:v>
                </c:pt>
                <c:pt idx="125">
                  <c:v>4658.5</c:v>
                </c:pt>
                <c:pt idx="126">
                  <c:v>4632</c:v>
                </c:pt>
                <c:pt idx="127">
                  <c:v>4606.5</c:v>
                </c:pt>
                <c:pt idx="128">
                  <c:v>4618</c:v>
                </c:pt>
                <c:pt idx="129">
                  <c:v>4613.5</c:v>
                </c:pt>
                <c:pt idx="130">
                  <c:v>4622</c:v>
                </c:pt>
                <c:pt idx="131">
                  <c:v>4619.5</c:v>
                </c:pt>
                <c:pt idx="132">
                  <c:v>4738.5</c:v>
                </c:pt>
                <c:pt idx="133">
                  <c:v>4763.5</c:v>
                </c:pt>
                <c:pt idx="134">
                  <c:v>4688</c:v>
                </c:pt>
                <c:pt idx="135">
                  <c:v>4690.5</c:v>
                </c:pt>
                <c:pt idx="136">
                  <c:v>4671.5</c:v>
                </c:pt>
                <c:pt idx="137">
                  <c:v>4561.5</c:v>
                </c:pt>
                <c:pt idx="138">
                  <c:v>4523</c:v>
                </c:pt>
                <c:pt idx="139">
                  <c:v>4608</c:v>
                </c:pt>
                <c:pt idx="140">
                  <c:v>4642.5</c:v>
                </c:pt>
                <c:pt idx="141">
                  <c:v>4666</c:v>
                </c:pt>
                <c:pt idx="142">
                  <c:v>4728</c:v>
                </c:pt>
                <c:pt idx="143">
                  <c:v>4581.5</c:v>
                </c:pt>
                <c:pt idx="144">
                  <c:v>4474.5</c:v>
                </c:pt>
                <c:pt idx="145">
                  <c:v>4497.5</c:v>
                </c:pt>
                <c:pt idx="146">
                  <c:v>4564.5</c:v>
                </c:pt>
                <c:pt idx="147">
                  <c:v>4565</c:v>
                </c:pt>
                <c:pt idx="148">
                  <c:v>4590.5</c:v>
                </c:pt>
                <c:pt idx="149">
                  <c:v>4558.5</c:v>
                </c:pt>
                <c:pt idx="150">
                  <c:v>4535</c:v>
                </c:pt>
                <c:pt idx="151">
                  <c:v>4456</c:v>
                </c:pt>
                <c:pt idx="152">
                  <c:v>4475</c:v>
                </c:pt>
                <c:pt idx="153">
                  <c:v>4671.5</c:v>
                </c:pt>
                <c:pt idx="154">
                  <c:v>4724.5</c:v>
                </c:pt>
                <c:pt idx="155">
                  <c:v>4710</c:v>
                </c:pt>
                <c:pt idx="156">
                  <c:v>4863</c:v>
                </c:pt>
                <c:pt idx="157">
                  <c:v>4805</c:v>
                </c:pt>
                <c:pt idx="158">
                  <c:v>4772.5</c:v>
                </c:pt>
                <c:pt idx="159">
                  <c:v>4989.5</c:v>
                </c:pt>
                <c:pt idx="160">
                  <c:v>5057</c:v>
                </c:pt>
                <c:pt idx="161">
                  <c:v>5025</c:v>
                </c:pt>
                <c:pt idx="162">
                  <c:v>5080</c:v>
                </c:pt>
                <c:pt idx="163">
                  <c:v>4965.5</c:v>
                </c:pt>
                <c:pt idx="164">
                  <c:v>4956</c:v>
                </c:pt>
                <c:pt idx="165">
                  <c:v>4896</c:v>
                </c:pt>
                <c:pt idx="166">
                  <c:v>4906.5</c:v>
                </c:pt>
                <c:pt idx="167">
                  <c:v>4895</c:v>
                </c:pt>
                <c:pt idx="168">
                  <c:v>4879</c:v>
                </c:pt>
                <c:pt idx="169">
                  <c:v>4766.5</c:v>
                </c:pt>
                <c:pt idx="170">
                  <c:v>4722</c:v>
                </c:pt>
                <c:pt idx="171">
                  <c:v>4690.5</c:v>
                </c:pt>
                <c:pt idx="172">
                  <c:v>4859</c:v>
                </c:pt>
                <c:pt idx="173">
                  <c:v>4837</c:v>
                </c:pt>
                <c:pt idx="174">
                  <c:v>4912</c:v>
                </c:pt>
                <c:pt idx="175">
                  <c:v>4741</c:v>
                </c:pt>
                <c:pt idx="176">
                  <c:v>4782</c:v>
                </c:pt>
                <c:pt idx="177">
                  <c:v>4914.5</c:v>
                </c:pt>
                <c:pt idx="178">
                  <c:v>4910.5</c:v>
                </c:pt>
                <c:pt idx="179">
                  <c:v>4863</c:v>
                </c:pt>
                <c:pt idx="180">
                  <c:v>4900.5</c:v>
                </c:pt>
                <c:pt idx="181">
                  <c:v>4855.5</c:v>
                </c:pt>
                <c:pt idx="182">
                  <c:v>4799.5</c:v>
                </c:pt>
                <c:pt idx="183">
                  <c:v>4784</c:v>
                </c:pt>
                <c:pt idx="184">
                  <c:v>4702</c:v>
                </c:pt>
                <c:pt idx="185">
                  <c:v>4659</c:v>
                </c:pt>
                <c:pt idx="186">
                  <c:v>4706</c:v>
                </c:pt>
                <c:pt idx="187">
                  <c:v>4829</c:v>
                </c:pt>
                <c:pt idx="188">
                  <c:v>4770</c:v>
                </c:pt>
                <c:pt idx="189">
                  <c:v>4741.5</c:v>
                </c:pt>
                <c:pt idx="190">
                  <c:v>4796</c:v>
                </c:pt>
                <c:pt idx="191">
                  <c:v>4893.5</c:v>
                </c:pt>
                <c:pt idx="192">
                  <c:v>4945</c:v>
                </c:pt>
                <c:pt idx="193">
                  <c:v>4780</c:v>
                </c:pt>
                <c:pt idx="194">
                  <c:v>4910</c:v>
                </c:pt>
                <c:pt idx="195">
                  <c:v>4932</c:v>
                </c:pt>
                <c:pt idx="196">
                  <c:v>4982</c:v>
                </c:pt>
                <c:pt idx="197">
                  <c:v>4891.5</c:v>
                </c:pt>
                <c:pt idx="198">
                  <c:v>4980</c:v>
                </c:pt>
                <c:pt idx="199">
                  <c:v>5012.5</c:v>
                </c:pt>
                <c:pt idx="200">
                  <c:v>4933</c:v>
                </c:pt>
                <c:pt idx="201">
                  <c:v>4945</c:v>
                </c:pt>
                <c:pt idx="202">
                  <c:v>4910</c:v>
                </c:pt>
                <c:pt idx="203">
                  <c:v>4891.5</c:v>
                </c:pt>
                <c:pt idx="204">
                  <c:v>4971.5</c:v>
                </c:pt>
                <c:pt idx="205">
                  <c:v>4985.5</c:v>
                </c:pt>
                <c:pt idx="206">
                  <c:v>4979</c:v>
                </c:pt>
                <c:pt idx="207">
                  <c:v>5019.5</c:v>
                </c:pt>
                <c:pt idx="208">
                  <c:v>4995</c:v>
                </c:pt>
                <c:pt idx="209">
                  <c:v>5008</c:v>
                </c:pt>
                <c:pt idx="210">
                  <c:v>4992.5</c:v>
                </c:pt>
                <c:pt idx="211">
                  <c:v>5008</c:v>
                </c:pt>
                <c:pt idx="212">
                  <c:v>5040.5</c:v>
                </c:pt>
                <c:pt idx="213">
                  <c:v>5384.5</c:v>
                </c:pt>
                <c:pt idx="214">
                  <c:v>5381</c:v>
                </c:pt>
                <c:pt idx="215">
                  <c:v>5512</c:v>
                </c:pt>
                <c:pt idx="216">
                  <c:v>5494</c:v>
                </c:pt>
                <c:pt idx="217">
                  <c:v>5432</c:v>
                </c:pt>
                <c:pt idx="218">
                  <c:v>5421</c:v>
                </c:pt>
                <c:pt idx="219">
                  <c:v>5449</c:v>
                </c:pt>
                <c:pt idx="220">
                  <c:v>5362</c:v>
                </c:pt>
                <c:pt idx="221">
                  <c:v>5346</c:v>
                </c:pt>
                <c:pt idx="222">
                  <c:v>5356</c:v>
                </c:pt>
                <c:pt idx="223">
                  <c:v>5424.5</c:v>
                </c:pt>
                <c:pt idx="224">
                  <c:v>5474.5</c:v>
                </c:pt>
                <c:pt idx="225">
                  <c:v>5599</c:v>
                </c:pt>
                <c:pt idx="226">
                  <c:v>5643</c:v>
                </c:pt>
                <c:pt idx="227">
                  <c:v>5685.5</c:v>
                </c:pt>
                <c:pt idx="228">
                  <c:v>5744</c:v>
                </c:pt>
                <c:pt idx="229">
                  <c:v>5762.5</c:v>
                </c:pt>
                <c:pt idx="230">
                  <c:v>5478</c:v>
                </c:pt>
                <c:pt idx="231">
                  <c:v>5484.5</c:v>
                </c:pt>
                <c:pt idx="232">
                  <c:v>5450.5</c:v>
                </c:pt>
                <c:pt idx="233">
                  <c:v>5410</c:v>
                </c:pt>
                <c:pt idx="234">
                  <c:v>5375.5</c:v>
                </c:pt>
                <c:pt idx="235">
                  <c:v>5210</c:v>
                </c:pt>
                <c:pt idx="236">
                  <c:v>5219</c:v>
                </c:pt>
                <c:pt idx="237">
                  <c:v>5183.5</c:v>
                </c:pt>
                <c:pt idx="238">
                  <c:v>5161.5</c:v>
                </c:pt>
                <c:pt idx="239">
                  <c:v>5060</c:v>
                </c:pt>
                <c:pt idx="240">
                  <c:v>4991</c:v>
                </c:pt>
                <c:pt idx="241">
                  <c:v>5168.5</c:v>
                </c:pt>
                <c:pt idx="242">
                  <c:v>5175</c:v>
                </c:pt>
                <c:pt idx="243">
                  <c:v>5087.5</c:v>
                </c:pt>
                <c:pt idx="244">
                  <c:v>5060</c:v>
                </c:pt>
                <c:pt idx="245">
                  <c:v>4924</c:v>
                </c:pt>
                <c:pt idx="246">
                  <c:v>4948.5</c:v>
                </c:pt>
                <c:pt idx="247">
                  <c:v>5014.5</c:v>
                </c:pt>
                <c:pt idx="248">
                  <c:v>5048.5</c:v>
                </c:pt>
                <c:pt idx="249">
                  <c:v>5062.5</c:v>
                </c:pt>
                <c:pt idx="250">
                  <c:v>4996</c:v>
                </c:pt>
                <c:pt idx="251">
                  <c:v>5107.5</c:v>
                </c:pt>
                <c:pt idx="252">
                  <c:v>5273</c:v>
                </c:pt>
                <c:pt idx="253">
                  <c:v>5197</c:v>
                </c:pt>
                <c:pt idx="254">
                  <c:v>5117.5</c:v>
                </c:pt>
                <c:pt idx="255">
                  <c:v>5169</c:v>
                </c:pt>
                <c:pt idx="256">
                  <c:v>5280</c:v>
                </c:pt>
                <c:pt idx="257">
                  <c:v>5297.5</c:v>
                </c:pt>
                <c:pt idx="258">
                  <c:v>5260</c:v>
                </c:pt>
                <c:pt idx="259">
                  <c:v>5155.5</c:v>
                </c:pt>
                <c:pt idx="260">
                  <c:v>5172.5</c:v>
                </c:pt>
                <c:pt idx="261">
                  <c:v>5149.5</c:v>
                </c:pt>
                <c:pt idx="262">
                  <c:v>5098</c:v>
                </c:pt>
                <c:pt idx="263">
                  <c:v>5008</c:v>
                </c:pt>
                <c:pt idx="264">
                  <c:v>4919.5</c:v>
                </c:pt>
                <c:pt idx="265">
                  <c:v>4929</c:v>
                </c:pt>
                <c:pt idx="266">
                  <c:v>4970.5</c:v>
                </c:pt>
                <c:pt idx="267">
                  <c:v>5068.5</c:v>
                </c:pt>
                <c:pt idx="268">
                  <c:v>5030</c:v>
                </c:pt>
                <c:pt idx="269">
                  <c:v>4965.5</c:v>
                </c:pt>
                <c:pt idx="270">
                  <c:v>5010</c:v>
                </c:pt>
                <c:pt idx="271">
                  <c:v>4980.5</c:v>
                </c:pt>
                <c:pt idx="272">
                  <c:v>5070</c:v>
                </c:pt>
                <c:pt idx="273">
                  <c:v>5096.5</c:v>
                </c:pt>
                <c:pt idx="274">
                  <c:v>5135.5</c:v>
                </c:pt>
                <c:pt idx="275">
                  <c:v>5217.5</c:v>
                </c:pt>
                <c:pt idx="276">
                  <c:v>5170.5</c:v>
                </c:pt>
                <c:pt idx="277">
                  <c:v>5274.5</c:v>
                </c:pt>
                <c:pt idx="278">
                  <c:v>5362</c:v>
                </c:pt>
                <c:pt idx="279">
                  <c:v>5428.5</c:v>
                </c:pt>
                <c:pt idx="280">
                  <c:v>5409</c:v>
                </c:pt>
                <c:pt idx="281">
                  <c:v>5300.5</c:v>
                </c:pt>
                <c:pt idx="282">
                  <c:v>5354.5</c:v>
                </c:pt>
                <c:pt idx="283">
                  <c:v>5294.5</c:v>
                </c:pt>
                <c:pt idx="284">
                  <c:v>5348</c:v>
                </c:pt>
                <c:pt idx="285">
                  <c:v>5300</c:v>
                </c:pt>
                <c:pt idx="286">
                  <c:v>5281</c:v>
                </c:pt>
                <c:pt idx="287">
                  <c:v>5344.5</c:v>
                </c:pt>
                <c:pt idx="288">
                  <c:v>5293.5</c:v>
                </c:pt>
                <c:pt idx="289">
                  <c:v>5301.5</c:v>
                </c:pt>
                <c:pt idx="290">
                  <c:v>5254.5</c:v>
                </c:pt>
                <c:pt idx="291">
                  <c:v>5110.5</c:v>
                </c:pt>
                <c:pt idx="292">
                  <c:v>5080</c:v>
                </c:pt>
                <c:pt idx="293">
                  <c:v>5099</c:v>
                </c:pt>
                <c:pt idx="294">
                  <c:v>5135</c:v>
                </c:pt>
                <c:pt idx="295">
                  <c:v>5180</c:v>
                </c:pt>
                <c:pt idx="296">
                  <c:v>5134.5</c:v>
                </c:pt>
                <c:pt idx="297">
                  <c:v>5095</c:v>
                </c:pt>
                <c:pt idx="298">
                  <c:v>5111.5</c:v>
                </c:pt>
                <c:pt idx="299">
                  <c:v>5111.5</c:v>
                </c:pt>
                <c:pt idx="300">
                  <c:v>5095.5</c:v>
                </c:pt>
                <c:pt idx="301">
                  <c:v>5086</c:v>
                </c:pt>
                <c:pt idx="302">
                  <c:v>5140</c:v>
                </c:pt>
                <c:pt idx="303">
                  <c:v>5153.5</c:v>
                </c:pt>
                <c:pt idx="304">
                  <c:v>5258</c:v>
                </c:pt>
                <c:pt idx="305">
                  <c:v>5277</c:v>
                </c:pt>
                <c:pt idx="306">
                  <c:v>5255</c:v>
                </c:pt>
                <c:pt idx="307">
                  <c:v>5226</c:v>
                </c:pt>
                <c:pt idx="308">
                  <c:v>5113.5</c:v>
                </c:pt>
                <c:pt idx="309">
                  <c:v>5119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01-42A1-859A-51DE7865CB2F}"/>
            </c:ext>
          </c:extLst>
        </c:ser>
        <c:ser>
          <c:idx val="1"/>
          <c:order val="1"/>
          <c:tx>
            <c:v>ассиметрия</c:v>
          </c:tx>
          <c:spPr>
            <a:ln w="508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762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76200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01-42A1-859A-51DE7865CB2F}"/>
              </c:ext>
            </c:extLst>
          </c:dPt>
          <c:val>
            <c:numRef>
              <c:f>'Зад. 5'!$J$2</c:f>
              <c:numCache>
                <c:formatCode>General</c:formatCode>
                <c:ptCount val="1"/>
                <c:pt idx="0">
                  <c:v>-0.51229093409543325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01-42A1-859A-51DE7865CB2F}"/>
            </c:ext>
          </c:extLst>
        </c:ser>
        <c:ser>
          <c:idx val="2"/>
          <c:order val="2"/>
          <c:tx>
            <c:v>эксцесс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'Зад. 5'!$J$3</c:f>
              <c:numCache>
                <c:formatCode>General</c:formatCode>
                <c:ptCount val="1"/>
                <c:pt idx="0">
                  <c:v>-1.0264479479716755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01-42A1-859A-51DE7865C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368767"/>
        <c:axId val="752369599"/>
      </c:lineChart>
      <c:catAx>
        <c:axId val="75236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369599"/>
        <c:crosses val="autoZero"/>
        <c:auto val="1"/>
        <c:lblAlgn val="ctr"/>
        <c:lblOffset val="100"/>
        <c:noMultiLvlLbl val="0"/>
      </c:catAx>
      <c:valAx>
        <c:axId val="7523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36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'Зад. 5'!$C$1</c:f>
              <c:strCache>
                <c:ptCount val="1"/>
                <c:pt idx="0">
                  <c:v>Объем продаж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'Зад. 5'!$C$2:$C$311</c:f>
              <c:numCache>
                <c:formatCode>General</c:formatCode>
                <c:ptCount val="310"/>
                <c:pt idx="0">
                  <c:v>291955</c:v>
                </c:pt>
                <c:pt idx="1">
                  <c:v>290909</c:v>
                </c:pt>
                <c:pt idx="2">
                  <c:v>388549</c:v>
                </c:pt>
                <c:pt idx="3">
                  <c:v>492797</c:v>
                </c:pt>
                <c:pt idx="4">
                  <c:v>376849</c:v>
                </c:pt>
                <c:pt idx="5">
                  <c:v>222572</c:v>
                </c:pt>
                <c:pt idx="6">
                  <c:v>362009</c:v>
                </c:pt>
                <c:pt idx="7">
                  <c:v>1536221</c:v>
                </c:pt>
                <c:pt idx="8">
                  <c:v>1422107</c:v>
                </c:pt>
                <c:pt idx="9">
                  <c:v>1137798</c:v>
                </c:pt>
                <c:pt idx="10">
                  <c:v>1202119</c:v>
                </c:pt>
                <c:pt idx="11">
                  <c:v>890575</c:v>
                </c:pt>
                <c:pt idx="12">
                  <c:v>1028616</c:v>
                </c:pt>
                <c:pt idx="13">
                  <c:v>585063</c:v>
                </c:pt>
                <c:pt idx="14">
                  <c:v>597899</c:v>
                </c:pt>
                <c:pt idx="15">
                  <c:v>717748</c:v>
                </c:pt>
                <c:pt idx="16">
                  <c:v>617826</c:v>
                </c:pt>
                <c:pt idx="17">
                  <c:v>682379</c:v>
                </c:pt>
                <c:pt idx="18">
                  <c:v>559676</c:v>
                </c:pt>
                <c:pt idx="19">
                  <c:v>453596</c:v>
                </c:pt>
                <c:pt idx="20">
                  <c:v>1004108</c:v>
                </c:pt>
                <c:pt idx="21">
                  <c:v>1505151</c:v>
                </c:pt>
                <c:pt idx="22">
                  <c:v>652734</c:v>
                </c:pt>
                <c:pt idx="23">
                  <c:v>779546</c:v>
                </c:pt>
                <c:pt idx="24">
                  <c:v>594896</c:v>
                </c:pt>
                <c:pt idx="25">
                  <c:v>851663</c:v>
                </c:pt>
                <c:pt idx="26">
                  <c:v>480070</c:v>
                </c:pt>
                <c:pt idx="27">
                  <c:v>452693</c:v>
                </c:pt>
                <c:pt idx="28">
                  <c:v>460542</c:v>
                </c:pt>
                <c:pt idx="29">
                  <c:v>547359</c:v>
                </c:pt>
                <c:pt idx="30">
                  <c:v>269194</c:v>
                </c:pt>
                <c:pt idx="31">
                  <c:v>312226</c:v>
                </c:pt>
                <c:pt idx="32">
                  <c:v>433180</c:v>
                </c:pt>
                <c:pt idx="33">
                  <c:v>667542</c:v>
                </c:pt>
                <c:pt idx="34">
                  <c:v>749046</c:v>
                </c:pt>
                <c:pt idx="35">
                  <c:v>807292</c:v>
                </c:pt>
                <c:pt idx="36">
                  <c:v>532562</c:v>
                </c:pt>
                <c:pt idx="37">
                  <c:v>521348</c:v>
                </c:pt>
                <c:pt idx="38">
                  <c:v>1264374</c:v>
                </c:pt>
                <c:pt idx="39">
                  <c:v>1841047</c:v>
                </c:pt>
                <c:pt idx="40">
                  <c:v>1329099</c:v>
                </c:pt>
                <c:pt idx="41">
                  <c:v>1068377</c:v>
                </c:pt>
                <c:pt idx="42">
                  <c:v>733127</c:v>
                </c:pt>
                <c:pt idx="43">
                  <c:v>1017518</c:v>
                </c:pt>
                <c:pt idx="44">
                  <c:v>640870</c:v>
                </c:pt>
                <c:pt idx="45">
                  <c:v>386716</c:v>
                </c:pt>
                <c:pt idx="46">
                  <c:v>468120</c:v>
                </c:pt>
                <c:pt idx="47">
                  <c:v>401981</c:v>
                </c:pt>
                <c:pt idx="48">
                  <c:v>603133</c:v>
                </c:pt>
                <c:pt idx="49">
                  <c:v>631941</c:v>
                </c:pt>
                <c:pt idx="50">
                  <c:v>428077</c:v>
                </c:pt>
                <c:pt idx="51">
                  <c:v>634958</c:v>
                </c:pt>
                <c:pt idx="52">
                  <c:v>638994</c:v>
                </c:pt>
                <c:pt idx="53">
                  <c:v>664627</c:v>
                </c:pt>
                <c:pt idx="54">
                  <c:v>198605</c:v>
                </c:pt>
                <c:pt idx="55">
                  <c:v>303435</c:v>
                </c:pt>
                <c:pt idx="56">
                  <c:v>477174</c:v>
                </c:pt>
                <c:pt idx="57">
                  <c:v>489492</c:v>
                </c:pt>
                <c:pt idx="58">
                  <c:v>423817</c:v>
                </c:pt>
                <c:pt idx="59">
                  <c:v>290157</c:v>
                </c:pt>
                <c:pt idx="60">
                  <c:v>272556</c:v>
                </c:pt>
                <c:pt idx="61">
                  <c:v>448016</c:v>
                </c:pt>
                <c:pt idx="62">
                  <c:v>412431</c:v>
                </c:pt>
                <c:pt idx="63">
                  <c:v>370461</c:v>
                </c:pt>
                <c:pt idx="64">
                  <c:v>314692</c:v>
                </c:pt>
                <c:pt idx="65">
                  <c:v>760416</c:v>
                </c:pt>
                <c:pt idx="66">
                  <c:v>546429</c:v>
                </c:pt>
                <c:pt idx="67">
                  <c:v>1340370</c:v>
                </c:pt>
                <c:pt idx="68">
                  <c:v>661431</c:v>
                </c:pt>
                <c:pt idx="69">
                  <c:v>675492</c:v>
                </c:pt>
                <c:pt idx="70">
                  <c:v>483755</c:v>
                </c:pt>
                <c:pt idx="71">
                  <c:v>291016</c:v>
                </c:pt>
                <c:pt idx="72">
                  <c:v>535623</c:v>
                </c:pt>
                <c:pt idx="73">
                  <c:v>546151</c:v>
                </c:pt>
                <c:pt idx="74">
                  <c:v>621758</c:v>
                </c:pt>
                <c:pt idx="75">
                  <c:v>308703</c:v>
                </c:pt>
                <c:pt idx="76">
                  <c:v>522604</c:v>
                </c:pt>
                <c:pt idx="77">
                  <c:v>352357</c:v>
                </c:pt>
                <c:pt idx="78">
                  <c:v>400697</c:v>
                </c:pt>
                <c:pt idx="79">
                  <c:v>345079</c:v>
                </c:pt>
                <c:pt idx="80">
                  <c:v>208008</c:v>
                </c:pt>
                <c:pt idx="81">
                  <c:v>119457</c:v>
                </c:pt>
                <c:pt idx="82">
                  <c:v>365782</c:v>
                </c:pt>
                <c:pt idx="83">
                  <c:v>856327</c:v>
                </c:pt>
                <c:pt idx="84">
                  <c:v>502375</c:v>
                </c:pt>
                <c:pt idx="85">
                  <c:v>518322</c:v>
                </c:pt>
                <c:pt idx="86">
                  <c:v>428320</c:v>
                </c:pt>
                <c:pt idx="87">
                  <c:v>590579</c:v>
                </c:pt>
                <c:pt idx="88">
                  <c:v>529011</c:v>
                </c:pt>
                <c:pt idx="89">
                  <c:v>632588</c:v>
                </c:pt>
                <c:pt idx="90">
                  <c:v>300224</c:v>
                </c:pt>
                <c:pt idx="91">
                  <c:v>622249</c:v>
                </c:pt>
                <c:pt idx="92">
                  <c:v>367852</c:v>
                </c:pt>
                <c:pt idx="93">
                  <c:v>805517</c:v>
                </c:pt>
                <c:pt idx="94">
                  <c:v>786098</c:v>
                </c:pt>
                <c:pt idx="95">
                  <c:v>606762</c:v>
                </c:pt>
                <c:pt idx="96">
                  <c:v>409007</c:v>
                </c:pt>
                <c:pt idx="97">
                  <c:v>542551</c:v>
                </c:pt>
                <c:pt idx="98">
                  <c:v>725669</c:v>
                </c:pt>
                <c:pt idx="99">
                  <c:v>655479</c:v>
                </c:pt>
                <c:pt idx="100">
                  <c:v>715543</c:v>
                </c:pt>
                <c:pt idx="101">
                  <c:v>870462</c:v>
                </c:pt>
                <c:pt idx="102">
                  <c:v>558665</c:v>
                </c:pt>
                <c:pt idx="103">
                  <c:v>332486</c:v>
                </c:pt>
                <c:pt idx="104">
                  <c:v>439418</c:v>
                </c:pt>
                <c:pt idx="105">
                  <c:v>287251</c:v>
                </c:pt>
                <c:pt idx="106">
                  <c:v>494536</c:v>
                </c:pt>
                <c:pt idx="107">
                  <c:v>599546</c:v>
                </c:pt>
                <c:pt idx="108">
                  <c:v>364001</c:v>
                </c:pt>
                <c:pt idx="109">
                  <c:v>674716</c:v>
                </c:pt>
                <c:pt idx="110">
                  <c:v>519649</c:v>
                </c:pt>
                <c:pt idx="111">
                  <c:v>327645</c:v>
                </c:pt>
                <c:pt idx="112">
                  <c:v>403736</c:v>
                </c:pt>
                <c:pt idx="113">
                  <c:v>278935</c:v>
                </c:pt>
                <c:pt idx="114">
                  <c:v>361755</c:v>
                </c:pt>
                <c:pt idx="115">
                  <c:v>176026</c:v>
                </c:pt>
                <c:pt idx="116">
                  <c:v>859724</c:v>
                </c:pt>
                <c:pt idx="117">
                  <c:v>648464</c:v>
                </c:pt>
                <c:pt idx="118">
                  <c:v>464885</c:v>
                </c:pt>
                <c:pt idx="119">
                  <c:v>554837</c:v>
                </c:pt>
                <c:pt idx="120">
                  <c:v>303507</c:v>
                </c:pt>
                <c:pt idx="121">
                  <c:v>815281</c:v>
                </c:pt>
                <c:pt idx="122">
                  <c:v>499186</c:v>
                </c:pt>
                <c:pt idx="123">
                  <c:v>545908</c:v>
                </c:pt>
                <c:pt idx="124">
                  <c:v>440772</c:v>
                </c:pt>
                <c:pt idx="125">
                  <c:v>276765</c:v>
                </c:pt>
                <c:pt idx="126">
                  <c:v>333049</c:v>
                </c:pt>
                <c:pt idx="127">
                  <c:v>321495</c:v>
                </c:pt>
                <c:pt idx="128">
                  <c:v>309905</c:v>
                </c:pt>
                <c:pt idx="129">
                  <c:v>263586</c:v>
                </c:pt>
                <c:pt idx="130">
                  <c:v>368984</c:v>
                </c:pt>
                <c:pt idx="131">
                  <c:v>343556</c:v>
                </c:pt>
                <c:pt idx="132">
                  <c:v>509353</c:v>
                </c:pt>
                <c:pt idx="133">
                  <c:v>561231</c:v>
                </c:pt>
                <c:pt idx="134">
                  <c:v>518607</c:v>
                </c:pt>
                <c:pt idx="135">
                  <c:v>321094</c:v>
                </c:pt>
                <c:pt idx="136">
                  <c:v>252837</c:v>
                </c:pt>
                <c:pt idx="137">
                  <c:v>533803</c:v>
                </c:pt>
                <c:pt idx="138">
                  <c:v>368723</c:v>
                </c:pt>
                <c:pt idx="139">
                  <c:v>335463</c:v>
                </c:pt>
                <c:pt idx="140">
                  <c:v>473599</c:v>
                </c:pt>
                <c:pt idx="141">
                  <c:v>302374</c:v>
                </c:pt>
                <c:pt idx="142">
                  <c:v>422233</c:v>
                </c:pt>
                <c:pt idx="143">
                  <c:v>481042</c:v>
                </c:pt>
                <c:pt idx="144">
                  <c:v>468217</c:v>
                </c:pt>
                <c:pt idx="145">
                  <c:v>556547</c:v>
                </c:pt>
                <c:pt idx="146">
                  <c:v>518184</c:v>
                </c:pt>
                <c:pt idx="147">
                  <c:v>274496</c:v>
                </c:pt>
                <c:pt idx="148">
                  <c:v>251453</c:v>
                </c:pt>
                <c:pt idx="149">
                  <c:v>150741</c:v>
                </c:pt>
                <c:pt idx="150">
                  <c:v>312059</c:v>
                </c:pt>
                <c:pt idx="151">
                  <c:v>279467</c:v>
                </c:pt>
                <c:pt idx="152">
                  <c:v>217757</c:v>
                </c:pt>
                <c:pt idx="153">
                  <c:v>458729</c:v>
                </c:pt>
                <c:pt idx="154">
                  <c:v>382678</c:v>
                </c:pt>
                <c:pt idx="155">
                  <c:v>274442</c:v>
                </c:pt>
                <c:pt idx="156">
                  <c:v>787198</c:v>
                </c:pt>
                <c:pt idx="157">
                  <c:v>394972</c:v>
                </c:pt>
                <c:pt idx="158">
                  <c:v>468255</c:v>
                </c:pt>
                <c:pt idx="159">
                  <c:v>762604</c:v>
                </c:pt>
                <c:pt idx="160">
                  <c:v>584374</c:v>
                </c:pt>
                <c:pt idx="161">
                  <c:v>484960</c:v>
                </c:pt>
                <c:pt idx="162">
                  <c:v>347077</c:v>
                </c:pt>
                <c:pt idx="163">
                  <c:v>492171</c:v>
                </c:pt>
                <c:pt idx="164">
                  <c:v>440560</c:v>
                </c:pt>
                <c:pt idx="165">
                  <c:v>419660</c:v>
                </c:pt>
                <c:pt idx="166">
                  <c:v>308123</c:v>
                </c:pt>
                <c:pt idx="167">
                  <c:v>323020</c:v>
                </c:pt>
                <c:pt idx="168">
                  <c:v>214699</c:v>
                </c:pt>
                <c:pt idx="169">
                  <c:v>603324</c:v>
                </c:pt>
                <c:pt idx="170">
                  <c:v>389157</c:v>
                </c:pt>
                <c:pt idx="171">
                  <c:v>330711</c:v>
                </c:pt>
                <c:pt idx="172">
                  <c:v>428179</c:v>
                </c:pt>
                <c:pt idx="173">
                  <c:v>448933</c:v>
                </c:pt>
                <c:pt idx="174">
                  <c:v>369365</c:v>
                </c:pt>
                <c:pt idx="175">
                  <c:v>357136</c:v>
                </c:pt>
                <c:pt idx="176">
                  <c:v>358808</c:v>
                </c:pt>
                <c:pt idx="177">
                  <c:v>441176</c:v>
                </c:pt>
                <c:pt idx="178">
                  <c:v>506574</c:v>
                </c:pt>
                <c:pt idx="179">
                  <c:v>267046</c:v>
                </c:pt>
                <c:pt idx="180">
                  <c:v>212813</c:v>
                </c:pt>
                <c:pt idx="181">
                  <c:v>176391</c:v>
                </c:pt>
                <c:pt idx="182">
                  <c:v>254788</c:v>
                </c:pt>
                <c:pt idx="183">
                  <c:v>263856</c:v>
                </c:pt>
                <c:pt idx="184">
                  <c:v>403906</c:v>
                </c:pt>
                <c:pt idx="185">
                  <c:v>603634</c:v>
                </c:pt>
                <c:pt idx="186">
                  <c:v>356991</c:v>
                </c:pt>
                <c:pt idx="187">
                  <c:v>291287</c:v>
                </c:pt>
                <c:pt idx="188">
                  <c:v>415512</c:v>
                </c:pt>
                <c:pt idx="189">
                  <c:v>344948</c:v>
                </c:pt>
                <c:pt idx="190">
                  <c:v>400139</c:v>
                </c:pt>
                <c:pt idx="191">
                  <c:v>487087</c:v>
                </c:pt>
                <c:pt idx="192">
                  <c:v>333565</c:v>
                </c:pt>
                <c:pt idx="193">
                  <c:v>523010</c:v>
                </c:pt>
                <c:pt idx="194">
                  <c:v>478098</c:v>
                </c:pt>
                <c:pt idx="195">
                  <c:v>251469</c:v>
                </c:pt>
                <c:pt idx="196">
                  <c:v>396031</c:v>
                </c:pt>
                <c:pt idx="197">
                  <c:v>319977</c:v>
                </c:pt>
                <c:pt idx="198">
                  <c:v>442458</c:v>
                </c:pt>
                <c:pt idx="199">
                  <c:v>632419</c:v>
                </c:pt>
                <c:pt idx="200">
                  <c:v>390445</c:v>
                </c:pt>
                <c:pt idx="201">
                  <c:v>366980</c:v>
                </c:pt>
                <c:pt idx="202">
                  <c:v>319868</c:v>
                </c:pt>
                <c:pt idx="203">
                  <c:v>555502</c:v>
                </c:pt>
                <c:pt idx="204">
                  <c:v>309192</c:v>
                </c:pt>
                <c:pt idx="205">
                  <c:v>272493</c:v>
                </c:pt>
                <c:pt idx="206">
                  <c:v>303833</c:v>
                </c:pt>
                <c:pt idx="207">
                  <c:v>290875</c:v>
                </c:pt>
                <c:pt idx="208">
                  <c:v>232363</c:v>
                </c:pt>
                <c:pt idx="209">
                  <c:v>485355</c:v>
                </c:pt>
                <c:pt idx="210">
                  <c:v>151598</c:v>
                </c:pt>
                <c:pt idx="211">
                  <c:v>202118</c:v>
                </c:pt>
                <c:pt idx="212">
                  <c:v>282800</c:v>
                </c:pt>
                <c:pt idx="213">
                  <c:v>908425</c:v>
                </c:pt>
                <c:pt idx="214">
                  <c:v>309310</c:v>
                </c:pt>
                <c:pt idx="215">
                  <c:v>574282</c:v>
                </c:pt>
                <c:pt idx="216">
                  <c:v>306982</c:v>
                </c:pt>
                <c:pt idx="217">
                  <c:v>324675</c:v>
                </c:pt>
                <c:pt idx="218">
                  <c:v>382297</c:v>
                </c:pt>
                <c:pt idx="219">
                  <c:v>332646</c:v>
                </c:pt>
                <c:pt idx="220">
                  <c:v>571561</c:v>
                </c:pt>
                <c:pt idx="221">
                  <c:v>283565</c:v>
                </c:pt>
                <c:pt idx="222">
                  <c:v>272274</c:v>
                </c:pt>
                <c:pt idx="223">
                  <c:v>260208</c:v>
                </c:pt>
                <c:pt idx="224">
                  <c:v>179783</c:v>
                </c:pt>
                <c:pt idx="225">
                  <c:v>368382</c:v>
                </c:pt>
                <c:pt idx="226">
                  <c:v>425425</c:v>
                </c:pt>
                <c:pt idx="227">
                  <c:v>424833</c:v>
                </c:pt>
                <c:pt idx="228">
                  <c:v>389580</c:v>
                </c:pt>
                <c:pt idx="229">
                  <c:v>523336</c:v>
                </c:pt>
                <c:pt idx="230">
                  <c:v>685315</c:v>
                </c:pt>
                <c:pt idx="231">
                  <c:v>381305</c:v>
                </c:pt>
                <c:pt idx="232">
                  <c:v>384309</c:v>
                </c:pt>
                <c:pt idx="233">
                  <c:v>292518</c:v>
                </c:pt>
                <c:pt idx="234">
                  <c:v>284274</c:v>
                </c:pt>
                <c:pt idx="235">
                  <c:v>1082136</c:v>
                </c:pt>
                <c:pt idx="236">
                  <c:v>558907</c:v>
                </c:pt>
                <c:pt idx="237">
                  <c:v>443464</c:v>
                </c:pt>
                <c:pt idx="238">
                  <c:v>496304</c:v>
                </c:pt>
                <c:pt idx="239">
                  <c:v>553023</c:v>
                </c:pt>
                <c:pt idx="240">
                  <c:v>706032</c:v>
                </c:pt>
                <c:pt idx="241">
                  <c:v>751937</c:v>
                </c:pt>
                <c:pt idx="242">
                  <c:v>461057</c:v>
                </c:pt>
                <c:pt idx="243">
                  <c:v>406595</c:v>
                </c:pt>
                <c:pt idx="244">
                  <c:v>394757</c:v>
                </c:pt>
                <c:pt idx="245">
                  <c:v>551594</c:v>
                </c:pt>
                <c:pt idx="246">
                  <c:v>490220</c:v>
                </c:pt>
                <c:pt idx="247">
                  <c:v>716539</c:v>
                </c:pt>
                <c:pt idx="248">
                  <c:v>394810</c:v>
                </c:pt>
                <c:pt idx="249">
                  <c:v>731022</c:v>
                </c:pt>
                <c:pt idx="250">
                  <c:v>511451</c:v>
                </c:pt>
                <c:pt idx="251">
                  <c:v>554832</c:v>
                </c:pt>
                <c:pt idx="252">
                  <c:v>870072</c:v>
                </c:pt>
                <c:pt idx="253">
                  <c:v>542689</c:v>
                </c:pt>
                <c:pt idx="254">
                  <c:v>496228</c:v>
                </c:pt>
                <c:pt idx="255">
                  <c:v>493207</c:v>
                </c:pt>
                <c:pt idx="256">
                  <c:v>556501</c:v>
                </c:pt>
                <c:pt idx="257">
                  <c:v>473145</c:v>
                </c:pt>
                <c:pt idx="258">
                  <c:v>538090</c:v>
                </c:pt>
                <c:pt idx="259">
                  <c:v>762248</c:v>
                </c:pt>
                <c:pt idx="260">
                  <c:v>383471</c:v>
                </c:pt>
                <c:pt idx="261">
                  <c:v>33555</c:v>
                </c:pt>
                <c:pt idx="262">
                  <c:v>271104</c:v>
                </c:pt>
                <c:pt idx="263">
                  <c:v>546134</c:v>
                </c:pt>
                <c:pt idx="264">
                  <c:v>713489</c:v>
                </c:pt>
                <c:pt idx="265">
                  <c:v>458905</c:v>
                </c:pt>
                <c:pt idx="266">
                  <c:v>345421</c:v>
                </c:pt>
                <c:pt idx="267">
                  <c:v>393648</c:v>
                </c:pt>
                <c:pt idx="268">
                  <c:v>466695</c:v>
                </c:pt>
                <c:pt idx="269">
                  <c:v>315202</c:v>
                </c:pt>
                <c:pt idx="270">
                  <c:v>569971</c:v>
                </c:pt>
                <c:pt idx="271">
                  <c:v>515133</c:v>
                </c:pt>
                <c:pt idx="272">
                  <c:v>366323</c:v>
                </c:pt>
                <c:pt idx="273">
                  <c:v>254304</c:v>
                </c:pt>
                <c:pt idx="274">
                  <c:v>293522</c:v>
                </c:pt>
                <c:pt idx="275">
                  <c:v>394556</c:v>
                </c:pt>
                <c:pt idx="276">
                  <c:v>306942</c:v>
                </c:pt>
                <c:pt idx="277">
                  <c:v>583209</c:v>
                </c:pt>
                <c:pt idx="278">
                  <c:v>915441</c:v>
                </c:pt>
                <c:pt idx="279">
                  <c:v>828789</c:v>
                </c:pt>
                <c:pt idx="280">
                  <c:v>396221</c:v>
                </c:pt>
                <c:pt idx="281">
                  <c:v>446257</c:v>
                </c:pt>
                <c:pt idx="282">
                  <c:v>351371</c:v>
                </c:pt>
                <c:pt idx="283">
                  <c:v>254876</c:v>
                </c:pt>
                <c:pt idx="284">
                  <c:v>223178</c:v>
                </c:pt>
                <c:pt idx="285">
                  <c:v>374734</c:v>
                </c:pt>
                <c:pt idx="286">
                  <c:v>129101</c:v>
                </c:pt>
                <c:pt idx="287">
                  <c:v>281065</c:v>
                </c:pt>
                <c:pt idx="288">
                  <c:v>262969</c:v>
                </c:pt>
                <c:pt idx="289">
                  <c:v>89435</c:v>
                </c:pt>
                <c:pt idx="290">
                  <c:v>214581</c:v>
                </c:pt>
                <c:pt idx="291">
                  <c:v>441607</c:v>
                </c:pt>
                <c:pt idx="292">
                  <c:v>523524</c:v>
                </c:pt>
                <c:pt idx="293">
                  <c:v>333972</c:v>
                </c:pt>
                <c:pt idx="294">
                  <c:v>335742</c:v>
                </c:pt>
                <c:pt idx="295">
                  <c:v>210750</c:v>
                </c:pt>
                <c:pt idx="296">
                  <c:v>402712</c:v>
                </c:pt>
                <c:pt idx="297">
                  <c:v>319263</c:v>
                </c:pt>
                <c:pt idx="298">
                  <c:v>287983</c:v>
                </c:pt>
                <c:pt idx="299">
                  <c:v>242272</c:v>
                </c:pt>
                <c:pt idx="300">
                  <c:v>170630</c:v>
                </c:pt>
                <c:pt idx="301">
                  <c:v>274908</c:v>
                </c:pt>
                <c:pt idx="302">
                  <c:v>298355</c:v>
                </c:pt>
                <c:pt idx="303">
                  <c:v>512716</c:v>
                </c:pt>
                <c:pt idx="304">
                  <c:v>656956</c:v>
                </c:pt>
                <c:pt idx="305">
                  <c:v>368435</c:v>
                </c:pt>
                <c:pt idx="306">
                  <c:v>315832</c:v>
                </c:pt>
                <c:pt idx="307">
                  <c:v>218274</c:v>
                </c:pt>
                <c:pt idx="308">
                  <c:v>366747</c:v>
                </c:pt>
                <c:pt idx="309">
                  <c:v>293771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5-4EDD-886F-B019E9183175}"/>
            </c:ext>
          </c:extLst>
        </c:ser>
        <c:ser>
          <c:idx val="1"/>
          <c:order val="1"/>
          <c:tx>
            <c:strRef>
              <c:f>'Зад. 5'!$Q$2</c:f>
              <c:strCache>
                <c:ptCount val="1"/>
                <c:pt idx="0">
                  <c:v>ассиметрия</c:v>
                </c:pt>
              </c:strCache>
            </c:strRef>
          </c:tx>
          <c:spPr>
            <a:ln w="1936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'Зад. 5'!$R$2</c:f>
              <c:numCache>
                <c:formatCode>General</c:formatCode>
                <c:ptCount val="1"/>
                <c:pt idx="0">
                  <c:v>1.9449020665166323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5-4EDD-886F-B019E9183175}"/>
            </c:ext>
          </c:extLst>
        </c:ser>
        <c:ser>
          <c:idx val="2"/>
          <c:order val="2"/>
          <c:tx>
            <c:strRef>
              <c:f>'Зад. 5'!$Q$3</c:f>
              <c:strCache>
                <c:ptCount val="1"/>
                <c:pt idx="0">
                  <c:v>эксцесс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1111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885-4EDD-886F-B019E9183175}"/>
              </c:ext>
            </c:extLst>
          </c:dPt>
          <c:val>
            <c:numRef>
              <c:f>'Зад. 5'!$R$3</c:f>
              <c:numCache>
                <c:formatCode>General</c:formatCode>
                <c:ptCount val="1"/>
                <c:pt idx="0">
                  <c:v>5.8782012030955908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5-4EDD-886F-B019E918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343775"/>
        <c:axId val="1013335871"/>
      </c:lineChart>
      <c:catAx>
        <c:axId val="101334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335871"/>
        <c:crosses val="autoZero"/>
        <c:auto val="1"/>
        <c:lblAlgn val="ctr"/>
        <c:lblOffset val="100"/>
        <c:noMultiLvlLbl val="0"/>
      </c:catAx>
      <c:valAx>
        <c:axId val="10133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3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цен закрытия</a:t>
            </a:r>
            <a:r>
              <a:rPr lang="ru-RU" baseline="0"/>
              <a:t> по отношению к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Зад.7!$A$2:$A$311</c:f>
              <c:strCache>
                <c:ptCount val="310"/>
                <c:pt idx="0">
                  <c:v>3/1/2020</c:v>
                </c:pt>
                <c:pt idx="1">
                  <c:v>6/1/2020</c:v>
                </c:pt>
                <c:pt idx="2">
                  <c:v>8/1/2020</c:v>
                </c:pt>
                <c:pt idx="3">
                  <c:v>9/1/2020</c:v>
                </c:pt>
                <c:pt idx="4">
                  <c:v>10/1/2020</c:v>
                </c:pt>
                <c:pt idx="5">
                  <c:v>13/01/20</c:v>
                </c:pt>
                <c:pt idx="6">
                  <c:v>14/01/20</c:v>
                </c:pt>
                <c:pt idx="7">
                  <c:v>15/01/20</c:v>
                </c:pt>
                <c:pt idx="8">
                  <c:v>17/01/20</c:v>
                </c:pt>
                <c:pt idx="9">
                  <c:v>21/01/20</c:v>
                </c:pt>
                <c:pt idx="10">
                  <c:v>22/01/20</c:v>
                </c:pt>
                <c:pt idx="11">
                  <c:v>23/01/20</c:v>
                </c:pt>
                <c:pt idx="12">
                  <c:v>24/01/20</c:v>
                </c:pt>
                <c:pt idx="13">
                  <c:v>27/01/20</c:v>
                </c:pt>
                <c:pt idx="14">
                  <c:v>28/01/20</c:v>
                </c:pt>
                <c:pt idx="15">
                  <c:v>29/01/20</c:v>
                </c:pt>
                <c:pt idx="16">
                  <c:v>30/01/20</c:v>
                </c:pt>
                <c:pt idx="17">
                  <c:v>31/01/20</c:v>
                </c:pt>
                <c:pt idx="18">
                  <c:v>3/2/2020</c:v>
                </c:pt>
                <c:pt idx="19">
                  <c:v>4/2/2020</c:v>
                </c:pt>
                <c:pt idx="20">
                  <c:v>5/2/2020</c:v>
                </c:pt>
                <c:pt idx="21">
                  <c:v>6/2/2020</c:v>
                </c:pt>
                <c:pt idx="22">
                  <c:v>7/2/2020</c:v>
                </c:pt>
                <c:pt idx="23">
                  <c:v>10/2/2020</c:v>
                </c:pt>
                <c:pt idx="24">
                  <c:v>11/2/2020</c:v>
                </c:pt>
                <c:pt idx="25">
                  <c:v>13/02/20</c:v>
                </c:pt>
                <c:pt idx="26">
                  <c:v>14/02/20</c:v>
                </c:pt>
                <c:pt idx="27">
                  <c:v>17/02/20</c:v>
                </c:pt>
                <c:pt idx="28">
                  <c:v>18/02/20</c:v>
                </c:pt>
                <c:pt idx="29">
                  <c:v>19/02/20</c:v>
                </c:pt>
                <c:pt idx="30">
                  <c:v>20/02/20</c:v>
                </c:pt>
                <c:pt idx="31">
                  <c:v>21/02/20</c:v>
                </c:pt>
                <c:pt idx="32">
                  <c:v>25/02/20</c:v>
                </c:pt>
                <c:pt idx="33">
                  <c:v>26/02/20</c:v>
                </c:pt>
                <c:pt idx="34">
                  <c:v>2/3/2020</c:v>
                </c:pt>
                <c:pt idx="35">
                  <c:v>3/3/2020</c:v>
                </c:pt>
                <c:pt idx="36">
                  <c:v>4/3/2020</c:v>
                </c:pt>
                <c:pt idx="37">
                  <c:v>5/3/2020</c:v>
                </c:pt>
                <c:pt idx="38">
                  <c:v>11/3/2020</c:v>
                </c:pt>
                <c:pt idx="39">
                  <c:v>18/03/20</c:v>
                </c:pt>
                <c:pt idx="40">
                  <c:v>20/03/20</c:v>
                </c:pt>
                <c:pt idx="41">
                  <c:v>23/03/20</c:v>
                </c:pt>
                <c:pt idx="42">
                  <c:v>24/03/20</c:v>
                </c:pt>
                <c:pt idx="43">
                  <c:v>25/03/20</c:v>
                </c:pt>
                <c:pt idx="44">
                  <c:v>27/03/20</c:v>
                </c:pt>
                <c:pt idx="45">
                  <c:v>30/03/20</c:v>
                </c:pt>
                <c:pt idx="46">
                  <c:v>31/03/20</c:v>
                </c:pt>
                <c:pt idx="47">
                  <c:v>1/4/2020</c:v>
                </c:pt>
                <c:pt idx="48">
                  <c:v>2/4/2020</c:v>
                </c:pt>
                <c:pt idx="49">
                  <c:v>3/4/2020</c:v>
                </c:pt>
                <c:pt idx="50">
                  <c:v>6/4/2020</c:v>
                </c:pt>
                <c:pt idx="51">
                  <c:v>7/4/2020</c:v>
                </c:pt>
                <c:pt idx="52">
                  <c:v>8/4/2020</c:v>
                </c:pt>
                <c:pt idx="53">
                  <c:v>9/4/2020</c:v>
                </c:pt>
                <c:pt idx="54">
                  <c:v>10/4/2020</c:v>
                </c:pt>
                <c:pt idx="55">
                  <c:v>13/04/20</c:v>
                </c:pt>
                <c:pt idx="56">
                  <c:v>14/04/20</c:v>
                </c:pt>
                <c:pt idx="57">
                  <c:v>15/04/20</c:v>
                </c:pt>
                <c:pt idx="58">
                  <c:v>16/04/20</c:v>
                </c:pt>
                <c:pt idx="59">
                  <c:v>17/04/20</c:v>
                </c:pt>
                <c:pt idx="60">
                  <c:v>20/04/20</c:v>
                </c:pt>
                <c:pt idx="61">
                  <c:v>21/04/20</c:v>
                </c:pt>
                <c:pt idx="62">
                  <c:v>22/04/20</c:v>
                </c:pt>
                <c:pt idx="63">
                  <c:v>23/04/20</c:v>
                </c:pt>
                <c:pt idx="64">
                  <c:v>24/04/20</c:v>
                </c:pt>
                <c:pt idx="65">
                  <c:v>28/04/20</c:v>
                </c:pt>
                <c:pt idx="66">
                  <c:v>29/04/20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12/5/2020</c:v>
                </c:pt>
                <c:pt idx="73">
                  <c:v>13/05/20</c:v>
                </c:pt>
                <c:pt idx="74">
                  <c:v>14/05/20</c:v>
                </c:pt>
                <c:pt idx="75">
                  <c:v>15/05/20</c:v>
                </c:pt>
                <c:pt idx="76">
                  <c:v>18/05/20</c:v>
                </c:pt>
                <c:pt idx="77">
                  <c:v>19/05/20</c:v>
                </c:pt>
                <c:pt idx="78">
                  <c:v>20/05/20</c:v>
                </c:pt>
                <c:pt idx="79">
                  <c:v>21/05/20</c:v>
                </c:pt>
                <c:pt idx="80">
                  <c:v>22/05/20</c:v>
                </c:pt>
                <c:pt idx="81">
                  <c:v>25/05/20</c:v>
                </c:pt>
                <c:pt idx="82">
                  <c:v>26/05/20</c:v>
                </c:pt>
                <c:pt idx="83">
                  <c:v>27/05/20</c:v>
                </c:pt>
                <c:pt idx="84">
                  <c:v>28/05/20</c:v>
                </c:pt>
                <c:pt idx="85">
                  <c:v>29/05/20</c:v>
                </c:pt>
                <c:pt idx="86">
                  <c:v>1/6/2020</c:v>
                </c:pt>
                <c:pt idx="87">
                  <c:v>2/6/2020</c:v>
                </c:pt>
                <c:pt idx="88">
                  <c:v>3/6/2020</c:v>
                </c:pt>
                <c:pt idx="89">
                  <c:v>4/6/2020</c:v>
                </c:pt>
                <c:pt idx="90">
                  <c:v>5/6/2020</c:v>
                </c:pt>
                <c:pt idx="91">
                  <c:v>8/6/2020</c:v>
                </c:pt>
                <c:pt idx="92">
                  <c:v>9/6/2020</c:v>
                </c:pt>
                <c:pt idx="93">
                  <c:v>10/6/2020</c:v>
                </c:pt>
                <c:pt idx="94">
                  <c:v>11/6/2020</c:v>
                </c:pt>
                <c:pt idx="95">
                  <c:v>15/06/20</c:v>
                </c:pt>
                <c:pt idx="96">
                  <c:v>16/06/20</c:v>
                </c:pt>
                <c:pt idx="97">
                  <c:v>17/06/20</c:v>
                </c:pt>
                <c:pt idx="98">
                  <c:v>18/06/20</c:v>
                </c:pt>
                <c:pt idx="99">
                  <c:v>22/06/20</c:v>
                </c:pt>
                <c:pt idx="100">
                  <c:v>23/06/20</c:v>
                </c:pt>
                <c:pt idx="101">
                  <c:v>25/06/20</c:v>
                </c:pt>
                <c:pt idx="102">
                  <c:v>26/06/20</c:v>
                </c:pt>
                <c:pt idx="103">
                  <c:v>29/06/20</c:v>
                </c:pt>
                <c:pt idx="104">
                  <c:v>30/06/20</c:v>
                </c:pt>
                <c:pt idx="105">
                  <c:v>3/7/2020</c:v>
                </c:pt>
                <c:pt idx="106">
                  <c:v>6/7/2020</c:v>
                </c:pt>
                <c:pt idx="107">
                  <c:v>7/7/2020</c:v>
                </c:pt>
                <c:pt idx="108">
                  <c:v>8/7/2020</c:v>
                </c:pt>
                <c:pt idx="109">
                  <c:v>9/7/2020</c:v>
                </c:pt>
                <c:pt idx="110">
                  <c:v>10/7/2020</c:v>
                </c:pt>
                <c:pt idx="111">
                  <c:v>13/07/20</c:v>
                </c:pt>
                <c:pt idx="112">
                  <c:v>14/07/20</c:v>
                </c:pt>
                <c:pt idx="113">
                  <c:v>15/07/20</c:v>
                </c:pt>
                <c:pt idx="114">
                  <c:v>16/07/20</c:v>
                </c:pt>
                <c:pt idx="115">
                  <c:v>17/07/20</c:v>
                </c:pt>
                <c:pt idx="116">
                  <c:v>22/07/20</c:v>
                </c:pt>
                <c:pt idx="117">
                  <c:v>23/07/20</c:v>
                </c:pt>
                <c:pt idx="118">
                  <c:v>24/07/20</c:v>
                </c:pt>
                <c:pt idx="119">
                  <c:v>27/07/20</c:v>
                </c:pt>
                <c:pt idx="120">
                  <c:v>28/07/20</c:v>
                </c:pt>
                <c:pt idx="121">
                  <c:v>29/07/20</c:v>
                </c:pt>
                <c:pt idx="122">
                  <c:v>30/07/20</c:v>
                </c:pt>
                <c:pt idx="123">
                  <c:v>31/07/20</c:v>
                </c:pt>
                <c:pt idx="124">
                  <c:v>3/8/2020</c:v>
                </c:pt>
                <c:pt idx="125">
                  <c:v>4/8/2020</c:v>
                </c:pt>
                <c:pt idx="126">
                  <c:v>5/8/2020</c:v>
                </c:pt>
                <c:pt idx="127">
                  <c:v>6/8/2020</c:v>
                </c:pt>
                <c:pt idx="128">
                  <c:v>7/8/2020</c:v>
                </c:pt>
                <c:pt idx="129">
                  <c:v>10/8/2020</c:v>
                </c:pt>
                <c:pt idx="130">
                  <c:v>11/8/2020</c:v>
                </c:pt>
                <c:pt idx="131">
                  <c:v>12/8/2020</c:v>
                </c:pt>
                <c:pt idx="132">
                  <c:v>13/08/20</c:v>
                </c:pt>
                <c:pt idx="133">
                  <c:v>14/08/20</c:v>
                </c:pt>
                <c:pt idx="134">
                  <c:v>17/08/20</c:v>
                </c:pt>
                <c:pt idx="135">
                  <c:v>18/08/20</c:v>
                </c:pt>
                <c:pt idx="136">
                  <c:v>19/08/20</c:v>
                </c:pt>
                <c:pt idx="137">
                  <c:v>20/08/20</c:v>
                </c:pt>
                <c:pt idx="138">
                  <c:v>21/08/20</c:v>
                </c:pt>
                <c:pt idx="139">
                  <c:v>24/08/20</c:v>
                </c:pt>
                <c:pt idx="140">
                  <c:v>25/08/20</c:v>
                </c:pt>
                <c:pt idx="141">
                  <c:v>26/08/20</c:v>
                </c:pt>
                <c:pt idx="142">
                  <c:v>27/08/20</c:v>
                </c:pt>
                <c:pt idx="143">
                  <c:v>28/08/20</c:v>
                </c:pt>
                <c:pt idx="144">
                  <c:v>31/08/20</c:v>
                </c:pt>
                <c:pt idx="145">
                  <c:v>1/9/2020</c:v>
                </c:pt>
                <c:pt idx="146">
                  <c:v>2/9/2020</c:v>
                </c:pt>
                <c:pt idx="147">
                  <c:v>3/9/2020</c:v>
                </c:pt>
                <c:pt idx="148">
                  <c:v>4/9/2020</c:v>
                </c:pt>
                <c:pt idx="149">
                  <c:v>7/9/2020</c:v>
                </c:pt>
                <c:pt idx="150">
                  <c:v>8/9/2020</c:v>
                </c:pt>
                <c:pt idx="151">
                  <c:v>9/9/2020</c:v>
                </c:pt>
                <c:pt idx="152">
                  <c:v>10/9/2020</c:v>
                </c:pt>
                <c:pt idx="153">
                  <c:v>14/09/20</c:v>
                </c:pt>
                <c:pt idx="154">
                  <c:v>15/09/20</c:v>
                </c:pt>
                <c:pt idx="155">
                  <c:v>16/09/20</c:v>
                </c:pt>
                <c:pt idx="156">
                  <c:v>17/09/20</c:v>
                </c:pt>
                <c:pt idx="157">
                  <c:v>18/09/20</c:v>
                </c:pt>
                <c:pt idx="158">
                  <c:v>21/09/20</c:v>
                </c:pt>
                <c:pt idx="159">
                  <c:v>23/09/20</c:v>
                </c:pt>
                <c:pt idx="160">
                  <c:v>24/09/20</c:v>
                </c:pt>
                <c:pt idx="161">
                  <c:v>25/09/20</c:v>
                </c:pt>
                <c:pt idx="162">
                  <c:v>28/09/20</c:v>
                </c:pt>
                <c:pt idx="163">
                  <c:v>29/09/20</c:v>
                </c:pt>
                <c:pt idx="164">
                  <c:v>30/09/20</c:v>
                </c:pt>
                <c:pt idx="165">
                  <c:v>1/10/2020</c:v>
                </c:pt>
                <c:pt idx="166">
                  <c:v>2/10/2020</c:v>
                </c:pt>
                <c:pt idx="167">
                  <c:v>5/10/2020</c:v>
                </c:pt>
                <c:pt idx="168">
                  <c:v>6/10/2020</c:v>
                </c:pt>
                <c:pt idx="169">
                  <c:v>7/10/2020</c:v>
                </c:pt>
                <c:pt idx="170">
                  <c:v>8/10/2020</c:v>
                </c:pt>
                <c:pt idx="171">
                  <c:v>9/10/2020</c:v>
                </c:pt>
                <c:pt idx="172">
                  <c:v>12/10/2020</c:v>
                </c:pt>
                <c:pt idx="173">
                  <c:v>13/10/20</c:v>
                </c:pt>
                <c:pt idx="174">
                  <c:v>14/10/20</c:v>
                </c:pt>
                <c:pt idx="175">
                  <c:v>15/10/20</c:v>
                </c:pt>
                <c:pt idx="176">
                  <c:v>16/10/20</c:v>
                </c:pt>
                <c:pt idx="177">
                  <c:v>19/10/20</c:v>
                </c:pt>
                <c:pt idx="178">
                  <c:v>20/10/20</c:v>
                </c:pt>
                <c:pt idx="179">
                  <c:v>21/10/20</c:v>
                </c:pt>
                <c:pt idx="180">
                  <c:v>22/10/20</c:v>
                </c:pt>
                <c:pt idx="181">
                  <c:v>23/10/20</c:v>
                </c:pt>
                <c:pt idx="182">
                  <c:v>26/10/20</c:v>
                </c:pt>
                <c:pt idx="183">
                  <c:v>27/10/20</c:v>
                </c:pt>
                <c:pt idx="184">
                  <c:v>28/10/20</c:v>
                </c:pt>
                <c:pt idx="185">
                  <c:v>29/10/20</c:v>
                </c:pt>
                <c:pt idx="186">
                  <c:v>30/10/20</c:v>
                </c:pt>
                <c:pt idx="187">
                  <c:v>2/11/2020</c:v>
                </c:pt>
                <c:pt idx="188">
                  <c:v>3/11/2020</c:v>
                </c:pt>
                <c:pt idx="189">
                  <c:v>5/11/2020</c:v>
                </c:pt>
                <c:pt idx="190">
                  <c:v>6/11/2020</c:v>
                </c:pt>
                <c:pt idx="191">
                  <c:v>9/11/2020</c:v>
                </c:pt>
                <c:pt idx="192">
                  <c:v>10/11/2020</c:v>
                </c:pt>
                <c:pt idx="193">
                  <c:v>11/11/2020</c:v>
                </c:pt>
                <c:pt idx="194">
                  <c:v>12/11/2020</c:v>
                </c:pt>
                <c:pt idx="195">
                  <c:v>13/11/20</c:v>
                </c:pt>
                <c:pt idx="196">
                  <c:v>16/11/20</c:v>
                </c:pt>
                <c:pt idx="197">
                  <c:v>17/11/20</c:v>
                </c:pt>
                <c:pt idx="198">
                  <c:v>18/11/20</c:v>
                </c:pt>
                <c:pt idx="199">
                  <c:v>19/11/20</c:v>
                </c:pt>
                <c:pt idx="200">
                  <c:v>20/11/20</c:v>
                </c:pt>
                <c:pt idx="201">
                  <c:v>23/11/20</c:v>
                </c:pt>
                <c:pt idx="202">
                  <c:v>24/11/20</c:v>
                </c:pt>
                <c:pt idx="203">
                  <c:v>25/11/20</c:v>
                </c:pt>
                <c:pt idx="204">
                  <c:v>26/11/20</c:v>
                </c:pt>
                <c:pt idx="205">
                  <c:v>27/11/20</c:v>
                </c:pt>
                <c:pt idx="206">
                  <c:v>30/11/20</c:v>
                </c:pt>
                <c:pt idx="207">
                  <c:v>1/12/2020</c:v>
                </c:pt>
                <c:pt idx="208">
                  <c:v>2/12/2020</c:v>
                </c:pt>
                <c:pt idx="209">
                  <c:v>3/12/2020</c:v>
                </c:pt>
                <c:pt idx="210">
                  <c:v>4/12/2020</c:v>
                </c:pt>
                <c:pt idx="211">
                  <c:v>7/12/2020</c:v>
                </c:pt>
                <c:pt idx="212">
                  <c:v>8/12/2020</c:v>
                </c:pt>
                <c:pt idx="213">
                  <c:v>10/12/2020</c:v>
                </c:pt>
                <c:pt idx="214">
                  <c:v>11/12/2020</c:v>
                </c:pt>
                <c:pt idx="215">
                  <c:v>14/12/20</c:v>
                </c:pt>
                <c:pt idx="216">
                  <c:v>15/12/20</c:v>
                </c:pt>
                <c:pt idx="217">
                  <c:v>16/12/20</c:v>
                </c:pt>
                <c:pt idx="218">
                  <c:v>17/12/20</c:v>
                </c:pt>
                <c:pt idx="219">
                  <c:v>18/12/20</c:v>
                </c:pt>
                <c:pt idx="220">
                  <c:v>21/12/20</c:v>
                </c:pt>
                <c:pt idx="221">
                  <c:v>22/12/20</c:v>
                </c:pt>
                <c:pt idx="222">
                  <c:v>23/12/20</c:v>
                </c:pt>
                <c:pt idx="223">
                  <c:v>24/12/20</c:v>
                </c:pt>
                <c:pt idx="224">
                  <c:v>25/12/20</c:v>
                </c:pt>
                <c:pt idx="225">
                  <c:v>28/12/20</c:v>
                </c:pt>
                <c:pt idx="226">
                  <c:v>29/12/20</c:v>
                </c:pt>
                <c:pt idx="227">
                  <c:v>30/12/20</c:v>
                </c:pt>
                <c:pt idx="228">
                  <c:v>4/1/2021</c:v>
                </c:pt>
                <c:pt idx="229">
                  <c:v>5/1/2021</c:v>
                </c:pt>
                <c:pt idx="230">
                  <c:v>8/1/2021</c:v>
                </c:pt>
                <c:pt idx="231">
                  <c:v>11/1/2021</c:v>
                </c:pt>
                <c:pt idx="232">
                  <c:v>12/1/2021</c:v>
                </c:pt>
                <c:pt idx="233">
                  <c:v>13/01/21</c:v>
                </c:pt>
                <c:pt idx="234">
                  <c:v>14/01/21</c:v>
                </c:pt>
                <c:pt idx="235">
                  <c:v>15/01/21</c:v>
                </c:pt>
                <c:pt idx="236">
                  <c:v>18/01/21</c:v>
                </c:pt>
                <c:pt idx="237">
                  <c:v>19/01/21</c:v>
                </c:pt>
                <c:pt idx="238">
                  <c:v>20/01/21</c:v>
                </c:pt>
                <c:pt idx="239">
                  <c:v>21/01/21</c:v>
                </c:pt>
                <c:pt idx="240">
                  <c:v>22/01/21</c:v>
                </c:pt>
                <c:pt idx="241">
                  <c:v>25/01/21</c:v>
                </c:pt>
                <c:pt idx="242">
                  <c:v>26/01/21</c:v>
                </c:pt>
                <c:pt idx="243">
                  <c:v>27/01/21</c:v>
                </c:pt>
                <c:pt idx="244">
                  <c:v>28/01/21</c:v>
                </c:pt>
                <c:pt idx="245">
                  <c:v>29/01/21</c:v>
                </c:pt>
                <c:pt idx="246">
                  <c:v>1/2/2021</c:v>
                </c:pt>
                <c:pt idx="247">
                  <c:v>2/2/2021</c:v>
                </c:pt>
                <c:pt idx="248">
                  <c:v>3/2/2021</c:v>
                </c:pt>
                <c:pt idx="249">
                  <c:v>4/2/2021</c:v>
                </c:pt>
                <c:pt idx="250">
                  <c:v>5/2/2021</c:v>
                </c:pt>
                <c:pt idx="251">
                  <c:v>8/2/2021</c:v>
                </c:pt>
                <c:pt idx="252">
                  <c:v>9/2/2021</c:v>
                </c:pt>
                <c:pt idx="253">
                  <c:v>10/2/2021</c:v>
                </c:pt>
                <c:pt idx="254">
                  <c:v>11/2/2021</c:v>
                </c:pt>
                <c:pt idx="255">
                  <c:v>12/2/2021</c:v>
                </c:pt>
                <c:pt idx="256">
                  <c:v>15/02/21</c:v>
                </c:pt>
                <c:pt idx="257">
                  <c:v>16/02/21</c:v>
                </c:pt>
                <c:pt idx="258">
                  <c:v>17/02/21</c:v>
                </c:pt>
                <c:pt idx="259">
                  <c:v>18/02/21</c:v>
                </c:pt>
                <c:pt idx="260">
                  <c:v>19/02/21</c:v>
                </c:pt>
                <c:pt idx="261">
                  <c:v>20/02/21</c:v>
                </c:pt>
                <c:pt idx="262">
                  <c:v>22/02/21</c:v>
                </c:pt>
                <c:pt idx="263">
                  <c:v>24/02/21</c:v>
                </c:pt>
                <c:pt idx="264">
                  <c:v>25/02/21</c:v>
                </c:pt>
                <c:pt idx="265">
                  <c:v>26/02/21</c:v>
                </c:pt>
                <c:pt idx="266">
                  <c:v>1/3/2021</c:v>
                </c:pt>
                <c:pt idx="267">
                  <c:v>2/3/2021</c:v>
                </c:pt>
                <c:pt idx="268">
                  <c:v>3/3/2021</c:v>
                </c:pt>
                <c:pt idx="269">
                  <c:v>4/3/2021</c:v>
                </c:pt>
                <c:pt idx="270">
                  <c:v>5/3/2021</c:v>
                </c:pt>
                <c:pt idx="271">
                  <c:v>9/3/2021</c:v>
                </c:pt>
                <c:pt idx="272">
                  <c:v>10/3/2021</c:v>
                </c:pt>
                <c:pt idx="273">
                  <c:v>11/3/2021</c:v>
                </c:pt>
                <c:pt idx="274">
                  <c:v>12/3/2021</c:v>
                </c:pt>
                <c:pt idx="275">
                  <c:v>15/03/21</c:v>
                </c:pt>
                <c:pt idx="276">
                  <c:v>16/03/21</c:v>
                </c:pt>
                <c:pt idx="277">
                  <c:v>17/03/21</c:v>
                </c:pt>
                <c:pt idx="278">
                  <c:v>18/03/21</c:v>
                </c:pt>
                <c:pt idx="279">
                  <c:v>19/03/21</c:v>
                </c:pt>
                <c:pt idx="280">
                  <c:v>22/03/21</c:v>
                </c:pt>
                <c:pt idx="281">
                  <c:v>23/03/21</c:v>
                </c:pt>
                <c:pt idx="282">
                  <c:v>24/03/21</c:v>
                </c:pt>
                <c:pt idx="283">
                  <c:v>25/03/21</c:v>
                </c:pt>
                <c:pt idx="284">
                  <c:v>26/03/21</c:v>
                </c:pt>
                <c:pt idx="285">
                  <c:v>29/03/21</c:v>
                </c:pt>
                <c:pt idx="286">
                  <c:v>30/03/21</c:v>
                </c:pt>
                <c:pt idx="287">
                  <c:v>31/03/21</c:v>
                </c:pt>
                <c:pt idx="288">
                  <c:v>1/4/2021</c:v>
                </c:pt>
                <c:pt idx="289">
                  <c:v>2/4/2021</c:v>
                </c:pt>
                <c:pt idx="290">
                  <c:v>5/4/2021</c:v>
                </c:pt>
                <c:pt idx="291">
                  <c:v>6/4/2021</c:v>
                </c:pt>
                <c:pt idx="292">
                  <c:v>7/4/2021</c:v>
                </c:pt>
                <c:pt idx="293">
                  <c:v>8/4/2021</c:v>
                </c:pt>
                <c:pt idx="294">
                  <c:v>9/4/2021</c:v>
                </c:pt>
                <c:pt idx="295">
                  <c:v>12/4/2021</c:v>
                </c:pt>
                <c:pt idx="296">
                  <c:v>13/04/21</c:v>
                </c:pt>
                <c:pt idx="297">
                  <c:v>14/04/21</c:v>
                </c:pt>
                <c:pt idx="298">
                  <c:v>15/04/21</c:v>
                </c:pt>
                <c:pt idx="299">
                  <c:v>16/04/21</c:v>
                </c:pt>
                <c:pt idx="300">
                  <c:v>19/04/21</c:v>
                </c:pt>
                <c:pt idx="301">
                  <c:v>20/04/21</c:v>
                </c:pt>
                <c:pt idx="302">
                  <c:v>21/04/21</c:v>
                </c:pt>
                <c:pt idx="303">
                  <c:v>22/04/21</c:v>
                </c:pt>
                <c:pt idx="304">
                  <c:v>23/04/21</c:v>
                </c:pt>
                <c:pt idx="305">
                  <c:v>26/04/21</c:v>
                </c:pt>
                <c:pt idx="306">
                  <c:v>27/04/21</c:v>
                </c:pt>
                <c:pt idx="307">
                  <c:v>28/04/21</c:v>
                </c:pt>
                <c:pt idx="308">
                  <c:v>29/04/21</c:v>
                </c:pt>
                <c:pt idx="309">
                  <c:v>30/04/21</c:v>
                </c:pt>
              </c:strCache>
            </c:strRef>
          </c:cat>
          <c:val>
            <c:numRef>
              <c:f>Зад.7!$B$2:$B$311</c:f>
              <c:numCache>
                <c:formatCode>General</c:formatCode>
                <c:ptCount val="310"/>
                <c:pt idx="0">
                  <c:v>3445.5</c:v>
                </c:pt>
                <c:pt idx="1">
                  <c:v>3416</c:v>
                </c:pt>
                <c:pt idx="2">
                  <c:v>3427</c:v>
                </c:pt>
                <c:pt idx="3">
                  <c:v>3348</c:v>
                </c:pt>
                <c:pt idx="4">
                  <c:v>3319.5</c:v>
                </c:pt>
                <c:pt idx="5">
                  <c:v>3345</c:v>
                </c:pt>
                <c:pt idx="6">
                  <c:v>3339</c:v>
                </c:pt>
                <c:pt idx="7">
                  <c:v>3440</c:v>
                </c:pt>
                <c:pt idx="8">
                  <c:v>3623</c:v>
                </c:pt>
                <c:pt idx="9">
                  <c:v>3840</c:v>
                </c:pt>
                <c:pt idx="10">
                  <c:v>3750</c:v>
                </c:pt>
                <c:pt idx="11">
                  <c:v>3702.5</c:v>
                </c:pt>
                <c:pt idx="12">
                  <c:v>3796</c:v>
                </c:pt>
                <c:pt idx="13">
                  <c:v>3708.5</c:v>
                </c:pt>
                <c:pt idx="14">
                  <c:v>3751</c:v>
                </c:pt>
                <c:pt idx="15">
                  <c:v>3819.5</c:v>
                </c:pt>
                <c:pt idx="16">
                  <c:v>3830</c:v>
                </c:pt>
                <c:pt idx="17">
                  <c:v>3727</c:v>
                </c:pt>
                <c:pt idx="18">
                  <c:v>3720.5</c:v>
                </c:pt>
                <c:pt idx="19">
                  <c:v>3750</c:v>
                </c:pt>
                <c:pt idx="20">
                  <c:v>3783.5</c:v>
                </c:pt>
                <c:pt idx="21">
                  <c:v>3713</c:v>
                </c:pt>
                <c:pt idx="22">
                  <c:v>3640</c:v>
                </c:pt>
                <c:pt idx="23">
                  <c:v>3564.5</c:v>
                </c:pt>
                <c:pt idx="24">
                  <c:v>3575</c:v>
                </c:pt>
                <c:pt idx="25">
                  <c:v>3750</c:v>
                </c:pt>
                <c:pt idx="26">
                  <c:v>3669</c:v>
                </c:pt>
                <c:pt idx="27">
                  <c:v>3697</c:v>
                </c:pt>
                <c:pt idx="28">
                  <c:v>3620</c:v>
                </c:pt>
                <c:pt idx="29">
                  <c:v>3640.5</c:v>
                </c:pt>
                <c:pt idx="30">
                  <c:v>3641</c:v>
                </c:pt>
                <c:pt idx="31">
                  <c:v>3625</c:v>
                </c:pt>
                <c:pt idx="32">
                  <c:v>3503</c:v>
                </c:pt>
                <c:pt idx="33">
                  <c:v>3529</c:v>
                </c:pt>
                <c:pt idx="34">
                  <c:v>3201</c:v>
                </c:pt>
                <c:pt idx="35">
                  <c:v>3150</c:v>
                </c:pt>
                <c:pt idx="36">
                  <c:v>3130</c:v>
                </c:pt>
                <c:pt idx="37">
                  <c:v>3121</c:v>
                </c:pt>
                <c:pt idx="38">
                  <c:v>2705</c:v>
                </c:pt>
                <c:pt idx="39">
                  <c:v>2780</c:v>
                </c:pt>
                <c:pt idx="40">
                  <c:v>3002.5</c:v>
                </c:pt>
                <c:pt idx="41">
                  <c:v>2986</c:v>
                </c:pt>
                <c:pt idx="42">
                  <c:v>3020</c:v>
                </c:pt>
                <c:pt idx="43">
                  <c:v>3070</c:v>
                </c:pt>
                <c:pt idx="44">
                  <c:v>3140</c:v>
                </c:pt>
                <c:pt idx="45">
                  <c:v>3128.5</c:v>
                </c:pt>
                <c:pt idx="46">
                  <c:v>3202.5</c:v>
                </c:pt>
                <c:pt idx="47">
                  <c:v>3140</c:v>
                </c:pt>
                <c:pt idx="48">
                  <c:v>3190</c:v>
                </c:pt>
                <c:pt idx="49">
                  <c:v>3189</c:v>
                </c:pt>
                <c:pt idx="50">
                  <c:v>3262</c:v>
                </c:pt>
                <c:pt idx="51">
                  <c:v>3255</c:v>
                </c:pt>
                <c:pt idx="52">
                  <c:v>3372.5</c:v>
                </c:pt>
                <c:pt idx="53">
                  <c:v>3318</c:v>
                </c:pt>
                <c:pt idx="54">
                  <c:v>3321.5</c:v>
                </c:pt>
                <c:pt idx="55">
                  <c:v>3286</c:v>
                </c:pt>
                <c:pt idx="56">
                  <c:v>3362</c:v>
                </c:pt>
                <c:pt idx="57">
                  <c:v>3244.5</c:v>
                </c:pt>
                <c:pt idx="58">
                  <c:v>3196.5</c:v>
                </c:pt>
                <c:pt idx="59">
                  <c:v>3236</c:v>
                </c:pt>
                <c:pt idx="60">
                  <c:v>3165</c:v>
                </c:pt>
                <c:pt idx="61">
                  <c:v>3142.5</c:v>
                </c:pt>
                <c:pt idx="62">
                  <c:v>3205</c:v>
                </c:pt>
                <c:pt idx="63">
                  <c:v>3287</c:v>
                </c:pt>
                <c:pt idx="64">
                  <c:v>3215.5</c:v>
                </c:pt>
                <c:pt idx="65">
                  <c:v>3380</c:v>
                </c:pt>
                <c:pt idx="66">
                  <c:v>3467</c:v>
                </c:pt>
                <c:pt idx="67">
                  <c:v>3760</c:v>
                </c:pt>
                <c:pt idx="68">
                  <c:v>3702</c:v>
                </c:pt>
                <c:pt idx="69">
                  <c:v>3690</c:v>
                </c:pt>
                <c:pt idx="70">
                  <c:v>3694</c:v>
                </c:pt>
                <c:pt idx="71">
                  <c:v>3663</c:v>
                </c:pt>
                <c:pt idx="72">
                  <c:v>3575.5</c:v>
                </c:pt>
                <c:pt idx="73">
                  <c:v>3631</c:v>
                </c:pt>
                <c:pt idx="74">
                  <c:v>3508</c:v>
                </c:pt>
                <c:pt idx="75">
                  <c:v>3544.5</c:v>
                </c:pt>
                <c:pt idx="76">
                  <c:v>3619.5</c:v>
                </c:pt>
                <c:pt idx="77">
                  <c:v>3657</c:v>
                </c:pt>
                <c:pt idx="78">
                  <c:v>3640</c:v>
                </c:pt>
                <c:pt idx="79">
                  <c:v>3600</c:v>
                </c:pt>
                <c:pt idx="80">
                  <c:v>3616</c:v>
                </c:pt>
                <c:pt idx="81">
                  <c:v>3635</c:v>
                </c:pt>
                <c:pt idx="82">
                  <c:v>3615.5</c:v>
                </c:pt>
                <c:pt idx="83">
                  <c:v>3744.5</c:v>
                </c:pt>
                <c:pt idx="84">
                  <c:v>3827</c:v>
                </c:pt>
                <c:pt idx="85">
                  <c:v>3740</c:v>
                </c:pt>
                <c:pt idx="86">
                  <c:v>3832</c:v>
                </c:pt>
                <c:pt idx="87">
                  <c:v>3899.5</c:v>
                </c:pt>
                <c:pt idx="88">
                  <c:v>3869</c:v>
                </c:pt>
                <c:pt idx="89">
                  <c:v>3836</c:v>
                </c:pt>
                <c:pt idx="90">
                  <c:v>3846</c:v>
                </c:pt>
                <c:pt idx="91">
                  <c:v>3950</c:v>
                </c:pt>
                <c:pt idx="92">
                  <c:v>3929</c:v>
                </c:pt>
                <c:pt idx="93">
                  <c:v>3995</c:v>
                </c:pt>
                <c:pt idx="94">
                  <c:v>4004</c:v>
                </c:pt>
                <c:pt idx="95">
                  <c:v>3985.5</c:v>
                </c:pt>
                <c:pt idx="96">
                  <c:v>3950</c:v>
                </c:pt>
                <c:pt idx="97">
                  <c:v>3945</c:v>
                </c:pt>
                <c:pt idx="98">
                  <c:v>3820</c:v>
                </c:pt>
                <c:pt idx="99">
                  <c:v>4076</c:v>
                </c:pt>
                <c:pt idx="100">
                  <c:v>4115</c:v>
                </c:pt>
                <c:pt idx="101">
                  <c:v>4140.5</c:v>
                </c:pt>
                <c:pt idx="102">
                  <c:v>4180.5</c:v>
                </c:pt>
                <c:pt idx="103">
                  <c:v>4156.5</c:v>
                </c:pt>
                <c:pt idx="104">
                  <c:v>4035</c:v>
                </c:pt>
                <c:pt idx="105">
                  <c:v>4222</c:v>
                </c:pt>
                <c:pt idx="106">
                  <c:v>4332</c:v>
                </c:pt>
                <c:pt idx="107">
                  <c:v>4242</c:v>
                </c:pt>
                <c:pt idx="108">
                  <c:v>4225</c:v>
                </c:pt>
                <c:pt idx="109">
                  <c:v>4337</c:v>
                </c:pt>
                <c:pt idx="110">
                  <c:v>4307</c:v>
                </c:pt>
                <c:pt idx="111">
                  <c:v>4291</c:v>
                </c:pt>
                <c:pt idx="112">
                  <c:v>4259.5</c:v>
                </c:pt>
                <c:pt idx="113">
                  <c:v>4298</c:v>
                </c:pt>
                <c:pt idx="114">
                  <c:v>4303.5</c:v>
                </c:pt>
                <c:pt idx="115">
                  <c:v>4302</c:v>
                </c:pt>
                <c:pt idx="116">
                  <c:v>4690</c:v>
                </c:pt>
                <c:pt idx="117">
                  <c:v>4720</c:v>
                </c:pt>
                <c:pt idx="118">
                  <c:v>4782.5</c:v>
                </c:pt>
                <c:pt idx="119">
                  <c:v>4752</c:v>
                </c:pt>
                <c:pt idx="120">
                  <c:v>4768</c:v>
                </c:pt>
                <c:pt idx="121">
                  <c:v>4698</c:v>
                </c:pt>
                <c:pt idx="122">
                  <c:v>4675.5</c:v>
                </c:pt>
                <c:pt idx="123">
                  <c:v>4586</c:v>
                </c:pt>
                <c:pt idx="124">
                  <c:v>4614</c:v>
                </c:pt>
                <c:pt idx="125">
                  <c:v>4658.5</c:v>
                </c:pt>
                <c:pt idx="126">
                  <c:v>4632</c:v>
                </c:pt>
                <c:pt idx="127">
                  <c:v>4606.5</c:v>
                </c:pt>
                <c:pt idx="128">
                  <c:v>4618</c:v>
                </c:pt>
                <c:pt idx="129">
                  <c:v>4613.5</c:v>
                </c:pt>
                <c:pt idx="130">
                  <c:v>4622</c:v>
                </c:pt>
                <c:pt idx="131">
                  <c:v>4619.5</c:v>
                </c:pt>
                <c:pt idx="132">
                  <c:v>4738.5</c:v>
                </c:pt>
                <c:pt idx="133">
                  <c:v>4763.5</c:v>
                </c:pt>
                <c:pt idx="134">
                  <c:v>4688</c:v>
                </c:pt>
                <c:pt idx="135">
                  <c:v>4690.5</c:v>
                </c:pt>
                <c:pt idx="136">
                  <c:v>4671.5</c:v>
                </c:pt>
                <c:pt idx="137">
                  <c:v>4561.5</c:v>
                </c:pt>
                <c:pt idx="138">
                  <c:v>4523</c:v>
                </c:pt>
                <c:pt idx="139">
                  <c:v>4608</c:v>
                </c:pt>
                <c:pt idx="140">
                  <c:v>4642.5</c:v>
                </c:pt>
                <c:pt idx="141">
                  <c:v>4666</c:v>
                </c:pt>
                <c:pt idx="142">
                  <c:v>4728</c:v>
                </c:pt>
                <c:pt idx="143">
                  <c:v>4581.5</c:v>
                </c:pt>
                <c:pt idx="144">
                  <c:v>4474.5</c:v>
                </c:pt>
                <c:pt idx="145">
                  <c:v>4497.5</c:v>
                </c:pt>
                <c:pt idx="146">
                  <c:v>4564.5</c:v>
                </c:pt>
                <c:pt idx="147">
                  <c:v>4565</c:v>
                </c:pt>
                <c:pt idx="148">
                  <c:v>4590.5</c:v>
                </c:pt>
                <c:pt idx="149">
                  <c:v>4558.5</c:v>
                </c:pt>
                <c:pt idx="150">
                  <c:v>4535</c:v>
                </c:pt>
                <c:pt idx="151">
                  <c:v>4456</c:v>
                </c:pt>
                <c:pt idx="152">
                  <c:v>4475</c:v>
                </c:pt>
                <c:pt idx="153">
                  <c:v>4671.5</c:v>
                </c:pt>
                <c:pt idx="154">
                  <c:v>4724.5</c:v>
                </c:pt>
                <c:pt idx="155">
                  <c:v>4710</c:v>
                </c:pt>
                <c:pt idx="156">
                  <c:v>4863</c:v>
                </c:pt>
                <c:pt idx="157">
                  <c:v>4805</c:v>
                </c:pt>
                <c:pt idx="158">
                  <c:v>4772.5</c:v>
                </c:pt>
                <c:pt idx="159">
                  <c:v>4989.5</c:v>
                </c:pt>
                <c:pt idx="160">
                  <c:v>5057</c:v>
                </c:pt>
                <c:pt idx="161">
                  <c:v>5025</c:v>
                </c:pt>
                <c:pt idx="162">
                  <c:v>5080</c:v>
                </c:pt>
                <c:pt idx="163">
                  <c:v>4965.5</c:v>
                </c:pt>
                <c:pt idx="164">
                  <c:v>4956</c:v>
                </c:pt>
                <c:pt idx="165">
                  <c:v>4896</c:v>
                </c:pt>
                <c:pt idx="166">
                  <c:v>4906.5</c:v>
                </c:pt>
                <c:pt idx="167">
                  <c:v>4895</c:v>
                </c:pt>
                <c:pt idx="168">
                  <c:v>4879</c:v>
                </c:pt>
                <c:pt idx="169">
                  <c:v>4766.5</c:v>
                </c:pt>
                <c:pt idx="170">
                  <c:v>4722</c:v>
                </c:pt>
                <c:pt idx="171">
                  <c:v>4690.5</c:v>
                </c:pt>
                <c:pt idx="172">
                  <c:v>4859</c:v>
                </c:pt>
                <c:pt idx="173">
                  <c:v>4837</c:v>
                </c:pt>
                <c:pt idx="174">
                  <c:v>4912</c:v>
                </c:pt>
                <c:pt idx="175">
                  <c:v>4741</c:v>
                </c:pt>
                <c:pt idx="176">
                  <c:v>4782</c:v>
                </c:pt>
                <c:pt idx="177">
                  <c:v>4914.5</c:v>
                </c:pt>
                <c:pt idx="178">
                  <c:v>4910.5</c:v>
                </c:pt>
                <c:pt idx="179">
                  <c:v>4863</c:v>
                </c:pt>
                <c:pt idx="180">
                  <c:v>4900.5</c:v>
                </c:pt>
                <c:pt idx="181">
                  <c:v>4855.5</c:v>
                </c:pt>
                <c:pt idx="182">
                  <c:v>4799.5</c:v>
                </c:pt>
                <c:pt idx="183">
                  <c:v>4784</c:v>
                </c:pt>
                <c:pt idx="184">
                  <c:v>4702</c:v>
                </c:pt>
                <c:pt idx="185">
                  <c:v>4659</c:v>
                </c:pt>
                <c:pt idx="186">
                  <c:v>4706</c:v>
                </c:pt>
                <c:pt idx="187">
                  <c:v>4829</c:v>
                </c:pt>
                <c:pt idx="188">
                  <c:v>4770</c:v>
                </c:pt>
                <c:pt idx="189">
                  <c:v>4741.5</c:v>
                </c:pt>
                <c:pt idx="190">
                  <c:v>4796</c:v>
                </c:pt>
                <c:pt idx="191">
                  <c:v>4893.5</c:v>
                </c:pt>
                <c:pt idx="192">
                  <c:v>4945</c:v>
                </c:pt>
                <c:pt idx="193">
                  <c:v>4780</c:v>
                </c:pt>
                <c:pt idx="194">
                  <c:v>4910</c:v>
                </c:pt>
                <c:pt idx="195">
                  <c:v>4932</c:v>
                </c:pt>
                <c:pt idx="196">
                  <c:v>4982</c:v>
                </c:pt>
                <c:pt idx="197">
                  <c:v>4891.5</c:v>
                </c:pt>
                <c:pt idx="198">
                  <c:v>4980</c:v>
                </c:pt>
                <c:pt idx="199">
                  <c:v>5012.5</c:v>
                </c:pt>
                <c:pt idx="200">
                  <c:v>4933</c:v>
                </c:pt>
                <c:pt idx="201">
                  <c:v>4945</c:v>
                </c:pt>
                <c:pt idx="202">
                  <c:v>4910</c:v>
                </c:pt>
                <c:pt idx="203">
                  <c:v>4891.5</c:v>
                </c:pt>
                <c:pt idx="204">
                  <c:v>4971.5</c:v>
                </c:pt>
                <c:pt idx="205">
                  <c:v>4985.5</c:v>
                </c:pt>
                <c:pt idx="206">
                  <c:v>4979</c:v>
                </c:pt>
                <c:pt idx="207">
                  <c:v>5019.5</c:v>
                </c:pt>
                <c:pt idx="208">
                  <c:v>4995</c:v>
                </c:pt>
                <c:pt idx="209">
                  <c:v>5008</c:v>
                </c:pt>
                <c:pt idx="210">
                  <c:v>4992.5</c:v>
                </c:pt>
                <c:pt idx="211">
                  <c:v>5008</c:v>
                </c:pt>
                <c:pt idx="212">
                  <c:v>5040.5</c:v>
                </c:pt>
                <c:pt idx="213">
                  <c:v>5384.5</c:v>
                </c:pt>
                <c:pt idx="214">
                  <c:v>5381</c:v>
                </c:pt>
                <c:pt idx="215">
                  <c:v>5512</c:v>
                </c:pt>
                <c:pt idx="216">
                  <c:v>5494</c:v>
                </c:pt>
                <c:pt idx="217">
                  <c:v>5432</c:v>
                </c:pt>
                <c:pt idx="218">
                  <c:v>5421</c:v>
                </c:pt>
                <c:pt idx="219">
                  <c:v>5449</c:v>
                </c:pt>
                <c:pt idx="220">
                  <c:v>5362</c:v>
                </c:pt>
                <c:pt idx="221">
                  <c:v>5346</c:v>
                </c:pt>
                <c:pt idx="222">
                  <c:v>5356</c:v>
                </c:pt>
                <c:pt idx="223">
                  <c:v>5424.5</c:v>
                </c:pt>
                <c:pt idx="224">
                  <c:v>5474.5</c:v>
                </c:pt>
                <c:pt idx="225">
                  <c:v>5599</c:v>
                </c:pt>
                <c:pt idx="226">
                  <c:v>5643</c:v>
                </c:pt>
                <c:pt idx="227">
                  <c:v>5685.5</c:v>
                </c:pt>
                <c:pt idx="228">
                  <c:v>5744</c:v>
                </c:pt>
                <c:pt idx="229">
                  <c:v>5762.5</c:v>
                </c:pt>
                <c:pt idx="230">
                  <c:v>5478</c:v>
                </c:pt>
                <c:pt idx="231">
                  <c:v>5484.5</c:v>
                </c:pt>
                <c:pt idx="232">
                  <c:v>5450.5</c:v>
                </c:pt>
                <c:pt idx="233">
                  <c:v>5410</c:v>
                </c:pt>
                <c:pt idx="234">
                  <c:v>5375.5</c:v>
                </c:pt>
                <c:pt idx="235">
                  <c:v>5210</c:v>
                </c:pt>
                <c:pt idx="236">
                  <c:v>5219</c:v>
                </c:pt>
                <c:pt idx="237">
                  <c:v>5183.5</c:v>
                </c:pt>
                <c:pt idx="238">
                  <c:v>5161.5</c:v>
                </c:pt>
                <c:pt idx="239">
                  <c:v>5060</c:v>
                </c:pt>
                <c:pt idx="240">
                  <c:v>4991</c:v>
                </c:pt>
                <c:pt idx="241">
                  <c:v>5168.5</c:v>
                </c:pt>
                <c:pt idx="242">
                  <c:v>5175</c:v>
                </c:pt>
                <c:pt idx="243">
                  <c:v>5087.5</c:v>
                </c:pt>
                <c:pt idx="244">
                  <c:v>5060</c:v>
                </c:pt>
                <c:pt idx="245">
                  <c:v>4924</c:v>
                </c:pt>
                <c:pt idx="246">
                  <c:v>4948.5</c:v>
                </c:pt>
                <c:pt idx="247">
                  <c:v>5014.5</c:v>
                </c:pt>
                <c:pt idx="248">
                  <c:v>5048.5</c:v>
                </c:pt>
                <c:pt idx="249">
                  <c:v>5062.5</c:v>
                </c:pt>
                <c:pt idx="250">
                  <c:v>4996</c:v>
                </c:pt>
                <c:pt idx="251">
                  <c:v>5107.5</c:v>
                </c:pt>
                <c:pt idx="252">
                  <c:v>5273</c:v>
                </c:pt>
                <c:pt idx="253">
                  <c:v>5197</c:v>
                </c:pt>
                <c:pt idx="254">
                  <c:v>5117.5</c:v>
                </c:pt>
                <c:pt idx="255">
                  <c:v>5169</c:v>
                </c:pt>
                <c:pt idx="256">
                  <c:v>5280</c:v>
                </c:pt>
                <c:pt idx="257">
                  <c:v>5297.5</c:v>
                </c:pt>
                <c:pt idx="258">
                  <c:v>5260</c:v>
                </c:pt>
                <c:pt idx="259">
                  <c:v>5155.5</c:v>
                </c:pt>
                <c:pt idx="260">
                  <c:v>5172.5</c:v>
                </c:pt>
                <c:pt idx="261">
                  <c:v>5149.5</c:v>
                </c:pt>
                <c:pt idx="262">
                  <c:v>5098</c:v>
                </c:pt>
                <c:pt idx="263">
                  <c:v>5008</c:v>
                </c:pt>
                <c:pt idx="264">
                  <c:v>4919.5</c:v>
                </c:pt>
                <c:pt idx="265">
                  <c:v>4929</c:v>
                </c:pt>
                <c:pt idx="266">
                  <c:v>4970.5</c:v>
                </c:pt>
                <c:pt idx="267">
                  <c:v>5068.5</c:v>
                </c:pt>
                <c:pt idx="268">
                  <c:v>5030</c:v>
                </c:pt>
                <c:pt idx="269">
                  <c:v>4965.5</c:v>
                </c:pt>
                <c:pt idx="270">
                  <c:v>5010</c:v>
                </c:pt>
                <c:pt idx="271">
                  <c:v>4980.5</c:v>
                </c:pt>
                <c:pt idx="272">
                  <c:v>5070</c:v>
                </c:pt>
                <c:pt idx="273">
                  <c:v>5096.5</c:v>
                </c:pt>
                <c:pt idx="274">
                  <c:v>5135.5</c:v>
                </c:pt>
                <c:pt idx="275">
                  <c:v>5217.5</c:v>
                </c:pt>
                <c:pt idx="276">
                  <c:v>5170.5</c:v>
                </c:pt>
                <c:pt idx="277">
                  <c:v>5274.5</c:v>
                </c:pt>
                <c:pt idx="278">
                  <c:v>5362</c:v>
                </c:pt>
                <c:pt idx="279">
                  <c:v>5428.5</c:v>
                </c:pt>
                <c:pt idx="280">
                  <c:v>5409</c:v>
                </c:pt>
                <c:pt idx="281">
                  <c:v>5300.5</c:v>
                </c:pt>
                <c:pt idx="282">
                  <c:v>5354.5</c:v>
                </c:pt>
                <c:pt idx="283">
                  <c:v>5294.5</c:v>
                </c:pt>
                <c:pt idx="284">
                  <c:v>5348</c:v>
                </c:pt>
                <c:pt idx="285">
                  <c:v>5300</c:v>
                </c:pt>
                <c:pt idx="286">
                  <c:v>5281</c:v>
                </c:pt>
                <c:pt idx="287">
                  <c:v>5344.5</c:v>
                </c:pt>
                <c:pt idx="288">
                  <c:v>5293.5</c:v>
                </c:pt>
                <c:pt idx="289">
                  <c:v>5301.5</c:v>
                </c:pt>
                <c:pt idx="290">
                  <c:v>5254.5</c:v>
                </c:pt>
                <c:pt idx="291">
                  <c:v>5110.5</c:v>
                </c:pt>
                <c:pt idx="292">
                  <c:v>5080</c:v>
                </c:pt>
                <c:pt idx="293">
                  <c:v>5099</c:v>
                </c:pt>
                <c:pt idx="294">
                  <c:v>5135</c:v>
                </c:pt>
                <c:pt idx="295">
                  <c:v>5180</c:v>
                </c:pt>
                <c:pt idx="296">
                  <c:v>5134.5</c:v>
                </c:pt>
                <c:pt idx="297">
                  <c:v>5095</c:v>
                </c:pt>
                <c:pt idx="298">
                  <c:v>5111.5</c:v>
                </c:pt>
                <c:pt idx="299">
                  <c:v>5111.5</c:v>
                </c:pt>
                <c:pt idx="300">
                  <c:v>5095.5</c:v>
                </c:pt>
                <c:pt idx="301">
                  <c:v>5086</c:v>
                </c:pt>
                <c:pt idx="302">
                  <c:v>5140</c:v>
                </c:pt>
                <c:pt idx="303">
                  <c:v>5153.5</c:v>
                </c:pt>
                <c:pt idx="304">
                  <c:v>5258</c:v>
                </c:pt>
                <c:pt idx="305">
                  <c:v>5277</c:v>
                </c:pt>
                <c:pt idx="306">
                  <c:v>5255</c:v>
                </c:pt>
                <c:pt idx="307">
                  <c:v>5226</c:v>
                </c:pt>
                <c:pt idx="308">
                  <c:v>5113.5</c:v>
                </c:pt>
                <c:pt idx="309">
                  <c:v>5119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5-499F-A28B-DD81D9B0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473839"/>
        <c:axId val="784477999"/>
      </c:lineChart>
      <c:catAx>
        <c:axId val="78447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477999"/>
        <c:crosses val="autoZero"/>
        <c:auto val="1"/>
        <c:lblAlgn val="ctr"/>
        <c:lblOffset val="100"/>
        <c:noMultiLvlLbl val="0"/>
      </c:catAx>
      <c:valAx>
        <c:axId val="7844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47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объема</a:t>
            </a:r>
            <a:r>
              <a:rPr lang="ru-RU" baseline="0"/>
              <a:t> продаж относительно времени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Зад.7!$A$2:$A$311</c:f>
              <c:strCache>
                <c:ptCount val="310"/>
                <c:pt idx="0">
                  <c:v>3/1/2020</c:v>
                </c:pt>
                <c:pt idx="1">
                  <c:v>6/1/2020</c:v>
                </c:pt>
                <c:pt idx="2">
                  <c:v>8/1/2020</c:v>
                </c:pt>
                <c:pt idx="3">
                  <c:v>9/1/2020</c:v>
                </c:pt>
                <c:pt idx="4">
                  <c:v>10/1/2020</c:v>
                </c:pt>
                <c:pt idx="5">
                  <c:v>13/01/20</c:v>
                </c:pt>
                <c:pt idx="6">
                  <c:v>14/01/20</c:v>
                </c:pt>
                <c:pt idx="7">
                  <c:v>15/01/20</c:v>
                </c:pt>
                <c:pt idx="8">
                  <c:v>17/01/20</c:v>
                </c:pt>
                <c:pt idx="9">
                  <c:v>21/01/20</c:v>
                </c:pt>
                <c:pt idx="10">
                  <c:v>22/01/20</c:v>
                </c:pt>
                <c:pt idx="11">
                  <c:v>23/01/20</c:v>
                </c:pt>
                <c:pt idx="12">
                  <c:v>24/01/20</c:v>
                </c:pt>
                <c:pt idx="13">
                  <c:v>27/01/20</c:v>
                </c:pt>
                <c:pt idx="14">
                  <c:v>28/01/20</c:v>
                </c:pt>
                <c:pt idx="15">
                  <c:v>29/01/20</c:v>
                </c:pt>
                <c:pt idx="16">
                  <c:v>30/01/20</c:v>
                </c:pt>
                <c:pt idx="17">
                  <c:v>31/01/20</c:v>
                </c:pt>
                <c:pt idx="18">
                  <c:v>3/2/2020</c:v>
                </c:pt>
                <c:pt idx="19">
                  <c:v>4/2/2020</c:v>
                </c:pt>
                <c:pt idx="20">
                  <c:v>5/2/2020</c:v>
                </c:pt>
                <c:pt idx="21">
                  <c:v>6/2/2020</c:v>
                </c:pt>
                <c:pt idx="22">
                  <c:v>7/2/2020</c:v>
                </c:pt>
                <c:pt idx="23">
                  <c:v>10/2/2020</c:v>
                </c:pt>
                <c:pt idx="24">
                  <c:v>11/2/2020</c:v>
                </c:pt>
                <c:pt idx="25">
                  <c:v>13/02/20</c:v>
                </c:pt>
                <c:pt idx="26">
                  <c:v>14/02/20</c:v>
                </c:pt>
                <c:pt idx="27">
                  <c:v>17/02/20</c:v>
                </c:pt>
                <c:pt idx="28">
                  <c:v>18/02/20</c:v>
                </c:pt>
                <c:pt idx="29">
                  <c:v>19/02/20</c:v>
                </c:pt>
                <c:pt idx="30">
                  <c:v>20/02/20</c:v>
                </c:pt>
                <c:pt idx="31">
                  <c:v>21/02/20</c:v>
                </c:pt>
                <c:pt idx="32">
                  <c:v>25/02/20</c:v>
                </c:pt>
                <c:pt idx="33">
                  <c:v>26/02/20</c:v>
                </c:pt>
                <c:pt idx="34">
                  <c:v>2/3/2020</c:v>
                </c:pt>
                <c:pt idx="35">
                  <c:v>3/3/2020</c:v>
                </c:pt>
                <c:pt idx="36">
                  <c:v>4/3/2020</c:v>
                </c:pt>
                <c:pt idx="37">
                  <c:v>5/3/2020</c:v>
                </c:pt>
                <c:pt idx="38">
                  <c:v>11/3/2020</c:v>
                </c:pt>
                <c:pt idx="39">
                  <c:v>18/03/20</c:v>
                </c:pt>
                <c:pt idx="40">
                  <c:v>20/03/20</c:v>
                </c:pt>
                <c:pt idx="41">
                  <c:v>23/03/20</c:v>
                </c:pt>
                <c:pt idx="42">
                  <c:v>24/03/20</c:v>
                </c:pt>
                <c:pt idx="43">
                  <c:v>25/03/20</c:v>
                </c:pt>
                <c:pt idx="44">
                  <c:v>27/03/20</c:v>
                </c:pt>
                <c:pt idx="45">
                  <c:v>30/03/20</c:v>
                </c:pt>
                <c:pt idx="46">
                  <c:v>31/03/20</c:v>
                </c:pt>
                <c:pt idx="47">
                  <c:v>1/4/2020</c:v>
                </c:pt>
                <c:pt idx="48">
                  <c:v>2/4/2020</c:v>
                </c:pt>
                <c:pt idx="49">
                  <c:v>3/4/2020</c:v>
                </c:pt>
                <c:pt idx="50">
                  <c:v>6/4/2020</c:v>
                </c:pt>
                <c:pt idx="51">
                  <c:v>7/4/2020</c:v>
                </c:pt>
                <c:pt idx="52">
                  <c:v>8/4/2020</c:v>
                </c:pt>
                <c:pt idx="53">
                  <c:v>9/4/2020</c:v>
                </c:pt>
                <c:pt idx="54">
                  <c:v>10/4/2020</c:v>
                </c:pt>
                <c:pt idx="55">
                  <c:v>13/04/20</c:v>
                </c:pt>
                <c:pt idx="56">
                  <c:v>14/04/20</c:v>
                </c:pt>
                <c:pt idx="57">
                  <c:v>15/04/20</c:v>
                </c:pt>
                <c:pt idx="58">
                  <c:v>16/04/20</c:v>
                </c:pt>
                <c:pt idx="59">
                  <c:v>17/04/20</c:v>
                </c:pt>
                <c:pt idx="60">
                  <c:v>20/04/20</c:v>
                </c:pt>
                <c:pt idx="61">
                  <c:v>21/04/20</c:v>
                </c:pt>
                <c:pt idx="62">
                  <c:v>22/04/20</c:v>
                </c:pt>
                <c:pt idx="63">
                  <c:v>23/04/20</c:v>
                </c:pt>
                <c:pt idx="64">
                  <c:v>24/04/20</c:v>
                </c:pt>
                <c:pt idx="65">
                  <c:v>28/04/20</c:v>
                </c:pt>
                <c:pt idx="66">
                  <c:v>29/04/20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12/5/2020</c:v>
                </c:pt>
                <c:pt idx="73">
                  <c:v>13/05/20</c:v>
                </c:pt>
                <c:pt idx="74">
                  <c:v>14/05/20</c:v>
                </c:pt>
                <c:pt idx="75">
                  <c:v>15/05/20</c:v>
                </c:pt>
                <c:pt idx="76">
                  <c:v>18/05/20</c:v>
                </c:pt>
                <c:pt idx="77">
                  <c:v>19/05/20</c:v>
                </c:pt>
                <c:pt idx="78">
                  <c:v>20/05/20</c:v>
                </c:pt>
                <c:pt idx="79">
                  <c:v>21/05/20</c:v>
                </c:pt>
                <c:pt idx="80">
                  <c:v>22/05/20</c:v>
                </c:pt>
                <c:pt idx="81">
                  <c:v>25/05/20</c:v>
                </c:pt>
                <c:pt idx="82">
                  <c:v>26/05/20</c:v>
                </c:pt>
                <c:pt idx="83">
                  <c:v>27/05/20</c:v>
                </c:pt>
                <c:pt idx="84">
                  <c:v>28/05/20</c:v>
                </c:pt>
                <c:pt idx="85">
                  <c:v>29/05/20</c:v>
                </c:pt>
                <c:pt idx="86">
                  <c:v>1/6/2020</c:v>
                </c:pt>
                <c:pt idx="87">
                  <c:v>2/6/2020</c:v>
                </c:pt>
                <c:pt idx="88">
                  <c:v>3/6/2020</c:v>
                </c:pt>
                <c:pt idx="89">
                  <c:v>4/6/2020</c:v>
                </c:pt>
                <c:pt idx="90">
                  <c:v>5/6/2020</c:v>
                </c:pt>
                <c:pt idx="91">
                  <c:v>8/6/2020</c:v>
                </c:pt>
                <c:pt idx="92">
                  <c:v>9/6/2020</c:v>
                </c:pt>
                <c:pt idx="93">
                  <c:v>10/6/2020</c:v>
                </c:pt>
                <c:pt idx="94">
                  <c:v>11/6/2020</c:v>
                </c:pt>
                <c:pt idx="95">
                  <c:v>15/06/20</c:v>
                </c:pt>
                <c:pt idx="96">
                  <c:v>16/06/20</c:v>
                </c:pt>
                <c:pt idx="97">
                  <c:v>17/06/20</c:v>
                </c:pt>
                <c:pt idx="98">
                  <c:v>18/06/20</c:v>
                </c:pt>
                <c:pt idx="99">
                  <c:v>22/06/20</c:v>
                </c:pt>
                <c:pt idx="100">
                  <c:v>23/06/20</c:v>
                </c:pt>
                <c:pt idx="101">
                  <c:v>25/06/20</c:v>
                </c:pt>
                <c:pt idx="102">
                  <c:v>26/06/20</c:v>
                </c:pt>
                <c:pt idx="103">
                  <c:v>29/06/20</c:v>
                </c:pt>
                <c:pt idx="104">
                  <c:v>30/06/20</c:v>
                </c:pt>
                <c:pt idx="105">
                  <c:v>3/7/2020</c:v>
                </c:pt>
                <c:pt idx="106">
                  <c:v>6/7/2020</c:v>
                </c:pt>
                <c:pt idx="107">
                  <c:v>7/7/2020</c:v>
                </c:pt>
                <c:pt idx="108">
                  <c:v>8/7/2020</c:v>
                </c:pt>
                <c:pt idx="109">
                  <c:v>9/7/2020</c:v>
                </c:pt>
                <c:pt idx="110">
                  <c:v>10/7/2020</c:v>
                </c:pt>
                <c:pt idx="111">
                  <c:v>13/07/20</c:v>
                </c:pt>
                <c:pt idx="112">
                  <c:v>14/07/20</c:v>
                </c:pt>
                <c:pt idx="113">
                  <c:v>15/07/20</c:v>
                </c:pt>
                <c:pt idx="114">
                  <c:v>16/07/20</c:v>
                </c:pt>
                <c:pt idx="115">
                  <c:v>17/07/20</c:v>
                </c:pt>
                <c:pt idx="116">
                  <c:v>22/07/20</c:v>
                </c:pt>
                <c:pt idx="117">
                  <c:v>23/07/20</c:v>
                </c:pt>
                <c:pt idx="118">
                  <c:v>24/07/20</c:v>
                </c:pt>
                <c:pt idx="119">
                  <c:v>27/07/20</c:v>
                </c:pt>
                <c:pt idx="120">
                  <c:v>28/07/20</c:v>
                </c:pt>
                <c:pt idx="121">
                  <c:v>29/07/20</c:v>
                </c:pt>
                <c:pt idx="122">
                  <c:v>30/07/20</c:v>
                </c:pt>
                <c:pt idx="123">
                  <c:v>31/07/20</c:v>
                </c:pt>
                <c:pt idx="124">
                  <c:v>3/8/2020</c:v>
                </c:pt>
                <c:pt idx="125">
                  <c:v>4/8/2020</c:v>
                </c:pt>
                <c:pt idx="126">
                  <c:v>5/8/2020</c:v>
                </c:pt>
                <c:pt idx="127">
                  <c:v>6/8/2020</c:v>
                </c:pt>
                <c:pt idx="128">
                  <c:v>7/8/2020</c:v>
                </c:pt>
                <c:pt idx="129">
                  <c:v>10/8/2020</c:v>
                </c:pt>
                <c:pt idx="130">
                  <c:v>11/8/2020</c:v>
                </c:pt>
                <c:pt idx="131">
                  <c:v>12/8/2020</c:v>
                </c:pt>
                <c:pt idx="132">
                  <c:v>13/08/20</c:v>
                </c:pt>
                <c:pt idx="133">
                  <c:v>14/08/20</c:v>
                </c:pt>
                <c:pt idx="134">
                  <c:v>17/08/20</c:v>
                </c:pt>
                <c:pt idx="135">
                  <c:v>18/08/20</c:v>
                </c:pt>
                <c:pt idx="136">
                  <c:v>19/08/20</c:v>
                </c:pt>
                <c:pt idx="137">
                  <c:v>20/08/20</c:v>
                </c:pt>
                <c:pt idx="138">
                  <c:v>21/08/20</c:v>
                </c:pt>
                <c:pt idx="139">
                  <c:v>24/08/20</c:v>
                </c:pt>
                <c:pt idx="140">
                  <c:v>25/08/20</c:v>
                </c:pt>
                <c:pt idx="141">
                  <c:v>26/08/20</c:v>
                </c:pt>
                <c:pt idx="142">
                  <c:v>27/08/20</c:v>
                </c:pt>
                <c:pt idx="143">
                  <c:v>28/08/20</c:v>
                </c:pt>
                <c:pt idx="144">
                  <c:v>31/08/20</c:v>
                </c:pt>
                <c:pt idx="145">
                  <c:v>1/9/2020</c:v>
                </c:pt>
                <c:pt idx="146">
                  <c:v>2/9/2020</c:v>
                </c:pt>
                <c:pt idx="147">
                  <c:v>3/9/2020</c:v>
                </c:pt>
                <c:pt idx="148">
                  <c:v>4/9/2020</c:v>
                </c:pt>
                <c:pt idx="149">
                  <c:v>7/9/2020</c:v>
                </c:pt>
                <c:pt idx="150">
                  <c:v>8/9/2020</c:v>
                </c:pt>
                <c:pt idx="151">
                  <c:v>9/9/2020</c:v>
                </c:pt>
                <c:pt idx="152">
                  <c:v>10/9/2020</c:v>
                </c:pt>
                <c:pt idx="153">
                  <c:v>14/09/20</c:v>
                </c:pt>
                <c:pt idx="154">
                  <c:v>15/09/20</c:v>
                </c:pt>
                <c:pt idx="155">
                  <c:v>16/09/20</c:v>
                </c:pt>
                <c:pt idx="156">
                  <c:v>17/09/20</c:v>
                </c:pt>
                <c:pt idx="157">
                  <c:v>18/09/20</c:v>
                </c:pt>
                <c:pt idx="158">
                  <c:v>21/09/20</c:v>
                </c:pt>
                <c:pt idx="159">
                  <c:v>23/09/20</c:v>
                </c:pt>
                <c:pt idx="160">
                  <c:v>24/09/20</c:v>
                </c:pt>
                <c:pt idx="161">
                  <c:v>25/09/20</c:v>
                </c:pt>
                <c:pt idx="162">
                  <c:v>28/09/20</c:v>
                </c:pt>
                <c:pt idx="163">
                  <c:v>29/09/20</c:v>
                </c:pt>
                <c:pt idx="164">
                  <c:v>30/09/20</c:v>
                </c:pt>
                <c:pt idx="165">
                  <c:v>1/10/2020</c:v>
                </c:pt>
                <c:pt idx="166">
                  <c:v>2/10/2020</c:v>
                </c:pt>
                <c:pt idx="167">
                  <c:v>5/10/2020</c:v>
                </c:pt>
                <c:pt idx="168">
                  <c:v>6/10/2020</c:v>
                </c:pt>
                <c:pt idx="169">
                  <c:v>7/10/2020</c:v>
                </c:pt>
                <c:pt idx="170">
                  <c:v>8/10/2020</c:v>
                </c:pt>
                <c:pt idx="171">
                  <c:v>9/10/2020</c:v>
                </c:pt>
                <c:pt idx="172">
                  <c:v>12/10/2020</c:v>
                </c:pt>
                <c:pt idx="173">
                  <c:v>13/10/20</c:v>
                </c:pt>
                <c:pt idx="174">
                  <c:v>14/10/20</c:v>
                </c:pt>
                <c:pt idx="175">
                  <c:v>15/10/20</c:v>
                </c:pt>
                <c:pt idx="176">
                  <c:v>16/10/20</c:v>
                </c:pt>
                <c:pt idx="177">
                  <c:v>19/10/20</c:v>
                </c:pt>
                <c:pt idx="178">
                  <c:v>20/10/20</c:v>
                </c:pt>
                <c:pt idx="179">
                  <c:v>21/10/20</c:v>
                </c:pt>
                <c:pt idx="180">
                  <c:v>22/10/20</c:v>
                </c:pt>
                <c:pt idx="181">
                  <c:v>23/10/20</c:v>
                </c:pt>
                <c:pt idx="182">
                  <c:v>26/10/20</c:v>
                </c:pt>
                <c:pt idx="183">
                  <c:v>27/10/20</c:v>
                </c:pt>
                <c:pt idx="184">
                  <c:v>28/10/20</c:v>
                </c:pt>
                <c:pt idx="185">
                  <c:v>29/10/20</c:v>
                </c:pt>
                <c:pt idx="186">
                  <c:v>30/10/20</c:v>
                </c:pt>
                <c:pt idx="187">
                  <c:v>2/11/2020</c:v>
                </c:pt>
                <c:pt idx="188">
                  <c:v>3/11/2020</c:v>
                </c:pt>
                <c:pt idx="189">
                  <c:v>5/11/2020</c:v>
                </c:pt>
                <c:pt idx="190">
                  <c:v>6/11/2020</c:v>
                </c:pt>
                <c:pt idx="191">
                  <c:v>9/11/2020</c:v>
                </c:pt>
                <c:pt idx="192">
                  <c:v>10/11/2020</c:v>
                </c:pt>
                <c:pt idx="193">
                  <c:v>11/11/2020</c:v>
                </c:pt>
                <c:pt idx="194">
                  <c:v>12/11/2020</c:v>
                </c:pt>
                <c:pt idx="195">
                  <c:v>13/11/20</c:v>
                </c:pt>
                <c:pt idx="196">
                  <c:v>16/11/20</c:v>
                </c:pt>
                <c:pt idx="197">
                  <c:v>17/11/20</c:v>
                </c:pt>
                <c:pt idx="198">
                  <c:v>18/11/20</c:v>
                </c:pt>
                <c:pt idx="199">
                  <c:v>19/11/20</c:v>
                </c:pt>
                <c:pt idx="200">
                  <c:v>20/11/20</c:v>
                </c:pt>
                <c:pt idx="201">
                  <c:v>23/11/20</c:v>
                </c:pt>
                <c:pt idx="202">
                  <c:v>24/11/20</c:v>
                </c:pt>
                <c:pt idx="203">
                  <c:v>25/11/20</c:v>
                </c:pt>
                <c:pt idx="204">
                  <c:v>26/11/20</c:v>
                </c:pt>
                <c:pt idx="205">
                  <c:v>27/11/20</c:v>
                </c:pt>
                <c:pt idx="206">
                  <c:v>30/11/20</c:v>
                </c:pt>
                <c:pt idx="207">
                  <c:v>1/12/2020</c:v>
                </c:pt>
                <c:pt idx="208">
                  <c:v>2/12/2020</c:v>
                </c:pt>
                <c:pt idx="209">
                  <c:v>3/12/2020</c:v>
                </c:pt>
                <c:pt idx="210">
                  <c:v>4/12/2020</c:v>
                </c:pt>
                <c:pt idx="211">
                  <c:v>7/12/2020</c:v>
                </c:pt>
                <c:pt idx="212">
                  <c:v>8/12/2020</c:v>
                </c:pt>
                <c:pt idx="213">
                  <c:v>10/12/2020</c:v>
                </c:pt>
                <c:pt idx="214">
                  <c:v>11/12/2020</c:v>
                </c:pt>
                <c:pt idx="215">
                  <c:v>14/12/20</c:v>
                </c:pt>
                <c:pt idx="216">
                  <c:v>15/12/20</c:v>
                </c:pt>
                <c:pt idx="217">
                  <c:v>16/12/20</c:v>
                </c:pt>
                <c:pt idx="218">
                  <c:v>17/12/20</c:v>
                </c:pt>
                <c:pt idx="219">
                  <c:v>18/12/20</c:v>
                </c:pt>
                <c:pt idx="220">
                  <c:v>21/12/20</c:v>
                </c:pt>
                <c:pt idx="221">
                  <c:v>22/12/20</c:v>
                </c:pt>
                <c:pt idx="222">
                  <c:v>23/12/20</c:v>
                </c:pt>
                <c:pt idx="223">
                  <c:v>24/12/20</c:v>
                </c:pt>
                <c:pt idx="224">
                  <c:v>25/12/20</c:v>
                </c:pt>
                <c:pt idx="225">
                  <c:v>28/12/20</c:v>
                </c:pt>
                <c:pt idx="226">
                  <c:v>29/12/20</c:v>
                </c:pt>
                <c:pt idx="227">
                  <c:v>30/12/20</c:v>
                </c:pt>
                <c:pt idx="228">
                  <c:v>4/1/2021</c:v>
                </c:pt>
                <c:pt idx="229">
                  <c:v>5/1/2021</c:v>
                </c:pt>
                <c:pt idx="230">
                  <c:v>8/1/2021</c:v>
                </c:pt>
                <c:pt idx="231">
                  <c:v>11/1/2021</c:v>
                </c:pt>
                <c:pt idx="232">
                  <c:v>12/1/2021</c:v>
                </c:pt>
                <c:pt idx="233">
                  <c:v>13/01/21</c:v>
                </c:pt>
                <c:pt idx="234">
                  <c:v>14/01/21</c:v>
                </c:pt>
                <c:pt idx="235">
                  <c:v>15/01/21</c:v>
                </c:pt>
                <c:pt idx="236">
                  <c:v>18/01/21</c:v>
                </c:pt>
                <c:pt idx="237">
                  <c:v>19/01/21</c:v>
                </c:pt>
                <c:pt idx="238">
                  <c:v>20/01/21</c:v>
                </c:pt>
                <c:pt idx="239">
                  <c:v>21/01/21</c:v>
                </c:pt>
                <c:pt idx="240">
                  <c:v>22/01/21</c:v>
                </c:pt>
                <c:pt idx="241">
                  <c:v>25/01/21</c:v>
                </c:pt>
                <c:pt idx="242">
                  <c:v>26/01/21</c:v>
                </c:pt>
                <c:pt idx="243">
                  <c:v>27/01/21</c:v>
                </c:pt>
                <c:pt idx="244">
                  <c:v>28/01/21</c:v>
                </c:pt>
                <c:pt idx="245">
                  <c:v>29/01/21</c:v>
                </c:pt>
                <c:pt idx="246">
                  <c:v>1/2/2021</c:v>
                </c:pt>
                <c:pt idx="247">
                  <c:v>2/2/2021</c:v>
                </c:pt>
                <c:pt idx="248">
                  <c:v>3/2/2021</c:v>
                </c:pt>
                <c:pt idx="249">
                  <c:v>4/2/2021</c:v>
                </c:pt>
                <c:pt idx="250">
                  <c:v>5/2/2021</c:v>
                </c:pt>
                <c:pt idx="251">
                  <c:v>8/2/2021</c:v>
                </c:pt>
                <c:pt idx="252">
                  <c:v>9/2/2021</c:v>
                </c:pt>
                <c:pt idx="253">
                  <c:v>10/2/2021</c:v>
                </c:pt>
                <c:pt idx="254">
                  <c:v>11/2/2021</c:v>
                </c:pt>
                <c:pt idx="255">
                  <c:v>12/2/2021</c:v>
                </c:pt>
                <c:pt idx="256">
                  <c:v>15/02/21</c:v>
                </c:pt>
                <c:pt idx="257">
                  <c:v>16/02/21</c:v>
                </c:pt>
                <c:pt idx="258">
                  <c:v>17/02/21</c:v>
                </c:pt>
                <c:pt idx="259">
                  <c:v>18/02/21</c:v>
                </c:pt>
                <c:pt idx="260">
                  <c:v>19/02/21</c:v>
                </c:pt>
                <c:pt idx="261">
                  <c:v>20/02/21</c:v>
                </c:pt>
                <c:pt idx="262">
                  <c:v>22/02/21</c:v>
                </c:pt>
                <c:pt idx="263">
                  <c:v>24/02/21</c:v>
                </c:pt>
                <c:pt idx="264">
                  <c:v>25/02/21</c:v>
                </c:pt>
                <c:pt idx="265">
                  <c:v>26/02/21</c:v>
                </c:pt>
                <c:pt idx="266">
                  <c:v>1/3/2021</c:v>
                </c:pt>
                <c:pt idx="267">
                  <c:v>2/3/2021</c:v>
                </c:pt>
                <c:pt idx="268">
                  <c:v>3/3/2021</c:v>
                </c:pt>
                <c:pt idx="269">
                  <c:v>4/3/2021</c:v>
                </c:pt>
                <c:pt idx="270">
                  <c:v>5/3/2021</c:v>
                </c:pt>
                <c:pt idx="271">
                  <c:v>9/3/2021</c:v>
                </c:pt>
                <c:pt idx="272">
                  <c:v>10/3/2021</c:v>
                </c:pt>
                <c:pt idx="273">
                  <c:v>11/3/2021</c:v>
                </c:pt>
                <c:pt idx="274">
                  <c:v>12/3/2021</c:v>
                </c:pt>
                <c:pt idx="275">
                  <c:v>15/03/21</c:v>
                </c:pt>
                <c:pt idx="276">
                  <c:v>16/03/21</c:v>
                </c:pt>
                <c:pt idx="277">
                  <c:v>17/03/21</c:v>
                </c:pt>
                <c:pt idx="278">
                  <c:v>18/03/21</c:v>
                </c:pt>
                <c:pt idx="279">
                  <c:v>19/03/21</c:v>
                </c:pt>
                <c:pt idx="280">
                  <c:v>22/03/21</c:v>
                </c:pt>
                <c:pt idx="281">
                  <c:v>23/03/21</c:v>
                </c:pt>
                <c:pt idx="282">
                  <c:v>24/03/21</c:v>
                </c:pt>
                <c:pt idx="283">
                  <c:v>25/03/21</c:v>
                </c:pt>
                <c:pt idx="284">
                  <c:v>26/03/21</c:v>
                </c:pt>
                <c:pt idx="285">
                  <c:v>29/03/21</c:v>
                </c:pt>
                <c:pt idx="286">
                  <c:v>30/03/21</c:v>
                </c:pt>
                <c:pt idx="287">
                  <c:v>31/03/21</c:v>
                </c:pt>
                <c:pt idx="288">
                  <c:v>1/4/2021</c:v>
                </c:pt>
                <c:pt idx="289">
                  <c:v>2/4/2021</c:v>
                </c:pt>
                <c:pt idx="290">
                  <c:v>5/4/2021</c:v>
                </c:pt>
                <c:pt idx="291">
                  <c:v>6/4/2021</c:v>
                </c:pt>
                <c:pt idx="292">
                  <c:v>7/4/2021</c:v>
                </c:pt>
                <c:pt idx="293">
                  <c:v>8/4/2021</c:v>
                </c:pt>
                <c:pt idx="294">
                  <c:v>9/4/2021</c:v>
                </c:pt>
                <c:pt idx="295">
                  <c:v>12/4/2021</c:v>
                </c:pt>
                <c:pt idx="296">
                  <c:v>13/04/21</c:v>
                </c:pt>
                <c:pt idx="297">
                  <c:v>14/04/21</c:v>
                </c:pt>
                <c:pt idx="298">
                  <c:v>15/04/21</c:v>
                </c:pt>
                <c:pt idx="299">
                  <c:v>16/04/21</c:v>
                </c:pt>
                <c:pt idx="300">
                  <c:v>19/04/21</c:v>
                </c:pt>
                <c:pt idx="301">
                  <c:v>20/04/21</c:v>
                </c:pt>
                <c:pt idx="302">
                  <c:v>21/04/21</c:v>
                </c:pt>
                <c:pt idx="303">
                  <c:v>22/04/21</c:v>
                </c:pt>
                <c:pt idx="304">
                  <c:v>23/04/21</c:v>
                </c:pt>
                <c:pt idx="305">
                  <c:v>26/04/21</c:v>
                </c:pt>
                <c:pt idx="306">
                  <c:v>27/04/21</c:v>
                </c:pt>
                <c:pt idx="307">
                  <c:v>28/04/21</c:v>
                </c:pt>
                <c:pt idx="308">
                  <c:v>29/04/21</c:v>
                </c:pt>
                <c:pt idx="309">
                  <c:v>30/04/21</c:v>
                </c:pt>
              </c:strCache>
            </c:strRef>
          </c:cat>
          <c:val>
            <c:numRef>
              <c:f>Зад.7!$C$2:$C$311</c:f>
              <c:numCache>
                <c:formatCode>General</c:formatCode>
                <c:ptCount val="310"/>
                <c:pt idx="0">
                  <c:v>291955</c:v>
                </c:pt>
                <c:pt idx="1">
                  <c:v>290909</c:v>
                </c:pt>
                <c:pt idx="2">
                  <c:v>388549</c:v>
                </c:pt>
                <c:pt idx="3">
                  <c:v>492797</c:v>
                </c:pt>
                <c:pt idx="4">
                  <c:v>376849</c:v>
                </c:pt>
                <c:pt idx="5">
                  <c:v>222572</c:v>
                </c:pt>
                <c:pt idx="6">
                  <c:v>362009</c:v>
                </c:pt>
                <c:pt idx="7">
                  <c:v>1536221</c:v>
                </c:pt>
                <c:pt idx="8">
                  <c:v>1422107</c:v>
                </c:pt>
                <c:pt idx="9">
                  <c:v>1137798</c:v>
                </c:pt>
                <c:pt idx="10">
                  <c:v>1202119</c:v>
                </c:pt>
                <c:pt idx="11">
                  <c:v>890575</c:v>
                </c:pt>
                <c:pt idx="12">
                  <c:v>1028616</c:v>
                </c:pt>
                <c:pt idx="13">
                  <c:v>585063</c:v>
                </c:pt>
                <c:pt idx="14">
                  <c:v>597899</c:v>
                </c:pt>
                <c:pt idx="15">
                  <c:v>717748</c:v>
                </c:pt>
                <c:pt idx="16">
                  <c:v>617826</c:v>
                </c:pt>
                <c:pt idx="17">
                  <c:v>682379</c:v>
                </c:pt>
                <c:pt idx="18">
                  <c:v>559676</c:v>
                </c:pt>
                <c:pt idx="19">
                  <c:v>453596</c:v>
                </c:pt>
                <c:pt idx="20">
                  <c:v>1004108</c:v>
                </c:pt>
                <c:pt idx="21">
                  <c:v>1505151</c:v>
                </c:pt>
                <c:pt idx="22">
                  <c:v>652734</c:v>
                </c:pt>
                <c:pt idx="23">
                  <c:v>779546</c:v>
                </c:pt>
                <c:pt idx="24">
                  <c:v>594896</c:v>
                </c:pt>
                <c:pt idx="25">
                  <c:v>851663</c:v>
                </c:pt>
                <c:pt idx="26">
                  <c:v>480070</c:v>
                </c:pt>
                <c:pt idx="27">
                  <c:v>452693</c:v>
                </c:pt>
                <c:pt idx="28">
                  <c:v>460542</c:v>
                </c:pt>
                <c:pt idx="29">
                  <c:v>547359</c:v>
                </c:pt>
                <c:pt idx="30">
                  <c:v>269194</c:v>
                </c:pt>
                <c:pt idx="31">
                  <c:v>312226</c:v>
                </c:pt>
                <c:pt idx="32">
                  <c:v>433180</c:v>
                </c:pt>
                <c:pt idx="33">
                  <c:v>667542</c:v>
                </c:pt>
                <c:pt idx="34">
                  <c:v>749046</c:v>
                </c:pt>
                <c:pt idx="35">
                  <c:v>807292</c:v>
                </c:pt>
                <c:pt idx="36">
                  <c:v>532562</c:v>
                </c:pt>
                <c:pt idx="37">
                  <c:v>521348</c:v>
                </c:pt>
                <c:pt idx="38">
                  <c:v>1264374</c:v>
                </c:pt>
                <c:pt idx="39">
                  <c:v>1841047</c:v>
                </c:pt>
                <c:pt idx="40">
                  <c:v>1329099</c:v>
                </c:pt>
                <c:pt idx="41">
                  <c:v>1068377</c:v>
                </c:pt>
                <c:pt idx="42">
                  <c:v>733127</c:v>
                </c:pt>
                <c:pt idx="43">
                  <c:v>1017518</c:v>
                </c:pt>
                <c:pt idx="44">
                  <c:v>640870</c:v>
                </c:pt>
                <c:pt idx="45">
                  <c:v>386716</c:v>
                </c:pt>
                <c:pt idx="46">
                  <c:v>468120</c:v>
                </c:pt>
                <c:pt idx="47">
                  <c:v>401981</c:v>
                </c:pt>
                <c:pt idx="48">
                  <c:v>603133</c:v>
                </c:pt>
                <c:pt idx="49">
                  <c:v>631941</c:v>
                </c:pt>
                <c:pt idx="50">
                  <c:v>428077</c:v>
                </c:pt>
                <c:pt idx="51">
                  <c:v>634958</c:v>
                </c:pt>
                <c:pt idx="52">
                  <c:v>638994</c:v>
                </c:pt>
                <c:pt idx="53">
                  <c:v>664627</c:v>
                </c:pt>
                <c:pt idx="54">
                  <c:v>198605</c:v>
                </c:pt>
                <c:pt idx="55">
                  <c:v>303435</c:v>
                </c:pt>
                <c:pt idx="56">
                  <c:v>477174</c:v>
                </c:pt>
                <c:pt idx="57">
                  <c:v>489492</c:v>
                </c:pt>
                <c:pt idx="58">
                  <c:v>423817</c:v>
                </c:pt>
                <c:pt idx="59">
                  <c:v>290157</c:v>
                </c:pt>
                <c:pt idx="60">
                  <c:v>272556</c:v>
                </c:pt>
                <c:pt idx="61">
                  <c:v>448016</c:v>
                </c:pt>
                <c:pt idx="62">
                  <c:v>412431</c:v>
                </c:pt>
                <c:pt idx="63">
                  <c:v>370461</c:v>
                </c:pt>
                <c:pt idx="64">
                  <c:v>314692</c:v>
                </c:pt>
                <c:pt idx="65">
                  <c:v>760416</c:v>
                </c:pt>
                <c:pt idx="66">
                  <c:v>546429</c:v>
                </c:pt>
                <c:pt idx="67">
                  <c:v>1340370</c:v>
                </c:pt>
                <c:pt idx="68">
                  <c:v>661431</c:v>
                </c:pt>
                <c:pt idx="69">
                  <c:v>675492</c:v>
                </c:pt>
                <c:pt idx="70">
                  <c:v>483755</c:v>
                </c:pt>
                <c:pt idx="71">
                  <c:v>291016</c:v>
                </c:pt>
                <c:pt idx="72">
                  <c:v>535623</c:v>
                </c:pt>
                <c:pt idx="73">
                  <c:v>546151</c:v>
                </c:pt>
                <c:pt idx="74">
                  <c:v>621758</c:v>
                </c:pt>
                <c:pt idx="75">
                  <c:v>308703</c:v>
                </c:pt>
                <c:pt idx="76">
                  <c:v>522604</c:v>
                </c:pt>
                <c:pt idx="77">
                  <c:v>352357</c:v>
                </c:pt>
                <c:pt idx="78">
                  <c:v>400697</c:v>
                </c:pt>
                <c:pt idx="79">
                  <c:v>345079</c:v>
                </c:pt>
                <c:pt idx="80">
                  <c:v>208008</c:v>
                </c:pt>
                <c:pt idx="81">
                  <c:v>119457</c:v>
                </c:pt>
                <c:pt idx="82">
                  <c:v>365782</c:v>
                </c:pt>
                <c:pt idx="83">
                  <c:v>856327</c:v>
                </c:pt>
                <c:pt idx="84">
                  <c:v>502375</c:v>
                </c:pt>
                <c:pt idx="85">
                  <c:v>518322</c:v>
                </c:pt>
                <c:pt idx="86">
                  <c:v>428320</c:v>
                </c:pt>
                <c:pt idx="87">
                  <c:v>590579</c:v>
                </c:pt>
                <c:pt idx="88">
                  <c:v>529011</c:v>
                </c:pt>
                <c:pt idx="89">
                  <c:v>632588</c:v>
                </c:pt>
                <c:pt idx="90">
                  <c:v>300224</c:v>
                </c:pt>
                <c:pt idx="91">
                  <c:v>622249</c:v>
                </c:pt>
                <c:pt idx="92">
                  <c:v>367852</c:v>
                </c:pt>
                <c:pt idx="93">
                  <c:v>805517</c:v>
                </c:pt>
                <c:pt idx="94">
                  <c:v>786098</c:v>
                </c:pt>
                <c:pt idx="95">
                  <c:v>606762</c:v>
                </c:pt>
                <c:pt idx="96">
                  <c:v>409007</c:v>
                </c:pt>
                <c:pt idx="97">
                  <c:v>542551</c:v>
                </c:pt>
                <c:pt idx="98">
                  <c:v>725669</c:v>
                </c:pt>
                <c:pt idx="99">
                  <c:v>655479</c:v>
                </c:pt>
                <c:pt idx="100">
                  <c:v>715543</c:v>
                </c:pt>
                <c:pt idx="101">
                  <c:v>870462</c:v>
                </c:pt>
                <c:pt idx="102">
                  <c:v>558665</c:v>
                </c:pt>
                <c:pt idx="103">
                  <c:v>332486</c:v>
                </c:pt>
                <c:pt idx="104">
                  <c:v>439418</c:v>
                </c:pt>
                <c:pt idx="105">
                  <c:v>287251</c:v>
                </c:pt>
                <c:pt idx="106">
                  <c:v>494536</c:v>
                </c:pt>
                <c:pt idx="107">
                  <c:v>599546</c:v>
                </c:pt>
                <c:pt idx="108">
                  <c:v>364001</c:v>
                </c:pt>
                <c:pt idx="109">
                  <c:v>674716</c:v>
                </c:pt>
                <c:pt idx="110">
                  <c:v>519649</c:v>
                </c:pt>
                <c:pt idx="111">
                  <c:v>327645</c:v>
                </c:pt>
                <c:pt idx="112">
                  <c:v>403736</c:v>
                </c:pt>
                <c:pt idx="113">
                  <c:v>278935</c:v>
                </c:pt>
                <c:pt idx="114">
                  <c:v>361755</c:v>
                </c:pt>
                <c:pt idx="115">
                  <c:v>176026</c:v>
                </c:pt>
                <c:pt idx="116">
                  <c:v>859724</c:v>
                </c:pt>
                <c:pt idx="117">
                  <c:v>648464</c:v>
                </c:pt>
                <c:pt idx="118">
                  <c:v>464885</c:v>
                </c:pt>
                <c:pt idx="119">
                  <c:v>554837</c:v>
                </c:pt>
                <c:pt idx="120">
                  <c:v>303507</c:v>
                </c:pt>
                <c:pt idx="121">
                  <c:v>815281</c:v>
                </c:pt>
                <c:pt idx="122">
                  <c:v>499186</c:v>
                </c:pt>
                <c:pt idx="123">
                  <c:v>545908</c:v>
                </c:pt>
                <c:pt idx="124">
                  <c:v>440772</c:v>
                </c:pt>
                <c:pt idx="125">
                  <c:v>276765</c:v>
                </c:pt>
                <c:pt idx="126">
                  <c:v>333049</c:v>
                </c:pt>
                <c:pt idx="127">
                  <c:v>321495</c:v>
                </c:pt>
                <c:pt idx="128">
                  <c:v>309905</c:v>
                </c:pt>
                <c:pt idx="129">
                  <c:v>263586</c:v>
                </c:pt>
                <c:pt idx="130">
                  <c:v>368984</c:v>
                </c:pt>
                <c:pt idx="131">
                  <c:v>343556</c:v>
                </c:pt>
                <c:pt idx="132">
                  <c:v>509353</c:v>
                </c:pt>
                <c:pt idx="133">
                  <c:v>561231</c:v>
                </c:pt>
                <c:pt idx="134">
                  <c:v>518607</c:v>
                </c:pt>
                <c:pt idx="135">
                  <c:v>321094</c:v>
                </c:pt>
                <c:pt idx="136">
                  <c:v>252837</c:v>
                </c:pt>
                <c:pt idx="137">
                  <c:v>533803</c:v>
                </c:pt>
                <c:pt idx="138">
                  <c:v>368723</c:v>
                </c:pt>
                <c:pt idx="139">
                  <c:v>335463</c:v>
                </c:pt>
                <c:pt idx="140">
                  <c:v>473599</c:v>
                </c:pt>
                <c:pt idx="141">
                  <c:v>302374</c:v>
                </c:pt>
                <c:pt idx="142">
                  <c:v>422233</c:v>
                </c:pt>
                <c:pt idx="143">
                  <c:v>481042</c:v>
                </c:pt>
                <c:pt idx="144">
                  <c:v>468217</c:v>
                </c:pt>
                <c:pt idx="145">
                  <c:v>556547</c:v>
                </c:pt>
                <c:pt idx="146">
                  <c:v>518184</c:v>
                </c:pt>
                <c:pt idx="147">
                  <c:v>274496</c:v>
                </c:pt>
                <c:pt idx="148">
                  <c:v>251453</c:v>
                </c:pt>
                <c:pt idx="149">
                  <c:v>150741</c:v>
                </c:pt>
                <c:pt idx="150">
                  <c:v>312059</c:v>
                </c:pt>
                <c:pt idx="151">
                  <c:v>279467</c:v>
                </c:pt>
                <c:pt idx="152">
                  <c:v>217757</c:v>
                </c:pt>
                <c:pt idx="153">
                  <c:v>458729</c:v>
                </c:pt>
                <c:pt idx="154">
                  <c:v>382678</c:v>
                </c:pt>
                <c:pt idx="155">
                  <c:v>274442</c:v>
                </c:pt>
                <c:pt idx="156">
                  <c:v>787198</c:v>
                </c:pt>
                <c:pt idx="157">
                  <c:v>394972</c:v>
                </c:pt>
                <c:pt idx="158">
                  <c:v>468255</c:v>
                </c:pt>
                <c:pt idx="159">
                  <c:v>762604</c:v>
                </c:pt>
                <c:pt idx="160">
                  <c:v>584374</c:v>
                </c:pt>
                <c:pt idx="161">
                  <c:v>484960</c:v>
                </c:pt>
                <c:pt idx="162">
                  <c:v>347077</c:v>
                </c:pt>
                <c:pt idx="163">
                  <c:v>492171</c:v>
                </c:pt>
                <c:pt idx="164">
                  <c:v>440560</c:v>
                </c:pt>
                <c:pt idx="165">
                  <c:v>419660</c:v>
                </c:pt>
                <c:pt idx="166">
                  <c:v>308123</c:v>
                </c:pt>
                <c:pt idx="167">
                  <c:v>323020</c:v>
                </c:pt>
                <c:pt idx="168">
                  <c:v>214699</c:v>
                </c:pt>
                <c:pt idx="169">
                  <c:v>603324</c:v>
                </c:pt>
                <c:pt idx="170">
                  <c:v>389157</c:v>
                </c:pt>
                <c:pt idx="171">
                  <c:v>330711</c:v>
                </c:pt>
                <c:pt idx="172">
                  <c:v>428179</c:v>
                </c:pt>
                <c:pt idx="173">
                  <c:v>448933</c:v>
                </c:pt>
                <c:pt idx="174">
                  <c:v>369365</c:v>
                </c:pt>
                <c:pt idx="175">
                  <c:v>357136</c:v>
                </c:pt>
                <c:pt idx="176">
                  <c:v>358808</c:v>
                </c:pt>
                <c:pt idx="177">
                  <c:v>441176</c:v>
                </c:pt>
                <c:pt idx="178">
                  <c:v>506574</c:v>
                </c:pt>
                <c:pt idx="179">
                  <c:v>267046</c:v>
                </c:pt>
                <c:pt idx="180">
                  <c:v>212813</c:v>
                </c:pt>
                <c:pt idx="181">
                  <c:v>176391</c:v>
                </c:pt>
                <c:pt idx="182">
                  <c:v>254788</c:v>
                </c:pt>
                <c:pt idx="183">
                  <c:v>263856</c:v>
                </c:pt>
                <c:pt idx="184">
                  <c:v>403906</c:v>
                </c:pt>
                <c:pt idx="185">
                  <c:v>603634</c:v>
                </c:pt>
                <c:pt idx="186">
                  <c:v>356991</c:v>
                </c:pt>
                <c:pt idx="187">
                  <c:v>291287</c:v>
                </c:pt>
                <c:pt idx="188">
                  <c:v>415512</c:v>
                </c:pt>
                <c:pt idx="189">
                  <c:v>344948</c:v>
                </c:pt>
                <c:pt idx="190">
                  <c:v>400139</c:v>
                </c:pt>
                <c:pt idx="191">
                  <c:v>487087</c:v>
                </c:pt>
                <c:pt idx="192">
                  <c:v>333565</c:v>
                </c:pt>
                <c:pt idx="193">
                  <c:v>523010</c:v>
                </c:pt>
                <c:pt idx="194">
                  <c:v>478098</c:v>
                </c:pt>
                <c:pt idx="195">
                  <c:v>251469</c:v>
                </c:pt>
                <c:pt idx="196">
                  <c:v>396031</c:v>
                </c:pt>
                <c:pt idx="197">
                  <c:v>319977</c:v>
                </c:pt>
                <c:pt idx="198">
                  <c:v>442458</c:v>
                </c:pt>
                <c:pt idx="199">
                  <c:v>632419</c:v>
                </c:pt>
                <c:pt idx="200">
                  <c:v>390445</c:v>
                </c:pt>
                <c:pt idx="201">
                  <c:v>366980</c:v>
                </c:pt>
                <c:pt idx="202">
                  <c:v>319868</c:v>
                </c:pt>
                <c:pt idx="203">
                  <c:v>555502</c:v>
                </c:pt>
                <c:pt idx="204">
                  <c:v>309192</c:v>
                </c:pt>
                <c:pt idx="205">
                  <c:v>272493</c:v>
                </c:pt>
                <c:pt idx="206">
                  <c:v>303833</c:v>
                </c:pt>
                <c:pt idx="207">
                  <c:v>290875</c:v>
                </c:pt>
                <c:pt idx="208">
                  <c:v>232363</c:v>
                </c:pt>
                <c:pt idx="209">
                  <c:v>485355</c:v>
                </c:pt>
                <c:pt idx="210">
                  <c:v>151598</c:v>
                </c:pt>
                <c:pt idx="211">
                  <c:v>202118</c:v>
                </c:pt>
                <c:pt idx="212">
                  <c:v>282800</c:v>
                </c:pt>
                <c:pt idx="213">
                  <c:v>908425</c:v>
                </c:pt>
                <c:pt idx="214">
                  <c:v>309310</c:v>
                </c:pt>
                <c:pt idx="215">
                  <c:v>574282</c:v>
                </c:pt>
                <c:pt idx="216">
                  <c:v>306982</c:v>
                </c:pt>
                <c:pt idx="217">
                  <c:v>324675</c:v>
                </c:pt>
                <c:pt idx="218">
                  <c:v>382297</c:v>
                </c:pt>
                <c:pt idx="219">
                  <c:v>332646</c:v>
                </c:pt>
                <c:pt idx="220">
                  <c:v>571561</c:v>
                </c:pt>
                <c:pt idx="221">
                  <c:v>283565</c:v>
                </c:pt>
                <c:pt idx="222">
                  <c:v>272274</c:v>
                </c:pt>
                <c:pt idx="223">
                  <c:v>260208</c:v>
                </c:pt>
                <c:pt idx="224">
                  <c:v>179783</c:v>
                </c:pt>
                <c:pt idx="225">
                  <c:v>368382</c:v>
                </c:pt>
                <c:pt idx="226">
                  <c:v>425425</c:v>
                </c:pt>
                <c:pt idx="227">
                  <c:v>424833</c:v>
                </c:pt>
                <c:pt idx="228">
                  <c:v>389580</c:v>
                </c:pt>
                <c:pt idx="229">
                  <c:v>523336</c:v>
                </c:pt>
                <c:pt idx="230">
                  <c:v>685315</c:v>
                </c:pt>
                <c:pt idx="231">
                  <c:v>381305</c:v>
                </c:pt>
                <c:pt idx="232">
                  <c:v>384309</c:v>
                </c:pt>
                <c:pt idx="233">
                  <c:v>292518</c:v>
                </c:pt>
                <c:pt idx="234">
                  <c:v>284274</c:v>
                </c:pt>
                <c:pt idx="235">
                  <c:v>1082136</c:v>
                </c:pt>
                <c:pt idx="236">
                  <c:v>558907</c:v>
                </c:pt>
                <c:pt idx="237">
                  <c:v>443464</c:v>
                </c:pt>
                <c:pt idx="238">
                  <c:v>496304</c:v>
                </c:pt>
                <c:pt idx="239">
                  <c:v>553023</c:v>
                </c:pt>
                <c:pt idx="240">
                  <c:v>706032</c:v>
                </c:pt>
                <c:pt idx="241">
                  <c:v>751937</c:v>
                </c:pt>
                <c:pt idx="242">
                  <c:v>461057</c:v>
                </c:pt>
                <c:pt idx="243">
                  <c:v>406595</c:v>
                </c:pt>
                <c:pt idx="244">
                  <c:v>394757</c:v>
                </c:pt>
                <c:pt idx="245">
                  <c:v>551594</c:v>
                </c:pt>
                <c:pt idx="246">
                  <c:v>490220</c:v>
                </c:pt>
                <c:pt idx="247">
                  <c:v>716539</c:v>
                </c:pt>
                <c:pt idx="248">
                  <c:v>394810</c:v>
                </c:pt>
                <c:pt idx="249">
                  <c:v>731022</c:v>
                </c:pt>
                <c:pt idx="250">
                  <c:v>511451</c:v>
                </c:pt>
                <c:pt idx="251">
                  <c:v>554832</c:v>
                </c:pt>
                <c:pt idx="252">
                  <c:v>870072</c:v>
                </c:pt>
                <c:pt idx="253">
                  <c:v>542689</c:v>
                </c:pt>
                <c:pt idx="254">
                  <c:v>496228</c:v>
                </c:pt>
                <c:pt idx="255">
                  <c:v>493207</c:v>
                </c:pt>
                <c:pt idx="256">
                  <c:v>556501</c:v>
                </c:pt>
                <c:pt idx="257">
                  <c:v>473145</c:v>
                </c:pt>
                <c:pt idx="258">
                  <c:v>538090</c:v>
                </c:pt>
                <c:pt idx="259">
                  <c:v>762248</c:v>
                </c:pt>
                <c:pt idx="260">
                  <c:v>383471</c:v>
                </c:pt>
                <c:pt idx="261">
                  <c:v>33555</c:v>
                </c:pt>
                <c:pt idx="262">
                  <c:v>271104</c:v>
                </c:pt>
                <c:pt idx="263">
                  <c:v>546134</c:v>
                </c:pt>
                <c:pt idx="264">
                  <c:v>713489</c:v>
                </c:pt>
                <c:pt idx="265">
                  <c:v>458905</c:v>
                </c:pt>
                <c:pt idx="266">
                  <c:v>345421</c:v>
                </c:pt>
                <c:pt idx="267">
                  <c:v>393648</c:v>
                </c:pt>
                <c:pt idx="268">
                  <c:v>466695</c:v>
                </c:pt>
                <c:pt idx="269">
                  <c:v>315202</c:v>
                </c:pt>
                <c:pt idx="270">
                  <c:v>569971</c:v>
                </c:pt>
                <c:pt idx="271">
                  <c:v>515133</c:v>
                </c:pt>
                <c:pt idx="272">
                  <c:v>366323</c:v>
                </c:pt>
                <c:pt idx="273">
                  <c:v>254304</c:v>
                </c:pt>
                <c:pt idx="274">
                  <c:v>293522</c:v>
                </c:pt>
                <c:pt idx="275">
                  <c:v>394556</c:v>
                </c:pt>
                <c:pt idx="276">
                  <c:v>306942</c:v>
                </c:pt>
                <c:pt idx="277">
                  <c:v>583209</c:v>
                </c:pt>
                <c:pt idx="278">
                  <c:v>915441</c:v>
                </c:pt>
                <c:pt idx="279">
                  <c:v>828789</c:v>
                </c:pt>
                <c:pt idx="280">
                  <c:v>396221</c:v>
                </c:pt>
                <c:pt idx="281">
                  <c:v>446257</c:v>
                </c:pt>
                <c:pt idx="282">
                  <c:v>351371</c:v>
                </c:pt>
                <c:pt idx="283">
                  <c:v>254876</c:v>
                </c:pt>
                <c:pt idx="284">
                  <c:v>223178</c:v>
                </c:pt>
                <c:pt idx="285">
                  <c:v>374734</c:v>
                </c:pt>
                <c:pt idx="286">
                  <c:v>129101</c:v>
                </c:pt>
                <c:pt idx="287">
                  <c:v>281065</c:v>
                </c:pt>
                <c:pt idx="288">
                  <c:v>262969</c:v>
                </c:pt>
                <c:pt idx="289">
                  <c:v>89435</c:v>
                </c:pt>
                <c:pt idx="290">
                  <c:v>214581</c:v>
                </c:pt>
                <c:pt idx="291">
                  <c:v>441607</c:v>
                </c:pt>
                <c:pt idx="292">
                  <c:v>523524</c:v>
                </c:pt>
                <c:pt idx="293">
                  <c:v>333972</c:v>
                </c:pt>
                <c:pt idx="294">
                  <c:v>335742</c:v>
                </c:pt>
                <c:pt idx="295">
                  <c:v>210750</c:v>
                </c:pt>
                <c:pt idx="296">
                  <c:v>402712</c:v>
                </c:pt>
                <c:pt idx="297">
                  <c:v>319263</c:v>
                </c:pt>
                <c:pt idx="298">
                  <c:v>287983</c:v>
                </c:pt>
                <c:pt idx="299">
                  <c:v>242272</c:v>
                </c:pt>
                <c:pt idx="300">
                  <c:v>170630</c:v>
                </c:pt>
                <c:pt idx="301">
                  <c:v>274908</c:v>
                </c:pt>
                <c:pt idx="302">
                  <c:v>298355</c:v>
                </c:pt>
                <c:pt idx="303">
                  <c:v>512716</c:v>
                </c:pt>
                <c:pt idx="304">
                  <c:v>656956</c:v>
                </c:pt>
                <c:pt idx="305">
                  <c:v>368435</c:v>
                </c:pt>
                <c:pt idx="306">
                  <c:v>315832</c:v>
                </c:pt>
                <c:pt idx="307">
                  <c:v>218274</c:v>
                </c:pt>
                <c:pt idx="308">
                  <c:v>366747</c:v>
                </c:pt>
                <c:pt idx="309">
                  <c:v>293771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1-41CA-8A75-091FF9C7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473423"/>
        <c:axId val="784477167"/>
      </c:lineChart>
      <c:catAx>
        <c:axId val="7844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477167"/>
        <c:crosses val="autoZero"/>
        <c:auto val="1"/>
        <c:lblAlgn val="ctr"/>
        <c:lblOffset val="100"/>
        <c:noMultiLvlLbl val="0"/>
      </c:catAx>
      <c:valAx>
        <c:axId val="7844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47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доходности</a:t>
            </a:r>
            <a:r>
              <a:rPr lang="ru-RU" baseline="0"/>
              <a:t> в зависимости от даты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Зад.7!$A$2:$A$311</c:f>
              <c:strCache>
                <c:ptCount val="310"/>
                <c:pt idx="0">
                  <c:v>3/1/2020</c:v>
                </c:pt>
                <c:pt idx="1">
                  <c:v>6/1/2020</c:v>
                </c:pt>
                <c:pt idx="2">
                  <c:v>8/1/2020</c:v>
                </c:pt>
                <c:pt idx="3">
                  <c:v>9/1/2020</c:v>
                </c:pt>
                <c:pt idx="4">
                  <c:v>10/1/2020</c:v>
                </c:pt>
                <c:pt idx="5">
                  <c:v>13/01/20</c:v>
                </c:pt>
                <c:pt idx="6">
                  <c:v>14/01/20</c:v>
                </c:pt>
                <c:pt idx="7">
                  <c:v>15/01/20</c:v>
                </c:pt>
                <c:pt idx="8">
                  <c:v>17/01/20</c:v>
                </c:pt>
                <c:pt idx="9">
                  <c:v>21/01/20</c:v>
                </c:pt>
                <c:pt idx="10">
                  <c:v>22/01/20</c:v>
                </c:pt>
                <c:pt idx="11">
                  <c:v>23/01/20</c:v>
                </c:pt>
                <c:pt idx="12">
                  <c:v>24/01/20</c:v>
                </c:pt>
                <c:pt idx="13">
                  <c:v>27/01/20</c:v>
                </c:pt>
                <c:pt idx="14">
                  <c:v>28/01/20</c:v>
                </c:pt>
                <c:pt idx="15">
                  <c:v>29/01/20</c:v>
                </c:pt>
                <c:pt idx="16">
                  <c:v>30/01/20</c:v>
                </c:pt>
                <c:pt idx="17">
                  <c:v>31/01/20</c:v>
                </c:pt>
                <c:pt idx="18">
                  <c:v>3/2/2020</c:v>
                </c:pt>
                <c:pt idx="19">
                  <c:v>4/2/2020</c:v>
                </c:pt>
                <c:pt idx="20">
                  <c:v>5/2/2020</c:v>
                </c:pt>
                <c:pt idx="21">
                  <c:v>6/2/2020</c:v>
                </c:pt>
                <c:pt idx="22">
                  <c:v>7/2/2020</c:v>
                </c:pt>
                <c:pt idx="23">
                  <c:v>10/2/2020</c:v>
                </c:pt>
                <c:pt idx="24">
                  <c:v>11/2/2020</c:v>
                </c:pt>
                <c:pt idx="25">
                  <c:v>13/02/20</c:v>
                </c:pt>
                <c:pt idx="26">
                  <c:v>14/02/20</c:v>
                </c:pt>
                <c:pt idx="27">
                  <c:v>17/02/20</c:v>
                </c:pt>
                <c:pt idx="28">
                  <c:v>18/02/20</c:v>
                </c:pt>
                <c:pt idx="29">
                  <c:v>19/02/20</c:v>
                </c:pt>
                <c:pt idx="30">
                  <c:v>20/02/20</c:v>
                </c:pt>
                <c:pt idx="31">
                  <c:v>21/02/20</c:v>
                </c:pt>
                <c:pt idx="32">
                  <c:v>25/02/20</c:v>
                </c:pt>
                <c:pt idx="33">
                  <c:v>26/02/20</c:v>
                </c:pt>
                <c:pt idx="34">
                  <c:v>2/3/2020</c:v>
                </c:pt>
                <c:pt idx="35">
                  <c:v>3/3/2020</c:v>
                </c:pt>
                <c:pt idx="36">
                  <c:v>4/3/2020</c:v>
                </c:pt>
                <c:pt idx="37">
                  <c:v>5/3/2020</c:v>
                </c:pt>
                <c:pt idx="38">
                  <c:v>11/3/2020</c:v>
                </c:pt>
                <c:pt idx="39">
                  <c:v>18/03/20</c:v>
                </c:pt>
                <c:pt idx="40">
                  <c:v>20/03/20</c:v>
                </c:pt>
                <c:pt idx="41">
                  <c:v>23/03/20</c:v>
                </c:pt>
                <c:pt idx="42">
                  <c:v>24/03/20</c:v>
                </c:pt>
                <c:pt idx="43">
                  <c:v>25/03/20</c:v>
                </c:pt>
                <c:pt idx="44">
                  <c:v>27/03/20</c:v>
                </c:pt>
                <c:pt idx="45">
                  <c:v>30/03/20</c:v>
                </c:pt>
                <c:pt idx="46">
                  <c:v>31/03/20</c:v>
                </c:pt>
                <c:pt idx="47">
                  <c:v>1/4/2020</c:v>
                </c:pt>
                <c:pt idx="48">
                  <c:v>2/4/2020</c:v>
                </c:pt>
                <c:pt idx="49">
                  <c:v>3/4/2020</c:v>
                </c:pt>
                <c:pt idx="50">
                  <c:v>6/4/2020</c:v>
                </c:pt>
                <c:pt idx="51">
                  <c:v>7/4/2020</c:v>
                </c:pt>
                <c:pt idx="52">
                  <c:v>8/4/2020</c:v>
                </c:pt>
                <c:pt idx="53">
                  <c:v>9/4/2020</c:v>
                </c:pt>
                <c:pt idx="54">
                  <c:v>10/4/2020</c:v>
                </c:pt>
                <c:pt idx="55">
                  <c:v>13/04/20</c:v>
                </c:pt>
                <c:pt idx="56">
                  <c:v>14/04/20</c:v>
                </c:pt>
                <c:pt idx="57">
                  <c:v>15/04/20</c:v>
                </c:pt>
                <c:pt idx="58">
                  <c:v>16/04/20</c:v>
                </c:pt>
                <c:pt idx="59">
                  <c:v>17/04/20</c:v>
                </c:pt>
                <c:pt idx="60">
                  <c:v>20/04/20</c:v>
                </c:pt>
                <c:pt idx="61">
                  <c:v>21/04/20</c:v>
                </c:pt>
                <c:pt idx="62">
                  <c:v>22/04/20</c:v>
                </c:pt>
                <c:pt idx="63">
                  <c:v>23/04/20</c:v>
                </c:pt>
                <c:pt idx="64">
                  <c:v>24/04/20</c:v>
                </c:pt>
                <c:pt idx="65">
                  <c:v>28/04/20</c:v>
                </c:pt>
                <c:pt idx="66">
                  <c:v>29/04/20</c:v>
                </c:pt>
                <c:pt idx="67">
                  <c:v>4/5/2020</c:v>
                </c:pt>
                <c:pt idx="68">
                  <c:v>5/5/2020</c:v>
                </c:pt>
                <c:pt idx="69">
                  <c:v>6/5/2020</c:v>
                </c:pt>
                <c:pt idx="70">
                  <c:v>7/5/2020</c:v>
                </c:pt>
                <c:pt idx="71">
                  <c:v>8/5/2020</c:v>
                </c:pt>
                <c:pt idx="72">
                  <c:v>12/5/2020</c:v>
                </c:pt>
                <c:pt idx="73">
                  <c:v>13/05/20</c:v>
                </c:pt>
                <c:pt idx="74">
                  <c:v>14/05/20</c:v>
                </c:pt>
                <c:pt idx="75">
                  <c:v>15/05/20</c:v>
                </c:pt>
                <c:pt idx="76">
                  <c:v>18/05/20</c:v>
                </c:pt>
                <c:pt idx="77">
                  <c:v>19/05/20</c:v>
                </c:pt>
                <c:pt idx="78">
                  <c:v>20/05/20</c:v>
                </c:pt>
                <c:pt idx="79">
                  <c:v>21/05/20</c:v>
                </c:pt>
                <c:pt idx="80">
                  <c:v>22/05/20</c:v>
                </c:pt>
                <c:pt idx="81">
                  <c:v>25/05/20</c:v>
                </c:pt>
                <c:pt idx="82">
                  <c:v>26/05/20</c:v>
                </c:pt>
                <c:pt idx="83">
                  <c:v>27/05/20</c:v>
                </c:pt>
                <c:pt idx="84">
                  <c:v>28/05/20</c:v>
                </c:pt>
                <c:pt idx="85">
                  <c:v>29/05/20</c:v>
                </c:pt>
                <c:pt idx="86">
                  <c:v>1/6/2020</c:v>
                </c:pt>
                <c:pt idx="87">
                  <c:v>2/6/2020</c:v>
                </c:pt>
                <c:pt idx="88">
                  <c:v>3/6/2020</c:v>
                </c:pt>
                <c:pt idx="89">
                  <c:v>4/6/2020</c:v>
                </c:pt>
                <c:pt idx="90">
                  <c:v>5/6/2020</c:v>
                </c:pt>
                <c:pt idx="91">
                  <c:v>8/6/2020</c:v>
                </c:pt>
                <c:pt idx="92">
                  <c:v>9/6/2020</c:v>
                </c:pt>
                <c:pt idx="93">
                  <c:v>10/6/2020</c:v>
                </c:pt>
                <c:pt idx="94">
                  <c:v>11/6/2020</c:v>
                </c:pt>
                <c:pt idx="95">
                  <c:v>15/06/20</c:v>
                </c:pt>
                <c:pt idx="96">
                  <c:v>16/06/20</c:v>
                </c:pt>
                <c:pt idx="97">
                  <c:v>17/06/20</c:v>
                </c:pt>
                <c:pt idx="98">
                  <c:v>18/06/20</c:v>
                </c:pt>
                <c:pt idx="99">
                  <c:v>22/06/20</c:v>
                </c:pt>
                <c:pt idx="100">
                  <c:v>23/06/20</c:v>
                </c:pt>
                <c:pt idx="101">
                  <c:v>25/06/20</c:v>
                </c:pt>
                <c:pt idx="102">
                  <c:v>26/06/20</c:v>
                </c:pt>
                <c:pt idx="103">
                  <c:v>29/06/20</c:v>
                </c:pt>
                <c:pt idx="104">
                  <c:v>30/06/20</c:v>
                </c:pt>
                <c:pt idx="105">
                  <c:v>3/7/2020</c:v>
                </c:pt>
                <c:pt idx="106">
                  <c:v>6/7/2020</c:v>
                </c:pt>
                <c:pt idx="107">
                  <c:v>7/7/2020</c:v>
                </c:pt>
                <c:pt idx="108">
                  <c:v>8/7/2020</c:v>
                </c:pt>
                <c:pt idx="109">
                  <c:v>9/7/2020</c:v>
                </c:pt>
                <c:pt idx="110">
                  <c:v>10/7/2020</c:v>
                </c:pt>
                <c:pt idx="111">
                  <c:v>13/07/20</c:v>
                </c:pt>
                <c:pt idx="112">
                  <c:v>14/07/20</c:v>
                </c:pt>
                <c:pt idx="113">
                  <c:v>15/07/20</c:v>
                </c:pt>
                <c:pt idx="114">
                  <c:v>16/07/20</c:v>
                </c:pt>
                <c:pt idx="115">
                  <c:v>17/07/20</c:v>
                </c:pt>
                <c:pt idx="116">
                  <c:v>22/07/20</c:v>
                </c:pt>
                <c:pt idx="117">
                  <c:v>23/07/20</c:v>
                </c:pt>
                <c:pt idx="118">
                  <c:v>24/07/20</c:v>
                </c:pt>
                <c:pt idx="119">
                  <c:v>27/07/20</c:v>
                </c:pt>
                <c:pt idx="120">
                  <c:v>28/07/20</c:v>
                </c:pt>
                <c:pt idx="121">
                  <c:v>29/07/20</c:v>
                </c:pt>
                <c:pt idx="122">
                  <c:v>30/07/20</c:v>
                </c:pt>
                <c:pt idx="123">
                  <c:v>31/07/20</c:v>
                </c:pt>
                <c:pt idx="124">
                  <c:v>3/8/2020</c:v>
                </c:pt>
                <c:pt idx="125">
                  <c:v>4/8/2020</c:v>
                </c:pt>
                <c:pt idx="126">
                  <c:v>5/8/2020</c:v>
                </c:pt>
                <c:pt idx="127">
                  <c:v>6/8/2020</c:v>
                </c:pt>
                <c:pt idx="128">
                  <c:v>7/8/2020</c:v>
                </c:pt>
                <c:pt idx="129">
                  <c:v>10/8/2020</c:v>
                </c:pt>
                <c:pt idx="130">
                  <c:v>11/8/2020</c:v>
                </c:pt>
                <c:pt idx="131">
                  <c:v>12/8/2020</c:v>
                </c:pt>
                <c:pt idx="132">
                  <c:v>13/08/20</c:v>
                </c:pt>
                <c:pt idx="133">
                  <c:v>14/08/20</c:v>
                </c:pt>
                <c:pt idx="134">
                  <c:v>17/08/20</c:v>
                </c:pt>
                <c:pt idx="135">
                  <c:v>18/08/20</c:v>
                </c:pt>
                <c:pt idx="136">
                  <c:v>19/08/20</c:v>
                </c:pt>
                <c:pt idx="137">
                  <c:v>20/08/20</c:v>
                </c:pt>
                <c:pt idx="138">
                  <c:v>21/08/20</c:v>
                </c:pt>
                <c:pt idx="139">
                  <c:v>24/08/20</c:v>
                </c:pt>
                <c:pt idx="140">
                  <c:v>25/08/20</c:v>
                </c:pt>
                <c:pt idx="141">
                  <c:v>26/08/20</c:v>
                </c:pt>
                <c:pt idx="142">
                  <c:v>27/08/20</c:v>
                </c:pt>
                <c:pt idx="143">
                  <c:v>28/08/20</c:v>
                </c:pt>
                <c:pt idx="144">
                  <c:v>31/08/20</c:v>
                </c:pt>
                <c:pt idx="145">
                  <c:v>1/9/2020</c:v>
                </c:pt>
                <c:pt idx="146">
                  <c:v>2/9/2020</c:v>
                </c:pt>
                <c:pt idx="147">
                  <c:v>3/9/2020</c:v>
                </c:pt>
                <c:pt idx="148">
                  <c:v>4/9/2020</c:v>
                </c:pt>
                <c:pt idx="149">
                  <c:v>7/9/2020</c:v>
                </c:pt>
                <c:pt idx="150">
                  <c:v>8/9/2020</c:v>
                </c:pt>
                <c:pt idx="151">
                  <c:v>9/9/2020</c:v>
                </c:pt>
                <c:pt idx="152">
                  <c:v>10/9/2020</c:v>
                </c:pt>
                <c:pt idx="153">
                  <c:v>14/09/20</c:v>
                </c:pt>
                <c:pt idx="154">
                  <c:v>15/09/20</c:v>
                </c:pt>
                <c:pt idx="155">
                  <c:v>16/09/20</c:v>
                </c:pt>
                <c:pt idx="156">
                  <c:v>17/09/20</c:v>
                </c:pt>
                <c:pt idx="157">
                  <c:v>18/09/20</c:v>
                </c:pt>
                <c:pt idx="158">
                  <c:v>21/09/20</c:v>
                </c:pt>
                <c:pt idx="159">
                  <c:v>23/09/20</c:v>
                </c:pt>
                <c:pt idx="160">
                  <c:v>24/09/20</c:v>
                </c:pt>
                <c:pt idx="161">
                  <c:v>25/09/20</c:v>
                </c:pt>
                <c:pt idx="162">
                  <c:v>28/09/20</c:v>
                </c:pt>
                <c:pt idx="163">
                  <c:v>29/09/20</c:v>
                </c:pt>
                <c:pt idx="164">
                  <c:v>30/09/20</c:v>
                </c:pt>
                <c:pt idx="165">
                  <c:v>1/10/2020</c:v>
                </c:pt>
                <c:pt idx="166">
                  <c:v>2/10/2020</c:v>
                </c:pt>
                <c:pt idx="167">
                  <c:v>5/10/2020</c:v>
                </c:pt>
                <c:pt idx="168">
                  <c:v>6/10/2020</c:v>
                </c:pt>
                <c:pt idx="169">
                  <c:v>7/10/2020</c:v>
                </c:pt>
                <c:pt idx="170">
                  <c:v>8/10/2020</c:v>
                </c:pt>
                <c:pt idx="171">
                  <c:v>9/10/2020</c:v>
                </c:pt>
                <c:pt idx="172">
                  <c:v>12/10/2020</c:v>
                </c:pt>
                <c:pt idx="173">
                  <c:v>13/10/20</c:v>
                </c:pt>
                <c:pt idx="174">
                  <c:v>14/10/20</c:v>
                </c:pt>
                <c:pt idx="175">
                  <c:v>15/10/20</c:v>
                </c:pt>
                <c:pt idx="176">
                  <c:v>16/10/20</c:v>
                </c:pt>
                <c:pt idx="177">
                  <c:v>19/10/20</c:v>
                </c:pt>
                <c:pt idx="178">
                  <c:v>20/10/20</c:v>
                </c:pt>
                <c:pt idx="179">
                  <c:v>21/10/20</c:v>
                </c:pt>
                <c:pt idx="180">
                  <c:v>22/10/20</c:v>
                </c:pt>
                <c:pt idx="181">
                  <c:v>23/10/20</c:v>
                </c:pt>
                <c:pt idx="182">
                  <c:v>26/10/20</c:v>
                </c:pt>
                <c:pt idx="183">
                  <c:v>27/10/20</c:v>
                </c:pt>
                <c:pt idx="184">
                  <c:v>28/10/20</c:v>
                </c:pt>
                <c:pt idx="185">
                  <c:v>29/10/20</c:v>
                </c:pt>
                <c:pt idx="186">
                  <c:v>30/10/20</c:v>
                </c:pt>
                <c:pt idx="187">
                  <c:v>2/11/2020</c:v>
                </c:pt>
                <c:pt idx="188">
                  <c:v>3/11/2020</c:v>
                </c:pt>
                <c:pt idx="189">
                  <c:v>5/11/2020</c:v>
                </c:pt>
                <c:pt idx="190">
                  <c:v>6/11/2020</c:v>
                </c:pt>
                <c:pt idx="191">
                  <c:v>9/11/2020</c:v>
                </c:pt>
                <c:pt idx="192">
                  <c:v>10/11/2020</c:v>
                </c:pt>
                <c:pt idx="193">
                  <c:v>11/11/2020</c:v>
                </c:pt>
                <c:pt idx="194">
                  <c:v>12/11/2020</c:v>
                </c:pt>
                <c:pt idx="195">
                  <c:v>13/11/20</c:v>
                </c:pt>
                <c:pt idx="196">
                  <c:v>16/11/20</c:v>
                </c:pt>
                <c:pt idx="197">
                  <c:v>17/11/20</c:v>
                </c:pt>
                <c:pt idx="198">
                  <c:v>18/11/20</c:v>
                </c:pt>
                <c:pt idx="199">
                  <c:v>19/11/20</c:v>
                </c:pt>
                <c:pt idx="200">
                  <c:v>20/11/20</c:v>
                </c:pt>
                <c:pt idx="201">
                  <c:v>23/11/20</c:v>
                </c:pt>
                <c:pt idx="202">
                  <c:v>24/11/20</c:v>
                </c:pt>
                <c:pt idx="203">
                  <c:v>25/11/20</c:v>
                </c:pt>
                <c:pt idx="204">
                  <c:v>26/11/20</c:v>
                </c:pt>
                <c:pt idx="205">
                  <c:v>27/11/20</c:v>
                </c:pt>
                <c:pt idx="206">
                  <c:v>30/11/20</c:v>
                </c:pt>
                <c:pt idx="207">
                  <c:v>1/12/2020</c:v>
                </c:pt>
                <c:pt idx="208">
                  <c:v>2/12/2020</c:v>
                </c:pt>
                <c:pt idx="209">
                  <c:v>3/12/2020</c:v>
                </c:pt>
                <c:pt idx="210">
                  <c:v>4/12/2020</c:v>
                </c:pt>
                <c:pt idx="211">
                  <c:v>7/12/2020</c:v>
                </c:pt>
                <c:pt idx="212">
                  <c:v>8/12/2020</c:v>
                </c:pt>
                <c:pt idx="213">
                  <c:v>10/12/2020</c:v>
                </c:pt>
                <c:pt idx="214">
                  <c:v>11/12/2020</c:v>
                </c:pt>
                <c:pt idx="215">
                  <c:v>14/12/20</c:v>
                </c:pt>
                <c:pt idx="216">
                  <c:v>15/12/20</c:v>
                </c:pt>
                <c:pt idx="217">
                  <c:v>16/12/20</c:v>
                </c:pt>
                <c:pt idx="218">
                  <c:v>17/12/20</c:v>
                </c:pt>
                <c:pt idx="219">
                  <c:v>18/12/20</c:v>
                </c:pt>
                <c:pt idx="220">
                  <c:v>21/12/20</c:v>
                </c:pt>
                <c:pt idx="221">
                  <c:v>22/12/20</c:v>
                </c:pt>
                <c:pt idx="222">
                  <c:v>23/12/20</c:v>
                </c:pt>
                <c:pt idx="223">
                  <c:v>24/12/20</c:v>
                </c:pt>
                <c:pt idx="224">
                  <c:v>25/12/20</c:v>
                </c:pt>
                <c:pt idx="225">
                  <c:v>28/12/20</c:v>
                </c:pt>
                <c:pt idx="226">
                  <c:v>29/12/20</c:v>
                </c:pt>
                <c:pt idx="227">
                  <c:v>30/12/20</c:v>
                </c:pt>
                <c:pt idx="228">
                  <c:v>4/1/2021</c:v>
                </c:pt>
                <c:pt idx="229">
                  <c:v>5/1/2021</c:v>
                </c:pt>
                <c:pt idx="230">
                  <c:v>8/1/2021</c:v>
                </c:pt>
                <c:pt idx="231">
                  <c:v>11/1/2021</c:v>
                </c:pt>
                <c:pt idx="232">
                  <c:v>12/1/2021</c:v>
                </c:pt>
                <c:pt idx="233">
                  <c:v>13/01/21</c:v>
                </c:pt>
                <c:pt idx="234">
                  <c:v>14/01/21</c:v>
                </c:pt>
                <c:pt idx="235">
                  <c:v>15/01/21</c:v>
                </c:pt>
                <c:pt idx="236">
                  <c:v>18/01/21</c:v>
                </c:pt>
                <c:pt idx="237">
                  <c:v>19/01/21</c:v>
                </c:pt>
                <c:pt idx="238">
                  <c:v>20/01/21</c:v>
                </c:pt>
                <c:pt idx="239">
                  <c:v>21/01/21</c:v>
                </c:pt>
                <c:pt idx="240">
                  <c:v>22/01/21</c:v>
                </c:pt>
                <c:pt idx="241">
                  <c:v>25/01/21</c:v>
                </c:pt>
                <c:pt idx="242">
                  <c:v>26/01/21</c:v>
                </c:pt>
                <c:pt idx="243">
                  <c:v>27/01/21</c:v>
                </c:pt>
                <c:pt idx="244">
                  <c:v>28/01/21</c:v>
                </c:pt>
                <c:pt idx="245">
                  <c:v>29/01/21</c:v>
                </c:pt>
                <c:pt idx="246">
                  <c:v>1/2/2021</c:v>
                </c:pt>
                <c:pt idx="247">
                  <c:v>2/2/2021</c:v>
                </c:pt>
                <c:pt idx="248">
                  <c:v>3/2/2021</c:v>
                </c:pt>
                <c:pt idx="249">
                  <c:v>4/2/2021</c:v>
                </c:pt>
                <c:pt idx="250">
                  <c:v>5/2/2021</c:v>
                </c:pt>
                <c:pt idx="251">
                  <c:v>8/2/2021</c:v>
                </c:pt>
                <c:pt idx="252">
                  <c:v>9/2/2021</c:v>
                </c:pt>
                <c:pt idx="253">
                  <c:v>10/2/2021</c:v>
                </c:pt>
                <c:pt idx="254">
                  <c:v>11/2/2021</c:v>
                </c:pt>
                <c:pt idx="255">
                  <c:v>12/2/2021</c:v>
                </c:pt>
                <c:pt idx="256">
                  <c:v>15/02/21</c:v>
                </c:pt>
                <c:pt idx="257">
                  <c:v>16/02/21</c:v>
                </c:pt>
                <c:pt idx="258">
                  <c:v>17/02/21</c:v>
                </c:pt>
                <c:pt idx="259">
                  <c:v>18/02/21</c:v>
                </c:pt>
                <c:pt idx="260">
                  <c:v>19/02/21</c:v>
                </c:pt>
                <c:pt idx="261">
                  <c:v>20/02/21</c:v>
                </c:pt>
                <c:pt idx="262">
                  <c:v>22/02/21</c:v>
                </c:pt>
                <c:pt idx="263">
                  <c:v>24/02/21</c:v>
                </c:pt>
                <c:pt idx="264">
                  <c:v>25/02/21</c:v>
                </c:pt>
                <c:pt idx="265">
                  <c:v>26/02/21</c:v>
                </c:pt>
                <c:pt idx="266">
                  <c:v>1/3/2021</c:v>
                </c:pt>
                <c:pt idx="267">
                  <c:v>2/3/2021</c:v>
                </c:pt>
                <c:pt idx="268">
                  <c:v>3/3/2021</c:v>
                </c:pt>
                <c:pt idx="269">
                  <c:v>4/3/2021</c:v>
                </c:pt>
                <c:pt idx="270">
                  <c:v>5/3/2021</c:v>
                </c:pt>
                <c:pt idx="271">
                  <c:v>9/3/2021</c:v>
                </c:pt>
                <c:pt idx="272">
                  <c:v>10/3/2021</c:v>
                </c:pt>
                <c:pt idx="273">
                  <c:v>11/3/2021</c:v>
                </c:pt>
                <c:pt idx="274">
                  <c:v>12/3/2021</c:v>
                </c:pt>
                <c:pt idx="275">
                  <c:v>15/03/21</c:v>
                </c:pt>
                <c:pt idx="276">
                  <c:v>16/03/21</c:v>
                </c:pt>
                <c:pt idx="277">
                  <c:v>17/03/21</c:v>
                </c:pt>
                <c:pt idx="278">
                  <c:v>18/03/21</c:v>
                </c:pt>
                <c:pt idx="279">
                  <c:v>19/03/21</c:v>
                </c:pt>
                <c:pt idx="280">
                  <c:v>22/03/21</c:v>
                </c:pt>
                <c:pt idx="281">
                  <c:v>23/03/21</c:v>
                </c:pt>
                <c:pt idx="282">
                  <c:v>24/03/21</c:v>
                </c:pt>
                <c:pt idx="283">
                  <c:v>25/03/21</c:v>
                </c:pt>
                <c:pt idx="284">
                  <c:v>26/03/21</c:v>
                </c:pt>
                <c:pt idx="285">
                  <c:v>29/03/21</c:v>
                </c:pt>
                <c:pt idx="286">
                  <c:v>30/03/21</c:v>
                </c:pt>
                <c:pt idx="287">
                  <c:v>31/03/21</c:v>
                </c:pt>
                <c:pt idx="288">
                  <c:v>1/4/2021</c:v>
                </c:pt>
                <c:pt idx="289">
                  <c:v>2/4/2021</c:v>
                </c:pt>
                <c:pt idx="290">
                  <c:v>5/4/2021</c:v>
                </c:pt>
                <c:pt idx="291">
                  <c:v>6/4/2021</c:v>
                </c:pt>
                <c:pt idx="292">
                  <c:v>7/4/2021</c:v>
                </c:pt>
                <c:pt idx="293">
                  <c:v>8/4/2021</c:v>
                </c:pt>
                <c:pt idx="294">
                  <c:v>9/4/2021</c:v>
                </c:pt>
                <c:pt idx="295">
                  <c:v>12/4/2021</c:v>
                </c:pt>
                <c:pt idx="296">
                  <c:v>13/04/21</c:v>
                </c:pt>
                <c:pt idx="297">
                  <c:v>14/04/21</c:v>
                </c:pt>
                <c:pt idx="298">
                  <c:v>15/04/21</c:v>
                </c:pt>
                <c:pt idx="299">
                  <c:v>16/04/21</c:v>
                </c:pt>
                <c:pt idx="300">
                  <c:v>19/04/21</c:v>
                </c:pt>
                <c:pt idx="301">
                  <c:v>20/04/21</c:v>
                </c:pt>
                <c:pt idx="302">
                  <c:v>21/04/21</c:v>
                </c:pt>
                <c:pt idx="303">
                  <c:v>22/04/21</c:v>
                </c:pt>
                <c:pt idx="304">
                  <c:v>23/04/21</c:v>
                </c:pt>
                <c:pt idx="305">
                  <c:v>26/04/21</c:v>
                </c:pt>
                <c:pt idx="306">
                  <c:v>27/04/21</c:v>
                </c:pt>
                <c:pt idx="307">
                  <c:v>28/04/21</c:v>
                </c:pt>
                <c:pt idx="308">
                  <c:v>29/04/21</c:v>
                </c:pt>
                <c:pt idx="309">
                  <c:v>30/04/21</c:v>
                </c:pt>
              </c:strCache>
            </c:strRef>
          </c:cat>
          <c:val>
            <c:numRef>
              <c:f>Зад.7!$D$3:$D$311</c:f>
              <c:numCache>
                <c:formatCode>General</c:formatCode>
                <c:ptCount val="309"/>
                <c:pt idx="0">
                  <c:v>-8.5618923233202731E-3</c:v>
                </c:pt>
                <c:pt idx="1">
                  <c:v>3.2201405152224825E-3</c:v>
                </c:pt>
                <c:pt idx="2">
                  <c:v>-2.3052232273125181E-2</c:v>
                </c:pt>
                <c:pt idx="3">
                  <c:v>-8.512544802867384E-3</c:v>
                </c:pt>
                <c:pt idx="4">
                  <c:v>7.6818798011748755E-3</c:v>
                </c:pt>
                <c:pt idx="5">
                  <c:v>-1.7937219730941704E-3</c:v>
                </c:pt>
                <c:pt idx="6">
                  <c:v>3.0248577418388739E-2</c:v>
                </c:pt>
                <c:pt idx="7">
                  <c:v>-5.5172413793103451E-4</c:v>
                </c:pt>
                <c:pt idx="8">
                  <c:v>-3.8910505836575876E-3</c:v>
                </c:pt>
                <c:pt idx="9">
                  <c:v>-2.34375E-2</c:v>
                </c:pt>
                <c:pt idx="10">
                  <c:v>-1.2666666666666666E-2</c:v>
                </c:pt>
                <c:pt idx="11">
                  <c:v>2.525320729237002E-2</c:v>
                </c:pt>
                <c:pt idx="12">
                  <c:v>-2.3050579557428872E-2</c:v>
                </c:pt>
                <c:pt idx="13">
                  <c:v>1.1460159093973304E-2</c:v>
                </c:pt>
                <c:pt idx="14">
                  <c:v>1.8261796854172219E-2</c:v>
                </c:pt>
                <c:pt idx="15">
                  <c:v>2.7490509228956669E-3</c:v>
                </c:pt>
                <c:pt idx="16">
                  <c:v>-2.689295039164491E-2</c:v>
                </c:pt>
                <c:pt idx="17">
                  <c:v>-1.74403005097934E-3</c:v>
                </c:pt>
                <c:pt idx="18">
                  <c:v>7.9290417954576004E-3</c:v>
                </c:pt>
                <c:pt idx="19">
                  <c:v>8.9333333333333331E-3</c:v>
                </c:pt>
                <c:pt idx="20">
                  <c:v>-1.8633540372670808E-2</c:v>
                </c:pt>
                <c:pt idx="21">
                  <c:v>-1.9660651764072178E-2</c:v>
                </c:pt>
                <c:pt idx="22">
                  <c:v>-2.0741758241758241E-2</c:v>
                </c:pt>
                <c:pt idx="23">
                  <c:v>2.9457146864917943E-3</c:v>
                </c:pt>
                <c:pt idx="24">
                  <c:v>-2.6595744680851063E-3</c:v>
                </c:pt>
                <c:pt idx="25">
                  <c:v>-2.1600000000000001E-2</c:v>
                </c:pt>
                <c:pt idx="26">
                  <c:v>7.6315072226764789E-3</c:v>
                </c:pt>
                <c:pt idx="27">
                  <c:v>-2.0827698133621855E-2</c:v>
                </c:pt>
                <c:pt idx="28">
                  <c:v>5.6629834254143642E-3</c:v>
                </c:pt>
                <c:pt idx="29">
                  <c:v>1.373437714599643E-4</c:v>
                </c:pt>
                <c:pt idx="30">
                  <c:v>-4.3943971436418566E-3</c:v>
                </c:pt>
                <c:pt idx="31">
                  <c:v>-3.3655172413793101E-2</c:v>
                </c:pt>
                <c:pt idx="32">
                  <c:v>7.4222095346845561E-3</c:v>
                </c:pt>
                <c:pt idx="33">
                  <c:v>1.2814428096820124E-2</c:v>
                </c:pt>
                <c:pt idx="34">
                  <c:v>-1.5932521087160263E-2</c:v>
                </c:pt>
                <c:pt idx="35">
                  <c:v>-6.3492063492063492E-3</c:v>
                </c:pt>
                <c:pt idx="36">
                  <c:v>-2.8753993610223642E-3</c:v>
                </c:pt>
                <c:pt idx="37">
                  <c:v>1.3298370481363552E-2</c:v>
                </c:pt>
                <c:pt idx="38">
                  <c:v>5.2431748327608028E-3</c:v>
                </c:pt>
                <c:pt idx="39">
                  <c:v>1.7796610169491526E-2</c:v>
                </c:pt>
                <c:pt idx="40">
                  <c:v>-5.4954204829308906E-3</c:v>
                </c:pt>
                <c:pt idx="41">
                  <c:v>1.1386470194239785E-2</c:v>
                </c:pt>
                <c:pt idx="42">
                  <c:v>1.6556291390728478E-2</c:v>
                </c:pt>
                <c:pt idx="43">
                  <c:v>-3.3697491921834126E-2</c:v>
                </c:pt>
                <c:pt idx="44">
                  <c:v>-3.6624203821656051E-3</c:v>
                </c:pt>
                <c:pt idx="45">
                  <c:v>2.3653508070960526E-2</c:v>
                </c:pt>
                <c:pt idx="46">
                  <c:v>-1.95160031225605E-2</c:v>
                </c:pt>
                <c:pt idx="47">
                  <c:v>1.5923566878980892E-2</c:v>
                </c:pt>
                <c:pt idx="48">
                  <c:v>-3.1347962382445143E-4</c:v>
                </c:pt>
                <c:pt idx="49">
                  <c:v>2.2891188460332394E-2</c:v>
                </c:pt>
                <c:pt idx="50">
                  <c:v>-2.1459227467811159E-3</c:v>
                </c:pt>
                <c:pt idx="51">
                  <c:v>3.6098310291858678E-2</c:v>
                </c:pt>
                <c:pt idx="52">
                  <c:v>-1.6160118606375094E-2</c:v>
                </c:pt>
                <c:pt idx="53">
                  <c:v>1.0548523206751054E-3</c:v>
                </c:pt>
                <c:pt idx="54">
                  <c:v>-1.068794219479151E-2</c:v>
                </c:pt>
                <c:pt idx="55">
                  <c:v>2.3128423615337797E-2</c:v>
                </c:pt>
                <c:pt idx="56">
                  <c:v>-3.4949434860202258E-2</c:v>
                </c:pt>
                <c:pt idx="57">
                  <c:v>-1.4794267221451687E-2</c:v>
                </c:pt>
                <c:pt idx="58">
                  <c:v>1.235726575942437E-2</c:v>
                </c:pt>
                <c:pt idx="59">
                  <c:v>-2.1940667490729295E-2</c:v>
                </c:pt>
                <c:pt idx="60">
                  <c:v>-7.1090047393364926E-3</c:v>
                </c:pt>
                <c:pt idx="61">
                  <c:v>1.9888623707239459E-2</c:v>
                </c:pt>
                <c:pt idx="62">
                  <c:v>2.5585023400936036E-2</c:v>
                </c:pt>
                <c:pt idx="63">
                  <c:v>-2.1752357773045329E-2</c:v>
                </c:pt>
                <c:pt idx="64">
                  <c:v>7.1513706793802142E-3</c:v>
                </c:pt>
                <c:pt idx="65">
                  <c:v>2.5739644970414203E-2</c:v>
                </c:pt>
                <c:pt idx="66">
                  <c:v>1.8970189701897018E-2</c:v>
                </c:pt>
                <c:pt idx="67">
                  <c:v>-1.5425531914893617E-2</c:v>
                </c:pt>
                <c:pt idx="68">
                  <c:v>-3.2414910858995136E-3</c:v>
                </c:pt>
                <c:pt idx="69">
                  <c:v>1.0840108401084011E-3</c:v>
                </c:pt>
                <c:pt idx="70">
                  <c:v>-8.3919870059556041E-3</c:v>
                </c:pt>
                <c:pt idx="71">
                  <c:v>-2.3887523887523888E-2</c:v>
                </c:pt>
                <c:pt idx="72">
                  <c:v>1.5522304572787023E-2</c:v>
                </c:pt>
                <c:pt idx="73">
                  <c:v>-3.3874965574221975E-2</c:v>
                </c:pt>
                <c:pt idx="74">
                  <c:v>1.040478905359179E-2</c:v>
                </c:pt>
                <c:pt idx="75">
                  <c:v>2.1159542953872196E-2</c:v>
                </c:pt>
                <c:pt idx="76">
                  <c:v>1.0360547036883548E-2</c:v>
                </c:pt>
                <c:pt idx="77">
                  <c:v>-4.6486190866830736E-3</c:v>
                </c:pt>
                <c:pt idx="78">
                  <c:v>-1.098901098901099E-2</c:v>
                </c:pt>
                <c:pt idx="79">
                  <c:v>4.4444444444444444E-3</c:v>
                </c:pt>
                <c:pt idx="80">
                  <c:v>5.2544247787610623E-3</c:v>
                </c:pt>
                <c:pt idx="81">
                  <c:v>-5.3645116918844566E-3</c:v>
                </c:pt>
                <c:pt idx="82">
                  <c:v>3.567971234960586E-2</c:v>
                </c:pt>
                <c:pt idx="83">
                  <c:v>2.2032314060622248E-2</c:v>
                </c:pt>
                <c:pt idx="84">
                  <c:v>-2.2733211392735823E-2</c:v>
                </c:pt>
                <c:pt idx="85">
                  <c:v>2.4598930481283421E-2</c:v>
                </c:pt>
                <c:pt idx="86">
                  <c:v>1.7614822546972862E-2</c:v>
                </c:pt>
                <c:pt idx="87">
                  <c:v>-7.8215155789203746E-3</c:v>
                </c:pt>
                <c:pt idx="88">
                  <c:v>-8.5293357456707151E-3</c:v>
                </c:pt>
                <c:pt idx="89">
                  <c:v>2.6068821689259644E-3</c:v>
                </c:pt>
                <c:pt idx="90">
                  <c:v>2.704108164326573E-2</c:v>
                </c:pt>
                <c:pt idx="91">
                  <c:v>-5.3164556962025317E-3</c:v>
                </c:pt>
                <c:pt idx="92">
                  <c:v>1.6798167472639347E-2</c:v>
                </c:pt>
                <c:pt idx="93">
                  <c:v>2.2528160200250315E-3</c:v>
                </c:pt>
                <c:pt idx="94">
                  <c:v>-4.6203796203796201E-3</c:v>
                </c:pt>
                <c:pt idx="95">
                  <c:v>-8.907288922343496E-3</c:v>
                </c:pt>
                <c:pt idx="96">
                  <c:v>-1.2658227848101266E-3</c:v>
                </c:pt>
                <c:pt idx="97">
                  <c:v>-3.1685678073510776E-2</c:v>
                </c:pt>
                <c:pt idx="98">
                  <c:v>2.4120603015075376E-2</c:v>
                </c:pt>
                <c:pt idx="99">
                  <c:v>9.5682041216879291E-3</c:v>
                </c:pt>
                <c:pt idx="100">
                  <c:v>6.1968408262454439E-3</c:v>
                </c:pt>
                <c:pt idx="101">
                  <c:v>9.6606690013283422E-3</c:v>
                </c:pt>
                <c:pt idx="102">
                  <c:v>-5.7409400789379264E-3</c:v>
                </c:pt>
                <c:pt idx="103">
                  <c:v>-2.9231324431613137E-2</c:v>
                </c:pt>
                <c:pt idx="104">
                  <c:v>4.7596382674916704E-3</c:v>
                </c:pt>
                <c:pt idx="105">
                  <c:v>2.6054002842254856E-2</c:v>
                </c:pt>
                <c:pt idx="106">
                  <c:v>-2.077562326869806E-2</c:v>
                </c:pt>
                <c:pt idx="107">
                  <c:v>-4.0075436115040077E-3</c:v>
                </c:pt>
                <c:pt idx="108">
                  <c:v>2.6508875739644971E-2</c:v>
                </c:pt>
                <c:pt idx="109">
                  <c:v>-6.917223887479825E-3</c:v>
                </c:pt>
                <c:pt idx="110">
                  <c:v>-3.7148827490132343E-3</c:v>
                </c:pt>
                <c:pt idx="111">
                  <c:v>-7.34094616639478E-3</c:v>
                </c:pt>
                <c:pt idx="112">
                  <c:v>9.0386195562859491E-3</c:v>
                </c:pt>
                <c:pt idx="113">
                  <c:v>1.2796649604467194E-3</c:v>
                </c:pt>
                <c:pt idx="114">
                  <c:v>-3.4855350296270478E-4</c:v>
                </c:pt>
                <c:pt idx="115">
                  <c:v>9.0361445783132526E-3</c:v>
                </c:pt>
                <c:pt idx="116">
                  <c:v>6.3965884861407248E-3</c:v>
                </c:pt>
                <c:pt idx="117">
                  <c:v>1.3241525423728813E-2</c:v>
                </c:pt>
                <c:pt idx="118">
                  <c:v>-6.3774176685833768E-3</c:v>
                </c:pt>
                <c:pt idx="119">
                  <c:v>3.3670033670033669E-3</c:v>
                </c:pt>
                <c:pt idx="120">
                  <c:v>-1.4681208053691275E-2</c:v>
                </c:pt>
                <c:pt idx="121">
                  <c:v>-4.7892720306513406E-3</c:v>
                </c:pt>
                <c:pt idx="122">
                  <c:v>-1.9142337717891134E-2</c:v>
                </c:pt>
                <c:pt idx="123">
                  <c:v>6.1055385957261227E-3</c:v>
                </c:pt>
                <c:pt idx="124">
                  <c:v>9.6445600346770702E-3</c:v>
                </c:pt>
                <c:pt idx="125">
                  <c:v>-5.6885263496833744E-3</c:v>
                </c:pt>
                <c:pt idx="126">
                  <c:v>-5.5051813471502587E-3</c:v>
                </c:pt>
                <c:pt idx="127">
                  <c:v>2.4964723759904484E-3</c:v>
                </c:pt>
                <c:pt idx="128">
                  <c:v>-9.7444781290601987E-4</c:v>
                </c:pt>
                <c:pt idx="129">
                  <c:v>1.8424189877533326E-3</c:v>
                </c:pt>
                <c:pt idx="130">
                  <c:v>-5.4089138900908693E-4</c:v>
                </c:pt>
                <c:pt idx="131">
                  <c:v>2.5760363675722479E-2</c:v>
                </c:pt>
                <c:pt idx="132">
                  <c:v>5.2759312018571276E-3</c:v>
                </c:pt>
                <c:pt idx="133">
                  <c:v>-1.5849690353731499E-2</c:v>
                </c:pt>
                <c:pt idx="134">
                  <c:v>5.3327645051194541E-4</c:v>
                </c:pt>
                <c:pt idx="135">
                  <c:v>-4.0507408591834559E-3</c:v>
                </c:pt>
                <c:pt idx="136">
                  <c:v>-2.3547040565128973E-2</c:v>
                </c:pt>
                <c:pt idx="137">
                  <c:v>-8.4402060725638495E-3</c:v>
                </c:pt>
                <c:pt idx="138">
                  <c:v>1.8792836612867566E-2</c:v>
                </c:pt>
                <c:pt idx="139">
                  <c:v>7.486979166666667E-3</c:v>
                </c:pt>
                <c:pt idx="140">
                  <c:v>5.0619278406031235E-3</c:v>
                </c:pt>
                <c:pt idx="141">
                  <c:v>1.3287612516073724E-2</c:v>
                </c:pt>
                <c:pt idx="142">
                  <c:v>-3.0985617597292726E-2</c:v>
                </c:pt>
                <c:pt idx="143">
                  <c:v>-2.3354796464040161E-2</c:v>
                </c:pt>
                <c:pt idx="144">
                  <c:v>5.1402391328640076E-3</c:v>
                </c:pt>
                <c:pt idx="145">
                  <c:v>1.4897165091717622E-2</c:v>
                </c:pt>
                <c:pt idx="146">
                  <c:v>1.0954102311315588E-4</c:v>
                </c:pt>
                <c:pt idx="147">
                  <c:v>5.5859802847754653E-3</c:v>
                </c:pt>
                <c:pt idx="148">
                  <c:v>-6.9709182006317391E-3</c:v>
                </c:pt>
                <c:pt idx="149">
                  <c:v>-5.1552045629044644E-3</c:v>
                </c:pt>
                <c:pt idx="150">
                  <c:v>-1.7420066152149943E-2</c:v>
                </c:pt>
                <c:pt idx="151">
                  <c:v>4.263913824057451E-3</c:v>
                </c:pt>
                <c:pt idx="152">
                  <c:v>1.7154497694864372E-3</c:v>
                </c:pt>
                <c:pt idx="153">
                  <c:v>1.1345392272289414E-2</c:v>
                </c:pt>
                <c:pt idx="154">
                  <c:v>-3.0691078420996931E-3</c:v>
                </c:pt>
                <c:pt idx="155">
                  <c:v>3.2484076433121019E-2</c:v>
                </c:pt>
                <c:pt idx="156">
                  <c:v>-1.192679415998355E-2</c:v>
                </c:pt>
                <c:pt idx="157">
                  <c:v>-6.7637877211238293E-3</c:v>
                </c:pt>
                <c:pt idx="158">
                  <c:v>5.542120112857719E-3</c:v>
                </c:pt>
                <c:pt idx="159">
                  <c:v>1.3528409660286601E-2</c:v>
                </c:pt>
                <c:pt idx="160">
                  <c:v>-6.3278623689934747E-3</c:v>
                </c:pt>
                <c:pt idx="161">
                  <c:v>1.0945273631840797E-2</c:v>
                </c:pt>
                <c:pt idx="162">
                  <c:v>-2.2539370078740156E-2</c:v>
                </c:pt>
                <c:pt idx="163">
                  <c:v>-1.9132010875037762E-3</c:v>
                </c:pt>
                <c:pt idx="164">
                  <c:v>-1.2106537530266344E-2</c:v>
                </c:pt>
                <c:pt idx="165">
                  <c:v>2.1446078431372551E-3</c:v>
                </c:pt>
                <c:pt idx="166">
                  <c:v>-2.343829613777642E-3</c:v>
                </c:pt>
                <c:pt idx="167">
                  <c:v>-3.2686414708886619E-3</c:v>
                </c:pt>
                <c:pt idx="168">
                  <c:v>-2.3058003689280591E-2</c:v>
                </c:pt>
                <c:pt idx="169">
                  <c:v>-9.3359907689080038E-3</c:v>
                </c:pt>
                <c:pt idx="170">
                  <c:v>-6.6709021601016518E-3</c:v>
                </c:pt>
                <c:pt idx="171">
                  <c:v>3.5923675514337491E-2</c:v>
                </c:pt>
                <c:pt idx="172">
                  <c:v>-4.5276805927145503E-3</c:v>
                </c:pt>
                <c:pt idx="173">
                  <c:v>1.5505478602439528E-2</c:v>
                </c:pt>
                <c:pt idx="174">
                  <c:v>-3.4812703583061891E-2</c:v>
                </c:pt>
                <c:pt idx="175">
                  <c:v>8.6479645644378829E-3</c:v>
                </c:pt>
                <c:pt idx="176">
                  <c:v>2.7708071936428273E-2</c:v>
                </c:pt>
                <c:pt idx="177">
                  <c:v>-8.139179977617255E-4</c:v>
                </c:pt>
                <c:pt idx="178">
                  <c:v>-9.6731493737908566E-3</c:v>
                </c:pt>
                <c:pt idx="179">
                  <c:v>7.7112893275755705E-3</c:v>
                </c:pt>
                <c:pt idx="180">
                  <c:v>-9.1827364554637279E-3</c:v>
                </c:pt>
                <c:pt idx="181">
                  <c:v>-1.1533312738132016E-2</c:v>
                </c:pt>
                <c:pt idx="182">
                  <c:v>-3.2295030732367954E-3</c:v>
                </c:pt>
                <c:pt idx="183">
                  <c:v>-1.7140468227424748E-2</c:v>
                </c:pt>
                <c:pt idx="184">
                  <c:v>-9.1450446618460222E-3</c:v>
                </c:pt>
                <c:pt idx="185">
                  <c:v>1.0088001717106675E-2</c:v>
                </c:pt>
                <c:pt idx="186">
                  <c:v>2.613684657883553E-2</c:v>
                </c:pt>
                <c:pt idx="187">
                  <c:v>-1.2217850486643197E-2</c:v>
                </c:pt>
                <c:pt idx="188">
                  <c:v>-5.9748427672955979E-3</c:v>
                </c:pt>
                <c:pt idx="189">
                  <c:v>1.1494252873563218E-2</c:v>
                </c:pt>
                <c:pt idx="190">
                  <c:v>2.0329441201000834E-2</c:v>
                </c:pt>
                <c:pt idx="191">
                  <c:v>1.0524164708286503E-2</c:v>
                </c:pt>
                <c:pt idx="192">
                  <c:v>-3.3367037411526794E-2</c:v>
                </c:pt>
                <c:pt idx="193">
                  <c:v>2.7196652719665274E-2</c:v>
                </c:pt>
                <c:pt idx="194">
                  <c:v>4.4806517311608961E-3</c:v>
                </c:pt>
                <c:pt idx="195">
                  <c:v>1.013787510137875E-2</c:v>
                </c:pt>
                <c:pt idx="196">
                  <c:v>-1.8165395423524688E-2</c:v>
                </c:pt>
                <c:pt idx="197">
                  <c:v>1.8092609628948174E-2</c:v>
                </c:pt>
                <c:pt idx="198">
                  <c:v>6.5261044176706823E-3</c:v>
                </c:pt>
                <c:pt idx="199">
                  <c:v>-1.5860349127182045E-2</c:v>
                </c:pt>
                <c:pt idx="200">
                  <c:v>2.4325967970808839E-3</c:v>
                </c:pt>
                <c:pt idx="201">
                  <c:v>-7.0778564206268957E-3</c:v>
                </c:pt>
                <c:pt idx="202">
                  <c:v>-3.7678207739307535E-3</c:v>
                </c:pt>
                <c:pt idx="203">
                  <c:v>1.6354901359501177E-2</c:v>
                </c:pt>
                <c:pt idx="204">
                  <c:v>2.8160514935130243E-3</c:v>
                </c:pt>
                <c:pt idx="205">
                  <c:v>-1.3037809647979139E-3</c:v>
                </c:pt>
                <c:pt idx="206">
                  <c:v>8.1341634866439038E-3</c:v>
                </c:pt>
                <c:pt idx="207">
                  <c:v>-4.8809642394660822E-3</c:v>
                </c:pt>
                <c:pt idx="208">
                  <c:v>2.6026026026026027E-3</c:v>
                </c:pt>
                <c:pt idx="209">
                  <c:v>-3.0950479233226836E-3</c:v>
                </c:pt>
                <c:pt idx="210">
                  <c:v>3.1046569854782172E-3</c:v>
                </c:pt>
                <c:pt idx="211">
                  <c:v>6.4896166134185305E-3</c:v>
                </c:pt>
                <c:pt idx="212">
                  <c:v>9.2867756315007425E-5</c:v>
                </c:pt>
                <c:pt idx="213">
                  <c:v>-6.5001392886990435E-4</c:v>
                </c:pt>
                <c:pt idx="214">
                  <c:v>2.4344917301616798E-2</c:v>
                </c:pt>
                <c:pt idx="215">
                  <c:v>-3.2656023222060958E-3</c:v>
                </c:pt>
                <c:pt idx="216">
                  <c:v>-1.1285038223516564E-2</c:v>
                </c:pt>
                <c:pt idx="217">
                  <c:v>-2.025036818851252E-3</c:v>
                </c:pt>
                <c:pt idx="218">
                  <c:v>5.165098690278546E-3</c:v>
                </c:pt>
                <c:pt idx="219">
                  <c:v>-1.5966232336208478E-2</c:v>
                </c:pt>
                <c:pt idx="220">
                  <c:v>-2.9839612085042896E-3</c:v>
                </c:pt>
                <c:pt idx="221">
                  <c:v>1.8705574261129816E-3</c:v>
                </c:pt>
                <c:pt idx="222">
                  <c:v>1.278939507094847E-2</c:v>
                </c:pt>
                <c:pt idx="223">
                  <c:v>9.2174393953359749E-3</c:v>
                </c:pt>
                <c:pt idx="224">
                  <c:v>2.274180290437483E-2</c:v>
                </c:pt>
                <c:pt idx="225">
                  <c:v>7.8585461689587421E-3</c:v>
                </c:pt>
                <c:pt idx="226">
                  <c:v>7.5314548998759523E-3</c:v>
                </c:pt>
                <c:pt idx="227">
                  <c:v>1.028933251253188E-2</c:v>
                </c:pt>
                <c:pt idx="228">
                  <c:v>3.2207520891364902E-3</c:v>
                </c:pt>
                <c:pt idx="229">
                  <c:v>-1.0119262739428984E-2</c:v>
                </c:pt>
                <c:pt idx="230">
                  <c:v>1.1865644395764878E-3</c:v>
                </c:pt>
                <c:pt idx="231">
                  <c:v>-6.1992889050961801E-3</c:v>
                </c:pt>
                <c:pt idx="232">
                  <c:v>-7.4305109622970367E-3</c:v>
                </c:pt>
                <c:pt idx="233">
                  <c:v>-6.3770794824399265E-3</c:v>
                </c:pt>
                <c:pt idx="234">
                  <c:v>-3.0787833689889313E-2</c:v>
                </c:pt>
                <c:pt idx="235">
                  <c:v>1.7274472168905949E-3</c:v>
                </c:pt>
                <c:pt idx="236">
                  <c:v>-6.802069361946733E-3</c:v>
                </c:pt>
                <c:pt idx="237">
                  <c:v>-4.244236519726054E-3</c:v>
                </c:pt>
                <c:pt idx="238">
                  <c:v>-1.9664826116439018E-2</c:v>
                </c:pt>
                <c:pt idx="239">
                  <c:v>-1.3636363636363636E-2</c:v>
                </c:pt>
                <c:pt idx="240">
                  <c:v>3.5564015227409339E-2</c:v>
                </c:pt>
                <c:pt idx="241">
                  <c:v>1.2576182644867949E-3</c:v>
                </c:pt>
                <c:pt idx="242">
                  <c:v>-1.6908212560386472E-2</c:v>
                </c:pt>
                <c:pt idx="243">
                  <c:v>-5.4054054054054057E-3</c:v>
                </c:pt>
                <c:pt idx="244">
                  <c:v>-2.6877470355731226E-2</c:v>
                </c:pt>
                <c:pt idx="245">
                  <c:v>4.975629569455727E-3</c:v>
                </c:pt>
                <c:pt idx="246">
                  <c:v>1.3337374962109729E-2</c:v>
                </c:pt>
                <c:pt idx="247">
                  <c:v>6.7803370226343605E-3</c:v>
                </c:pt>
                <c:pt idx="248">
                  <c:v>2.7731009210656631E-3</c:v>
                </c:pt>
                <c:pt idx="249">
                  <c:v>-1.3135802469135802E-2</c:v>
                </c:pt>
                <c:pt idx="250">
                  <c:v>2.2317854283426742E-2</c:v>
                </c:pt>
                <c:pt idx="251">
                  <c:v>3.240332843857073E-2</c:v>
                </c:pt>
                <c:pt idx="252">
                  <c:v>-1.4413047600986157E-2</c:v>
                </c:pt>
                <c:pt idx="253">
                  <c:v>-1.529728689628632E-2</c:v>
                </c:pt>
                <c:pt idx="254">
                  <c:v>1.0063507572056669E-2</c:v>
                </c:pt>
                <c:pt idx="255">
                  <c:v>2.1474172954149738E-2</c:v>
                </c:pt>
                <c:pt idx="256">
                  <c:v>3.3143939393939395E-3</c:v>
                </c:pt>
                <c:pt idx="257">
                  <c:v>-7.0788107597923545E-3</c:v>
                </c:pt>
                <c:pt idx="258">
                  <c:v>-1.9866920152091256E-2</c:v>
                </c:pt>
                <c:pt idx="259">
                  <c:v>3.2974493259625643E-3</c:v>
                </c:pt>
                <c:pt idx="260">
                  <c:v>-4.4465925567907204E-3</c:v>
                </c:pt>
                <c:pt idx="261">
                  <c:v>-1.0000970968055151E-2</c:v>
                </c:pt>
                <c:pt idx="262">
                  <c:v>-1.7653981953707338E-2</c:v>
                </c:pt>
                <c:pt idx="263">
                  <c:v>-1.7671725239616614E-2</c:v>
                </c:pt>
                <c:pt idx="264">
                  <c:v>1.9310905579835349E-3</c:v>
                </c:pt>
                <c:pt idx="265">
                  <c:v>8.4195577196185846E-3</c:v>
                </c:pt>
                <c:pt idx="266">
                  <c:v>1.9716326325319385E-2</c:v>
                </c:pt>
                <c:pt idx="267">
                  <c:v>-7.5959356811679986E-3</c:v>
                </c:pt>
                <c:pt idx="268">
                  <c:v>-1.2823061630218688E-2</c:v>
                </c:pt>
                <c:pt idx="269">
                  <c:v>8.9618366730440033E-3</c:v>
                </c:pt>
                <c:pt idx="270">
                  <c:v>-5.8882235528942119E-3</c:v>
                </c:pt>
                <c:pt idx="271">
                  <c:v>1.7970083324967374E-2</c:v>
                </c:pt>
                <c:pt idx="272">
                  <c:v>5.2268244575936883E-3</c:v>
                </c:pt>
                <c:pt idx="273">
                  <c:v>7.6523104091042876E-3</c:v>
                </c:pt>
                <c:pt idx="274">
                  <c:v>1.5967286534904097E-2</c:v>
                </c:pt>
                <c:pt idx="275">
                  <c:v>-9.0081456636320074E-3</c:v>
                </c:pt>
                <c:pt idx="276">
                  <c:v>2.0114108886954842E-2</c:v>
                </c:pt>
                <c:pt idx="277">
                  <c:v>1.6589250165892501E-2</c:v>
                </c:pt>
                <c:pt idx="278">
                  <c:v>1.2402088772845953E-2</c:v>
                </c:pt>
                <c:pt idx="279">
                  <c:v>-3.592152528322741E-3</c:v>
                </c:pt>
                <c:pt idx="280">
                  <c:v>-2.0059160658162323E-2</c:v>
                </c:pt>
                <c:pt idx="281">
                  <c:v>1.0187718139798132E-2</c:v>
                </c:pt>
                <c:pt idx="282">
                  <c:v>-1.1205528060509852E-2</c:v>
                </c:pt>
                <c:pt idx="283">
                  <c:v>1.0104825762583813E-2</c:v>
                </c:pt>
                <c:pt idx="284">
                  <c:v>-8.9753178758414359E-3</c:v>
                </c:pt>
                <c:pt idx="285">
                  <c:v>-3.5849056603773585E-3</c:v>
                </c:pt>
                <c:pt idx="286">
                  <c:v>1.2024237833743609E-2</c:v>
                </c:pt>
                <c:pt idx="287">
                  <c:v>-9.542520348021331E-3</c:v>
                </c:pt>
                <c:pt idx="288">
                  <c:v>1.5112874279777084E-3</c:v>
                </c:pt>
                <c:pt idx="289">
                  <c:v>-8.865415448457984E-3</c:v>
                </c:pt>
                <c:pt idx="290">
                  <c:v>-2.7405081358835286E-2</c:v>
                </c:pt>
                <c:pt idx="291">
                  <c:v>-5.9681048821054695E-3</c:v>
                </c:pt>
                <c:pt idx="292">
                  <c:v>3.7401574803149606E-3</c:v>
                </c:pt>
                <c:pt idx="293">
                  <c:v>7.0602078838988037E-3</c:v>
                </c:pt>
                <c:pt idx="294">
                  <c:v>8.7633885102239538E-3</c:v>
                </c:pt>
                <c:pt idx="295">
                  <c:v>-8.7837837837837843E-3</c:v>
                </c:pt>
                <c:pt idx="296">
                  <c:v>-7.6930567728113741E-3</c:v>
                </c:pt>
                <c:pt idx="297">
                  <c:v>3.2384690873405301E-3</c:v>
                </c:pt>
                <c:pt idx="298">
                  <c:v>0</c:v>
                </c:pt>
                <c:pt idx="299">
                  <c:v>-3.1301966154749093E-3</c:v>
                </c:pt>
                <c:pt idx="300">
                  <c:v>-1.8643901481699538E-3</c:v>
                </c:pt>
                <c:pt idx="301">
                  <c:v>1.061738104600865E-2</c:v>
                </c:pt>
                <c:pt idx="302">
                  <c:v>2.6264591439688718E-3</c:v>
                </c:pt>
                <c:pt idx="303">
                  <c:v>2.0277481323372464E-2</c:v>
                </c:pt>
                <c:pt idx="304">
                  <c:v>3.6135412704450362E-3</c:v>
                </c:pt>
                <c:pt idx="305">
                  <c:v>-4.169035436801213E-3</c:v>
                </c:pt>
                <c:pt idx="306">
                  <c:v>-5.518553758325404E-3</c:v>
                </c:pt>
                <c:pt idx="307">
                  <c:v>-2.1526980482204364E-2</c:v>
                </c:pt>
                <c:pt idx="308">
                  <c:v>1.075584237801897E-3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8-48C9-90BB-46DF389F7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543567"/>
        <c:axId val="313541903"/>
      </c:lineChart>
      <c:catAx>
        <c:axId val="31354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541903"/>
        <c:crosses val="autoZero"/>
        <c:auto val="1"/>
        <c:lblAlgn val="ctr"/>
        <c:lblOffset val="100"/>
        <c:noMultiLvlLbl val="0"/>
      </c:catAx>
      <c:valAx>
        <c:axId val="3135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54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Диаграмма размаха по ценам закрытия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размаха по ценам закрытия</a:t>
          </a:r>
        </a:p>
      </cx:txPr>
    </cx:title>
    <cx:plotArea>
      <cx:plotAreaRegion>
        <cx:series layoutId="boxWhisker" uniqueId="{A7D7C575-45E3-4227-A4AD-5E5AB45F8C6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Диаграмма размаха по объемам продаж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размаха по объемам продаж</a:t>
          </a:r>
        </a:p>
      </cx:txPr>
    </cx:title>
    <cx:plotArea>
      <cx:plotAreaRegion>
        <cx:series layoutId="boxWhisker" uniqueId="{F314C749-75A8-484C-B1A0-6C586B6F112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Диаграмма размах по доходности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 по доходности</a:t>
          </a:r>
        </a:p>
      </cx:txPr>
    </cx:title>
    <cx:plotArea>
      <cx:plotAreaRegion>
        <cx:series layoutId="boxWhisker" uniqueId="{8A18191D-7D13-491F-947D-62EE9029591F}">
          <cx:tx>
            <cx:txData>
              <cx:f>_xlchart.v1.0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Диаграмма размаха по ценам закрытия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размаха по ценам закрытия</a:t>
          </a:r>
        </a:p>
      </cx:txPr>
    </cx:title>
    <cx:plotArea>
      <cx:plotAreaRegion>
        <cx:series layoutId="boxWhisker" uniqueId="{AE58C835-EF2D-4D2E-9D7C-3427E9825B8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Диаграмма размаха по объемам продаж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размаха по объемам продаж</a:t>
          </a:r>
        </a:p>
      </cx:txPr>
    </cx:title>
    <cx:plotArea>
      <cx:plotAreaRegion>
        <cx:series layoutId="boxWhisker" uniqueId="{6AA35A91-088F-4F1B-A786-CA08412F2D5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Диаграмма размаха по доходности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размаха по доходности</a:t>
          </a:r>
        </a:p>
      </cx:txPr>
    </cx:title>
    <cx:plotArea>
      <cx:plotAreaRegion>
        <cx:series layoutId="boxWhisker" uniqueId="{567887AA-7699-4426-93CB-E275976302D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24847</xdr:colOff>
      <xdr:row>10</xdr:row>
      <xdr:rowOff>19051</xdr:rowOff>
    </xdr:from>
    <xdr:to>
      <xdr:col>15</xdr:col>
      <xdr:colOff>600075</xdr:colOff>
      <xdr:row>19</xdr:row>
      <xdr:rowOff>26671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86048E1B-CA28-44CD-A8CC-1D2937140B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04543" y="19051"/>
              <a:ext cx="3639793" cy="2103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10</xdr:col>
      <xdr:colOff>9524</xdr:colOff>
      <xdr:row>19</xdr:row>
      <xdr:rowOff>83241</xdr:rowOff>
    </xdr:from>
    <xdr:to>
      <xdr:col>16</xdr:col>
      <xdr:colOff>0</xdr:colOff>
      <xdr:row>30</xdr:row>
      <xdr:rowOff>62286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D27CEC7D-2AFF-4F20-A157-939EA491AB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89220" y="2178741"/>
              <a:ext cx="3667954" cy="2074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610843</xdr:colOff>
      <xdr:row>30</xdr:row>
      <xdr:rowOff>144117</xdr:rowOff>
    </xdr:from>
    <xdr:to>
      <xdr:col>15</xdr:col>
      <xdr:colOff>591793</xdr:colOff>
      <xdr:row>42</xdr:row>
      <xdr:rowOff>86967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FB2A59E5-EA88-4BD9-A5D4-A3E0AAD5E6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77626" y="4335117"/>
              <a:ext cx="3658428" cy="2228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542925</xdr:rowOff>
    </xdr:from>
    <xdr:to>
      <xdr:col>14</xdr:col>
      <xdr:colOff>304800</xdr:colOff>
      <xdr:row>11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>
              <a:extLst>
                <a:ext uri="{FF2B5EF4-FFF2-40B4-BE49-F238E27FC236}">
                  <a16:creationId xmlns:a16="http://schemas.microsoft.com/office/drawing/2014/main" id="{3206A506-9E59-4ADB-9BA9-6A3057D360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6450" y="542925"/>
              <a:ext cx="3362325" cy="2017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590550</xdr:colOff>
      <xdr:row>12</xdr:row>
      <xdr:rowOff>19050</xdr:rowOff>
    </xdr:from>
    <xdr:to>
      <xdr:col>14</xdr:col>
      <xdr:colOff>552450</xdr:colOff>
      <xdr:row>23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>
              <a:extLst>
                <a:ext uri="{FF2B5EF4-FFF2-40B4-BE49-F238E27FC236}">
                  <a16:creationId xmlns:a16="http://schemas.microsoft.com/office/drawing/2014/main" id="{01C7CC31-507A-4074-BBBD-CB2A8CDC04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6925" y="2686050"/>
              <a:ext cx="3619500" cy="217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585787</xdr:colOff>
      <xdr:row>24</xdr:row>
      <xdr:rowOff>38100</xdr:rowOff>
    </xdr:from>
    <xdr:to>
      <xdr:col>14</xdr:col>
      <xdr:colOff>619125</xdr:colOff>
      <xdr:row>35</xdr:row>
      <xdr:rowOff>157163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>
              <a:extLst>
                <a:ext uri="{FF2B5EF4-FFF2-40B4-BE49-F238E27FC236}">
                  <a16:creationId xmlns:a16="http://schemas.microsoft.com/office/drawing/2014/main" id="{FC10DD69-BC76-4ED8-9C22-1F2F34609C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2162" y="4991100"/>
              <a:ext cx="3690938" cy="2214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36</xdr:row>
      <xdr:rowOff>142875</xdr:rowOff>
    </xdr:from>
    <xdr:to>
      <xdr:col>11</xdr:col>
      <xdr:colOff>590550</xdr:colOff>
      <xdr:row>48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2CCD9DB-A884-4F07-BA21-5D8878CF7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48</xdr:row>
      <xdr:rowOff>142874</xdr:rowOff>
    </xdr:from>
    <xdr:to>
      <xdr:col>16</xdr:col>
      <xdr:colOff>0</xdr:colOff>
      <xdr:row>61</xdr:row>
      <xdr:rowOff>76199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94F4C2-FF90-4A68-8E77-A847C2C6D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352425</xdr:colOff>
      <xdr:row>33</xdr:row>
      <xdr:rowOff>47625</xdr:rowOff>
    </xdr:from>
    <xdr:to>
      <xdr:col>18</xdr:col>
      <xdr:colOff>600075</xdr:colOff>
      <xdr:row>44</xdr:row>
      <xdr:rowOff>142875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F559BC0-FB99-451E-8CCE-EEF31B255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45</xdr:row>
      <xdr:rowOff>9525</xdr:rowOff>
    </xdr:from>
    <xdr:to>
      <xdr:col>23</xdr:col>
      <xdr:colOff>352425</xdr:colOff>
      <xdr:row>58</xdr:row>
      <xdr:rowOff>9525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177D026-A0DC-441C-AF91-E70C3920C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4</xdr:row>
      <xdr:rowOff>133350</xdr:rowOff>
    </xdr:from>
    <xdr:to>
      <xdr:col>14</xdr:col>
      <xdr:colOff>276225</xdr:colOff>
      <xdr:row>19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370153-7B66-4097-ADFF-AEADEBA06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481012</xdr:colOff>
      <xdr:row>4</xdr:row>
      <xdr:rowOff>9525</xdr:rowOff>
    </xdr:from>
    <xdr:to>
      <xdr:col>22</xdr:col>
      <xdr:colOff>176212</xdr:colOff>
      <xdr:row>18</xdr:row>
      <xdr:rowOff>85725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B388835-6FCB-4F96-B550-5D2969A7B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552450</xdr:rowOff>
    </xdr:from>
    <xdr:to>
      <xdr:col>15</xdr:col>
      <xdr:colOff>295275</xdr:colOff>
      <xdr:row>15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117914-BCA0-43AF-A072-778F7578E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15</xdr:row>
      <xdr:rowOff>142875</xdr:rowOff>
    </xdr:from>
    <xdr:to>
      <xdr:col>15</xdr:col>
      <xdr:colOff>347662</xdr:colOff>
      <xdr:row>30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AFB8618-4C0A-4E93-A1A2-E492B2DE8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80962</xdr:colOff>
      <xdr:row>30</xdr:row>
      <xdr:rowOff>180975</xdr:rowOff>
    </xdr:from>
    <xdr:to>
      <xdr:col>15</xdr:col>
      <xdr:colOff>385762</xdr:colOff>
      <xdr:row>45</xdr:row>
      <xdr:rowOff>66675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9AA0346-5091-458E-B24F-50EDF6194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46</xdr:row>
      <xdr:rowOff>9525</xdr:rowOff>
    </xdr:from>
    <xdr:to>
      <xdr:col>15</xdr:col>
      <xdr:colOff>352425</xdr:colOff>
      <xdr:row>60</xdr:row>
      <xdr:rowOff>85725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0FB9FA9-A0B9-4B35-8311-8383EDAF5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15</xdr:row>
      <xdr:rowOff>152400</xdr:rowOff>
    </xdr:from>
    <xdr:to>
      <xdr:col>24</xdr:col>
      <xdr:colOff>9525</xdr:colOff>
      <xdr:row>30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E9A131-3642-49BC-B975-EDA51CB01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309562</xdr:colOff>
      <xdr:row>1</xdr:row>
      <xdr:rowOff>0</xdr:rowOff>
    </xdr:from>
    <xdr:to>
      <xdr:col>24</xdr:col>
      <xdr:colOff>4762</xdr:colOff>
      <xdr:row>15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159C7C-0369-4028-A6EF-416CC3D0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228600</xdr:colOff>
      <xdr:row>30</xdr:row>
      <xdr:rowOff>161925</xdr:rowOff>
    </xdr:from>
    <xdr:to>
      <xdr:col>23</xdr:col>
      <xdr:colOff>533400</xdr:colOff>
      <xdr:row>45</xdr:row>
      <xdr:rowOff>47625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3332912-D035-4C22-8BB2-E6ED30CA6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4"/>
  <sheetViews>
    <sheetView topLeftCell="A295" workbookViewId="0">
      <selection activeCell="C1" sqref="C1:F334"/>
    </sheetView>
  </sheetViews>
  <sheetFormatPr defaultRowHeight="15" x14ac:dyDescent="0.25"/>
  <cols>
    <col min="1" max="1" width="9" bestFit="1" customWidth="1"/>
    <col min="2" max="2" width="6.28515625" bestFit="1" customWidth="1"/>
    <col min="3" max="3" width="10.7109375" bestFit="1" customWidth="1"/>
    <col min="4" max="4" width="7.28515625" bestFit="1" customWidth="1"/>
    <col min="5" max="5" width="8.42578125" bestFit="1" customWidth="1"/>
    <col min="6" max="6" width="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43891</v>
      </c>
      <c r="D2">
        <v>0</v>
      </c>
      <c r="E2">
        <v>3445.5</v>
      </c>
      <c r="F2">
        <v>291955</v>
      </c>
    </row>
    <row r="3" spans="1:6" x14ac:dyDescent="0.25">
      <c r="A3" t="s">
        <v>6</v>
      </c>
      <c r="B3" t="s">
        <v>7</v>
      </c>
      <c r="C3" s="1">
        <v>43983</v>
      </c>
      <c r="D3">
        <v>0</v>
      </c>
      <c r="E3">
        <v>3416</v>
      </c>
      <c r="F3">
        <v>290909</v>
      </c>
    </row>
    <row r="4" spans="1:6" x14ac:dyDescent="0.25">
      <c r="A4" t="s">
        <v>6</v>
      </c>
      <c r="B4" t="s">
        <v>7</v>
      </c>
      <c r="C4" s="1">
        <v>44044</v>
      </c>
      <c r="D4">
        <v>0</v>
      </c>
      <c r="E4">
        <v>3427</v>
      </c>
      <c r="F4">
        <v>388549</v>
      </c>
    </row>
    <row r="5" spans="1:6" x14ac:dyDescent="0.25">
      <c r="A5" t="s">
        <v>6</v>
      </c>
      <c r="B5" t="s">
        <v>7</v>
      </c>
      <c r="C5" s="1">
        <v>44075</v>
      </c>
      <c r="D5">
        <v>0</v>
      </c>
      <c r="E5">
        <v>3348</v>
      </c>
      <c r="F5">
        <v>492797</v>
      </c>
    </row>
    <row r="6" spans="1:6" x14ac:dyDescent="0.25">
      <c r="A6" t="s">
        <v>6</v>
      </c>
      <c r="B6" t="s">
        <v>7</v>
      </c>
      <c r="C6" s="1">
        <v>44105</v>
      </c>
      <c r="D6">
        <v>0</v>
      </c>
      <c r="E6">
        <v>3319.5</v>
      </c>
      <c r="F6">
        <v>376849</v>
      </c>
    </row>
    <row r="7" spans="1:6" x14ac:dyDescent="0.25">
      <c r="A7" t="s">
        <v>6</v>
      </c>
      <c r="B7" t="s">
        <v>7</v>
      </c>
      <c r="C7" t="s">
        <v>58</v>
      </c>
      <c r="D7">
        <v>0</v>
      </c>
      <c r="E7">
        <v>3345</v>
      </c>
      <c r="F7">
        <v>222572</v>
      </c>
    </row>
    <row r="8" spans="1:6" x14ac:dyDescent="0.25">
      <c r="A8" t="s">
        <v>6</v>
      </c>
      <c r="B8" t="s">
        <v>7</v>
      </c>
      <c r="C8" t="s">
        <v>59</v>
      </c>
      <c r="D8">
        <v>0</v>
      </c>
      <c r="E8">
        <v>3339</v>
      </c>
      <c r="F8">
        <v>362009</v>
      </c>
    </row>
    <row r="9" spans="1:6" x14ac:dyDescent="0.25">
      <c r="A9" t="s">
        <v>6</v>
      </c>
      <c r="B9" t="s">
        <v>7</v>
      </c>
      <c r="C9" t="s">
        <v>60</v>
      </c>
      <c r="D9">
        <v>0</v>
      </c>
      <c r="E9">
        <v>3440</v>
      </c>
      <c r="F9">
        <v>1536221</v>
      </c>
    </row>
    <row r="10" spans="1:6" x14ac:dyDescent="0.25">
      <c r="A10" t="s">
        <v>6</v>
      </c>
      <c r="B10" t="s">
        <v>7</v>
      </c>
      <c r="C10" t="s">
        <v>61</v>
      </c>
      <c r="D10">
        <v>0</v>
      </c>
      <c r="E10">
        <v>3625</v>
      </c>
      <c r="F10">
        <v>1630349</v>
      </c>
    </row>
    <row r="11" spans="1:6" x14ac:dyDescent="0.25">
      <c r="A11" t="s">
        <v>6</v>
      </c>
      <c r="B11" t="s">
        <v>7</v>
      </c>
      <c r="C11" t="s">
        <v>62</v>
      </c>
      <c r="D11">
        <v>0</v>
      </c>
      <c r="E11">
        <v>3623</v>
      </c>
      <c r="F11">
        <v>1422107</v>
      </c>
    </row>
    <row r="12" spans="1:6" x14ac:dyDescent="0.25">
      <c r="A12" t="s">
        <v>6</v>
      </c>
      <c r="B12" t="s">
        <v>7</v>
      </c>
      <c r="C12" t="s">
        <v>63</v>
      </c>
      <c r="D12">
        <v>0</v>
      </c>
      <c r="E12">
        <v>3855</v>
      </c>
      <c r="F12">
        <v>1596925</v>
      </c>
    </row>
    <row r="13" spans="1:6" x14ac:dyDescent="0.25">
      <c r="A13" t="s">
        <v>6</v>
      </c>
      <c r="B13" t="s">
        <v>7</v>
      </c>
      <c r="C13" t="s">
        <v>64</v>
      </c>
      <c r="D13">
        <v>0</v>
      </c>
      <c r="E13">
        <v>3840</v>
      </c>
      <c r="F13">
        <v>1137798</v>
      </c>
    </row>
    <row r="14" spans="1:6" x14ac:dyDescent="0.25">
      <c r="A14" t="s">
        <v>6</v>
      </c>
      <c r="B14" t="s">
        <v>7</v>
      </c>
      <c r="C14" t="s">
        <v>65</v>
      </c>
      <c r="D14">
        <v>0</v>
      </c>
      <c r="E14">
        <v>3750</v>
      </c>
      <c r="F14">
        <v>1202119</v>
      </c>
    </row>
    <row r="15" spans="1:6" x14ac:dyDescent="0.25">
      <c r="A15" t="s">
        <v>6</v>
      </c>
      <c r="B15" t="s">
        <v>7</v>
      </c>
      <c r="C15" t="s">
        <v>66</v>
      </c>
      <c r="D15">
        <v>0</v>
      </c>
      <c r="E15">
        <v>3702.5</v>
      </c>
      <c r="F15">
        <v>890575</v>
      </c>
    </row>
    <row r="16" spans="1:6" x14ac:dyDescent="0.25">
      <c r="A16" t="s">
        <v>6</v>
      </c>
      <c r="B16" t="s">
        <v>7</v>
      </c>
      <c r="C16" t="s">
        <v>67</v>
      </c>
      <c r="D16">
        <v>0</v>
      </c>
      <c r="E16">
        <v>3796</v>
      </c>
      <c r="F16">
        <v>1028616</v>
      </c>
    </row>
    <row r="17" spans="1:6" x14ac:dyDescent="0.25">
      <c r="A17" t="s">
        <v>6</v>
      </c>
      <c r="B17" t="s">
        <v>7</v>
      </c>
      <c r="C17" t="s">
        <v>68</v>
      </c>
      <c r="D17">
        <v>0</v>
      </c>
      <c r="E17">
        <v>3708.5</v>
      </c>
      <c r="F17">
        <v>585063</v>
      </c>
    </row>
    <row r="18" spans="1:6" x14ac:dyDescent="0.25">
      <c r="A18" t="s">
        <v>6</v>
      </c>
      <c r="B18" t="s">
        <v>7</v>
      </c>
      <c r="C18" t="s">
        <v>69</v>
      </c>
      <c r="D18">
        <v>0</v>
      </c>
      <c r="E18">
        <v>3751</v>
      </c>
      <c r="F18">
        <v>597899</v>
      </c>
    </row>
    <row r="19" spans="1:6" x14ac:dyDescent="0.25">
      <c r="A19" t="s">
        <v>6</v>
      </c>
      <c r="B19" t="s">
        <v>7</v>
      </c>
      <c r="C19" t="s">
        <v>70</v>
      </c>
      <c r="D19">
        <v>0</v>
      </c>
      <c r="E19">
        <v>3819.5</v>
      </c>
      <c r="F19">
        <v>717748</v>
      </c>
    </row>
    <row r="20" spans="1:6" x14ac:dyDescent="0.25">
      <c r="A20" t="s">
        <v>6</v>
      </c>
      <c r="B20" t="s">
        <v>7</v>
      </c>
      <c r="C20" t="s">
        <v>71</v>
      </c>
      <c r="D20">
        <v>0</v>
      </c>
      <c r="E20">
        <v>3830</v>
      </c>
      <c r="F20">
        <v>617826</v>
      </c>
    </row>
    <row r="21" spans="1:6" x14ac:dyDescent="0.25">
      <c r="A21" t="s">
        <v>6</v>
      </c>
      <c r="B21" t="s">
        <v>7</v>
      </c>
      <c r="C21" t="s">
        <v>72</v>
      </c>
      <c r="D21">
        <v>0</v>
      </c>
      <c r="E21">
        <v>3727</v>
      </c>
      <c r="F21">
        <v>682379</v>
      </c>
    </row>
    <row r="22" spans="1:6" x14ac:dyDescent="0.25">
      <c r="A22" t="s">
        <v>6</v>
      </c>
      <c r="B22" t="s">
        <v>7</v>
      </c>
      <c r="C22" s="1">
        <v>43892</v>
      </c>
      <c r="D22">
        <v>0</v>
      </c>
      <c r="E22">
        <v>3720.5</v>
      </c>
      <c r="F22">
        <v>559676</v>
      </c>
    </row>
    <row r="23" spans="1:6" x14ac:dyDescent="0.25">
      <c r="A23" t="s">
        <v>6</v>
      </c>
      <c r="B23" t="s">
        <v>7</v>
      </c>
      <c r="C23" s="1">
        <v>43923</v>
      </c>
      <c r="D23">
        <v>0</v>
      </c>
      <c r="E23">
        <v>3750</v>
      </c>
      <c r="F23">
        <v>453596</v>
      </c>
    </row>
    <row r="24" spans="1:6" x14ac:dyDescent="0.25">
      <c r="A24" t="s">
        <v>6</v>
      </c>
      <c r="B24" t="s">
        <v>7</v>
      </c>
      <c r="C24" s="1">
        <v>43953</v>
      </c>
      <c r="D24">
        <v>0</v>
      </c>
      <c r="E24">
        <v>3783.5</v>
      </c>
      <c r="F24">
        <v>1004108</v>
      </c>
    </row>
    <row r="25" spans="1:6" x14ac:dyDescent="0.25">
      <c r="A25" t="s">
        <v>6</v>
      </c>
      <c r="B25" t="s">
        <v>7</v>
      </c>
      <c r="C25" s="1">
        <v>43984</v>
      </c>
      <c r="D25">
        <v>0</v>
      </c>
      <c r="E25">
        <v>3713</v>
      </c>
      <c r="F25">
        <v>1505151</v>
      </c>
    </row>
    <row r="26" spans="1:6" x14ac:dyDescent="0.25">
      <c r="A26" t="s">
        <v>6</v>
      </c>
      <c r="B26" t="s">
        <v>7</v>
      </c>
      <c r="C26" s="1">
        <v>44014</v>
      </c>
      <c r="D26">
        <v>0</v>
      </c>
      <c r="E26">
        <v>3640</v>
      </c>
      <c r="F26">
        <v>652734</v>
      </c>
    </row>
    <row r="27" spans="1:6" x14ac:dyDescent="0.25">
      <c r="A27" t="s">
        <v>6</v>
      </c>
      <c r="B27" t="s">
        <v>7</v>
      </c>
      <c r="C27" s="1">
        <v>44106</v>
      </c>
      <c r="D27">
        <v>0</v>
      </c>
      <c r="E27">
        <v>3564.5</v>
      </c>
      <c r="F27">
        <v>779546</v>
      </c>
    </row>
    <row r="28" spans="1:6" x14ac:dyDescent="0.25">
      <c r="A28" t="s">
        <v>6</v>
      </c>
      <c r="B28" t="s">
        <v>7</v>
      </c>
      <c r="C28" s="1">
        <v>44137</v>
      </c>
      <c r="D28">
        <v>0</v>
      </c>
      <c r="E28">
        <v>3575</v>
      </c>
      <c r="F28">
        <v>594896</v>
      </c>
    </row>
    <row r="29" spans="1:6" x14ac:dyDescent="0.25">
      <c r="A29" t="s">
        <v>6</v>
      </c>
      <c r="B29" t="s">
        <v>7</v>
      </c>
      <c r="C29" s="1">
        <v>44167</v>
      </c>
      <c r="D29">
        <v>0</v>
      </c>
      <c r="E29">
        <v>3760</v>
      </c>
      <c r="F29">
        <v>1114425</v>
      </c>
    </row>
    <row r="30" spans="1:6" x14ac:dyDescent="0.25">
      <c r="A30" t="s">
        <v>6</v>
      </c>
      <c r="B30" t="s">
        <v>7</v>
      </c>
      <c r="C30" t="s">
        <v>73</v>
      </c>
      <c r="D30">
        <v>0</v>
      </c>
      <c r="E30">
        <v>3750</v>
      </c>
      <c r="F30">
        <v>851663</v>
      </c>
    </row>
    <row r="31" spans="1:6" x14ac:dyDescent="0.25">
      <c r="A31" t="s">
        <v>6</v>
      </c>
      <c r="B31" t="s">
        <v>7</v>
      </c>
      <c r="C31" t="s">
        <v>74</v>
      </c>
      <c r="D31">
        <v>0</v>
      </c>
      <c r="E31">
        <v>3669</v>
      </c>
      <c r="F31">
        <v>480070</v>
      </c>
    </row>
    <row r="32" spans="1:6" x14ac:dyDescent="0.25">
      <c r="A32" t="s">
        <v>6</v>
      </c>
      <c r="B32" t="s">
        <v>7</v>
      </c>
      <c r="C32" t="s">
        <v>75</v>
      </c>
      <c r="D32">
        <v>0</v>
      </c>
      <c r="E32">
        <v>3697</v>
      </c>
      <c r="F32">
        <v>452693</v>
      </c>
    </row>
    <row r="33" spans="1:6" x14ac:dyDescent="0.25">
      <c r="A33" t="s">
        <v>6</v>
      </c>
      <c r="B33" t="s">
        <v>7</v>
      </c>
      <c r="C33" t="s">
        <v>76</v>
      </c>
      <c r="D33">
        <v>0</v>
      </c>
      <c r="E33">
        <v>3620</v>
      </c>
      <c r="F33">
        <v>460542</v>
      </c>
    </row>
    <row r="34" spans="1:6" x14ac:dyDescent="0.25">
      <c r="A34" t="s">
        <v>6</v>
      </c>
      <c r="B34" t="s">
        <v>7</v>
      </c>
      <c r="C34" t="s">
        <v>77</v>
      </c>
      <c r="D34">
        <v>0</v>
      </c>
      <c r="E34">
        <v>3640.5</v>
      </c>
      <c r="F34">
        <v>547359</v>
      </c>
    </row>
    <row r="35" spans="1:6" x14ac:dyDescent="0.25">
      <c r="A35" t="s">
        <v>6</v>
      </c>
      <c r="B35" t="s">
        <v>7</v>
      </c>
      <c r="C35" t="s">
        <v>78</v>
      </c>
      <c r="D35">
        <v>0</v>
      </c>
      <c r="E35">
        <v>3641</v>
      </c>
      <c r="F35">
        <v>269194</v>
      </c>
    </row>
    <row r="36" spans="1:6" x14ac:dyDescent="0.25">
      <c r="A36" t="s">
        <v>6</v>
      </c>
      <c r="B36" t="s">
        <v>7</v>
      </c>
      <c r="C36" t="s">
        <v>79</v>
      </c>
      <c r="D36">
        <v>0</v>
      </c>
      <c r="E36">
        <v>3625</v>
      </c>
      <c r="F36">
        <v>312226</v>
      </c>
    </row>
    <row r="37" spans="1:6" x14ac:dyDescent="0.25">
      <c r="A37" t="s">
        <v>6</v>
      </c>
      <c r="B37" t="s">
        <v>7</v>
      </c>
      <c r="C37" t="s">
        <v>80</v>
      </c>
      <c r="D37">
        <v>0</v>
      </c>
      <c r="E37">
        <v>3503</v>
      </c>
      <c r="F37">
        <v>433180</v>
      </c>
    </row>
    <row r="38" spans="1:6" x14ac:dyDescent="0.25">
      <c r="A38" t="s">
        <v>6</v>
      </c>
      <c r="B38" t="s">
        <v>7</v>
      </c>
      <c r="C38" t="s">
        <v>81</v>
      </c>
      <c r="D38">
        <v>0</v>
      </c>
      <c r="E38">
        <v>3529</v>
      </c>
      <c r="F38">
        <v>667542</v>
      </c>
    </row>
    <row r="39" spans="1:6" x14ac:dyDescent="0.25">
      <c r="A39" t="s">
        <v>6</v>
      </c>
      <c r="B39" t="s">
        <v>7</v>
      </c>
      <c r="C39" t="s">
        <v>82</v>
      </c>
      <c r="D39">
        <v>0</v>
      </c>
      <c r="E39">
        <v>3345</v>
      </c>
      <c r="F39">
        <v>600611</v>
      </c>
    </row>
    <row r="40" spans="1:6" x14ac:dyDescent="0.25">
      <c r="A40" t="s">
        <v>6</v>
      </c>
      <c r="B40" t="s">
        <v>7</v>
      </c>
      <c r="C40" t="s">
        <v>83</v>
      </c>
      <c r="D40">
        <v>0</v>
      </c>
      <c r="E40">
        <v>3160.5</v>
      </c>
      <c r="F40">
        <v>1459642</v>
      </c>
    </row>
    <row r="41" spans="1:6" x14ac:dyDescent="0.25">
      <c r="A41" t="s">
        <v>6</v>
      </c>
      <c r="B41" t="s">
        <v>7</v>
      </c>
      <c r="C41" s="1">
        <v>43864</v>
      </c>
      <c r="D41">
        <v>0</v>
      </c>
      <c r="E41">
        <v>3201</v>
      </c>
      <c r="F41">
        <v>749046</v>
      </c>
    </row>
    <row r="42" spans="1:6" x14ac:dyDescent="0.25">
      <c r="A42" t="s">
        <v>6</v>
      </c>
      <c r="B42" t="s">
        <v>7</v>
      </c>
      <c r="C42" s="1">
        <v>43893</v>
      </c>
      <c r="D42">
        <v>0</v>
      </c>
      <c r="E42">
        <v>3150</v>
      </c>
      <c r="F42">
        <v>807292</v>
      </c>
    </row>
    <row r="43" spans="1:6" x14ac:dyDescent="0.25">
      <c r="A43" t="s">
        <v>6</v>
      </c>
      <c r="B43" t="s">
        <v>7</v>
      </c>
      <c r="C43" s="1">
        <v>43924</v>
      </c>
      <c r="D43">
        <v>0</v>
      </c>
      <c r="E43">
        <v>3130</v>
      </c>
      <c r="F43">
        <v>532562</v>
      </c>
    </row>
    <row r="44" spans="1:6" x14ac:dyDescent="0.25">
      <c r="A44" t="s">
        <v>6</v>
      </c>
      <c r="B44" t="s">
        <v>7</v>
      </c>
      <c r="C44" s="1">
        <v>43954</v>
      </c>
      <c r="D44">
        <v>0</v>
      </c>
      <c r="E44">
        <v>3121</v>
      </c>
      <c r="F44">
        <v>521348</v>
      </c>
    </row>
    <row r="45" spans="1:6" x14ac:dyDescent="0.25">
      <c r="A45" t="s">
        <v>6</v>
      </c>
      <c r="B45" t="s">
        <v>7</v>
      </c>
      <c r="C45" s="1">
        <v>43985</v>
      </c>
      <c r="D45">
        <v>0</v>
      </c>
      <c r="E45">
        <v>2984</v>
      </c>
      <c r="F45">
        <v>862991</v>
      </c>
    </row>
    <row r="46" spans="1:6" x14ac:dyDescent="0.25">
      <c r="A46" t="s">
        <v>6</v>
      </c>
      <c r="B46" t="s">
        <v>7</v>
      </c>
      <c r="C46" s="1">
        <v>44107</v>
      </c>
      <c r="D46">
        <v>0</v>
      </c>
      <c r="E46">
        <v>2669.5</v>
      </c>
      <c r="F46">
        <v>2125922</v>
      </c>
    </row>
    <row r="47" spans="1:6" x14ac:dyDescent="0.25">
      <c r="A47" t="s">
        <v>6</v>
      </c>
      <c r="B47" t="s">
        <v>7</v>
      </c>
      <c r="C47" s="1">
        <v>44138</v>
      </c>
      <c r="D47">
        <v>0</v>
      </c>
      <c r="E47">
        <v>2705</v>
      </c>
      <c r="F47">
        <v>1264374</v>
      </c>
    </row>
    <row r="48" spans="1:6" x14ac:dyDescent="0.25">
      <c r="A48" t="s">
        <v>6</v>
      </c>
      <c r="B48" t="s">
        <v>7</v>
      </c>
      <c r="C48" s="1">
        <v>44168</v>
      </c>
      <c r="D48">
        <v>0</v>
      </c>
      <c r="E48">
        <v>2337</v>
      </c>
      <c r="F48">
        <v>1842348</v>
      </c>
    </row>
    <row r="49" spans="1:6" x14ac:dyDescent="0.25">
      <c r="A49" t="s">
        <v>6</v>
      </c>
      <c r="B49" t="s">
        <v>7</v>
      </c>
      <c r="C49" t="s">
        <v>84</v>
      </c>
      <c r="D49">
        <v>0</v>
      </c>
      <c r="E49">
        <v>2501</v>
      </c>
      <c r="F49">
        <v>2036854</v>
      </c>
    </row>
    <row r="50" spans="1:6" x14ac:dyDescent="0.25">
      <c r="A50" t="s">
        <v>6</v>
      </c>
      <c r="B50" t="s">
        <v>7</v>
      </c>
      <c r="C50" t="s">
        <v>85</v>
      </c>
      <c r="D50">
        <v>0</v>
      </c>
      <c r="E50">
        <v>2636</v>
      </c>
      <c r="F50">
        <v>1400055</v>
      </c>
    </row>
    <row r="51" spans="1:6" x14ac:dyDescent="0.25">
      <c r="A51" t="s">
        <v>6</v>
      </c>
      <c r="B51" t="s">
        <v>7</v>
      </c>
      <c r="C51" t="s">
        <v>86</v>
      </c>
      <c r="D51">
        <v>0</v>
      </c>
      <c r="E51">
        <v>2765.5</v>
      </c>
      <c r="F51">
        <v>1387212</v>
      </c>
    </row>
    <row r="52" spans="1:6" x14ac:dyDescent="0.25">
      <c r="A52" t="s">
        <v>6</v>
      </c>
      <c r="B52" t="s">
        <v>7</v>
      </c>
      <c r="C52" t="s">
        <v>87</v>
      </c>
      <c r="D52">
        <v>0</v>
      </c>
      <c r="E52">
        <v>2780</v>
      </c>
      <c r="F52">
        <v>1841047</v>
      </c>
    </row>
    <row r="53" spans="1:6" x14ac:dyDescent="0.25">
      <c r="A53" t="s">
        <v>6</v>
      </c>
      <c r="B53" t="s">
        <v>7</v>
      </c>
      <c r="C53" t="s">
        <v>88</v>
      </c>
      <c r="D53">
        <v>0</v>
      </c>
      <c r="E53">
        <v>2950</v>
      </c>
      <c r="F53">
        <v>1233763</v>
      </c>
    </row>
    <row r="54" spans="1:6" x14ac:dyDescent="0.25">
      <c r="A54" t="s">
        <v>6</v>
      </c>
      <c r="B54" t="s">
        <v>7</v>
      </c>
      <c r="C54" t="s">
        <v>89</v>
      </c>
      <c r="D54">
        <v>0</v>
      </c>
      <c r="E54">
        <v>3002.5</v>
      </c>
      <c r="F54">
        <v>1329099</v>
      </c>
    </row>
    <row r="55" spans="1:6" x14ac:dyDescent="0.25">
      <c r="A55" t="s">
        <v>6</v>
      </c>
      <c r="B55" t="s">
        <v>7</v>
      </c>
      <c r="C55" t="s">
        <v>90</v>
      </c>
      <c r="D55">
        <v>0</v>
      </c>
      <c r="E55">
        <v>2986</v>
      </c>
      <c r="F55">
        <v>1068377</v>
      </c>
    </row>
    <row r="56" spans="1:6" x14ac:dyDescent="0.25">
      <c r="A56" t="s">
        <v>6</v>
      </c>
      <c r="B56" t="s">
        <v>7</v>
      </c>
      <c r="C56" t="s">
        <v>91</v>
      </c>
      <c r="D56">
        <v>0</v>
      </c>
      <c r="E56">
        <v>3020</v>
      </c>
      <c r="F56">
        <v>733127</v>
      </c>
    </row>
    <row r="57" spans="1:6" x14ac:dyDescent="0.25">
      <c r="A57" t="s">
        <v>6</v>
      </c>
      <c r="B57" t="s">
        <v>7</v>
      </c>
      <c r="C57" t="s">
        <v>92</v>
      </c>
      <c r="D57">
        <v>0</v>
      </c>
      <c r="E57">
        <v>3070</v>
      </c>
      <c r="F57">
        <v>1017518</v>
      </c>
    </row>
    <row r="58" spans="1:6" x14ac:dyDescent="0.25">
      <c r="A58" t="s">
        <v>6</v>
      </c>
      <c r="B58" t="s">
        <v>7</v>
      </c>
      <c r="C58" t="s">
        <v>93</v>
      </c>
      <c r="D58">
        <v>0</v>
      </c>
      <c r="E58">
        <v>3249.5</v>
      </c>
      <c r="F58">
        <v>776449</v>
      </c>
    </row>
    <row r="59" spans="1:6" x14ac:dyDescent="0.25">
      <c r="A59" t="s">
        <v>6</v>
      </c>
      <c r="B59" t="s">
        <v>7</v>
      </c>
      <c r="C59" t="s">
        <v>94</v>
      </c>
      <c r="D59">
        <v>0</v>
      </c>
      <c r="E59">
        <v>3140</v>
      </c>
      <c r="F59">
        <v>640870</v>
      </c>
    </row>
    <row r="60" spans="1:6" x14ac:dyDescent="0.25">
      <c r="A60" t="s">
        <v>6</v>
      </c>
      <c r="B60" t="s">
        <v>7</v>
      </c>
      <c r="C60" t="s">
        <v>95</v>
      </c>
      <c r="D60">
        <v>0</v>
      </c>
      <c r="E60">
        <v>3128.5</v>
      </c>
      <c r="F60">
        <v>386716</v>
      </c>
    </row>
    <row r="61" spans="1:6" x14ac:dyDescent="0.25">
      <c r="A61" t="s">
        <v>6</v>
      </c>
      <c r="B61" t="s">
        <v>7</v>
      </c>
      <c r="C61" t="s">
        <v>96</v>
      </c>
      <c r="D61">
        <v>0</v>
      </c>
      <c r="E61">
        <v>3202.5</v>
      </c>
      <c r="F61">
        <v>468120</v>
      </c>
    </row>
    <row r="62" spans="1:6" x14ac:dyDescent="0.25">
      <c r="A62" t="s">
        <v>6</v>
      </c>
      <c r="B62" t="s">
        <v>7</v>
      </c>
      <c r="C62" s="1">
        <v>43834</v>
      </c>
      <c r="D62">
        <v>0</v>
      </c>
      <c r="E62">
        <v>3140</v>
      </c>
      <c r="F62">
        <v>401981</v>
      </c>
    </row>
    <row r="63" spans="1:6" x14ac:dyDescent="0.25">
      <c r="A63" t="s">
        <v>6</v>
      </c>
      <c r="B63" t="s">
        <v>7</v>
      </c>
      <c r="C63" s="1">
        <v>43865</v>
      </c>
      <c r="D63">
        <v>0</v>
      </c>
      <c r="E63">
        <v>3190</v>
      </c>
      <c r="F63">
        <v>603133</v>
      </c>
    </row>
    <row r="64" spans="1:6" x14ac:dyDescent="0.25">
      <c r="A64" t="s">
        <v>6</v>
      </c>
      <c r="B64" t="s">
        <v>7</v>
      </c>
      <c r="C64" s="1">
        <v>43894</v>
      </c>
      <c r="D64">
        <v>0</v>
      </c>
      <c r="E64">
        <v>3189</v>
      </c>
      <c r="F64">
        <v>631941</v>
      </c>
    </row>
    <row r="65" spans="1:6" x14ac:dyDescent="0.25">
      <c r="A65" t="s">
        <v>6</v>
      </c>
      <c r="B65" t="s">
        <v>7</v>
      </c>
      <c r="C65" s="1">
        <v>43986</v>
      </c>
      <c r="D65">
        <v>0</v>
      </c>
      <c r="E65">
        <v>3262</v>
      </c>
      <c r="F65">
        <v>428077</v>
      </c>
    </row>
    <row r="66" spans="1:6" x14ac:dyDescent="0.25">
      <c r="A66" t="s">
        <v>6</v>
      </c>
      <c r="B66" t="s">
        <v>7</v>
      </c>
      <c r="C66" s="1">
        <v>44016</v>
      </c>
      <c r="D66">
        <v>0</v>
      </c>
      <c r="E66">
        <v>3255</v>
      </c>
      <c r="F66">
        <v>634958</v>
      </c>
    </row>
    <row r="67" spans="1:6" x14ac:dyDescent="0.25">
      <c r="A67" t="s">
        <v>6</v>
      </c>
      <c r="B67" t="s">
        <v>7</v>
      </c>
      <c r="C67" s="1">
        <v>44047</v>
      </c>
      <c r="D67">
        <v>0</v>
      </c>
      <c r="E67">
        <v>3372.5</v>
      </c>
      <c r="F67">
        <v>638994</v>
      </c>
    </row>
    <row r="68" spans="1:6" x14ac:dyDescent="0.25">
      <c r="A68" t="s">
        <v>6</v>
      </c>
      <c r="B68" t="s">
        <v>7</v>
      </c>
      <c r="C68" s="1">
        <v>44078</v>
      </c>
      <c r="D68">
        <v>0</v>
      </c>
      <c r="E68">
        <v>3318</v>
      </c>
      <c r="F68">
        <v>664627</v>
      </c>
    </row>
    <row r="69" spans="1:6" x14ac:dyDescent="0.25">
      <c r="A69" t="s">
        <v>6</v>
      </c>
      <c r="B69" t="s">
        <v>7</v>
      </c>
      <c r="C69" s="1">
        <v>44108</v>
      </c>
      <c r="D69">
        <v>0</v>
      </c>
      <c r="E69">
        <v>3321.5</v>
      </c>
      <c r="F69">
        <v>198605</v>
      </c>
    </row>
    <row r="70" spans="1:6" x14ac:dyDescent="0.25">
      <c r="A70" t="s">
        <v>6</v>
      </c>
      <c r="B70" t="s">
        <v>7</v>
      </c>
      <c r="C70" t="s">
        <v>97</v>
      </c>
      <c r="D70">
        <v>0</v>
      </c>
      <c r="E70">
        <v>3286</v>
      </c>
      <c r="F70">
        <v>303435</v>
      </c>
    </row>
    <row r="71" spans="1:6" x14ac:dyDescent="0.25">
      <c r="A71" t="s">
        <v>6</v>
      </c>
      <c r="B71" t="s">
        <v>7</v>
      </c>
      <c r="C71" t="s">
        <v>98</v>
      </c>
      <c r="D71">
        <v>0</v>
      </c>
      <c r="E71">
        <v>3362</v>
      </c>
      <c r="F71">
        <v>477174</v>
      </c>
    </row>
    <row r="72" spans="1:6" x14ac:dyDescent="0.25">
      <c r="A72" t="s">
        <v>6</v>
      </c>
      <c r="B72" t="s">
        <v>7</v>
      </c>
      <c r="C72" t="s">
        <v>99</v>
      </c>
      <c r="D72">
        <v>0</v>
      </c>
      <c r="E72">
        <v>3244.5</v>
      </c>
      <c r="F72">
        <v>489492</v>
      </c>
    </row>
    <row r="73" spans="1:6" x14ac:dyDescent="0.25">
      <c r="A73" t="s">
        <v>6</v>
      </c>
      <c r="B73" t="s">
        <v>7</v>
      </c>
      <c r="C73" t="s">
        <v>100</v>
      </c>
      <c r="D73">
        <v>0</v>
      </c>
      <c r="E73">
        <v>3196.5</v>
      </c>
      <c r="F73">
        <v>423817</v>
      </c>
    </row>
    <row r="74" spans="1:6" x14ac:dyDescent="0.25">
      <c r="A74" t="s">
        <v>6</v>
      </c>
      <c r="B74" t="s">
        <v>7</v>
      </c>
      <c r="C74" t="s">
        <v>101</v>
      </c>
      <c r="D74">
        <v>0</v>
      </c>
      <c r="E74">
        <v>3236</v>
      </c>
      <c r="F74">
        <v>290157</v>
      </c>
    </row>
    <row r="75" spans="1:6" x14ac:dyDescent="0.25">
      <c r="A75" t="s">
        <v>6</v>
      </c>
      <c r="B75" t="s">
        <v>7</v>
      </c>
      <c r="C75" t="s">
        <v>102</v>
      </c>
      <c r="D75">
        <v>0</v>
      </c>
      <c r="E75">
        <v>3165</v>
      </c>
      <c r="F75">
        <v>272556</v>
      </c>
    </row>
    <row r="76" spans="1:6" x14ac:dyDescent="0.25">
      <c r="A76" t="s">
        <v>6</v>
      </c>
      <c r="B76" t="s">
        <v>7</v>
      </c>
      <c r="C76" t="s">
        <v>103</v>
      </c>
      <c r="D76">
        <v>0</v>
      </c>
      <c r="E76">
        <v>3142.5</v>
      </c>
      <c r="F76">
        <v>448016</v>
      </c>
    </row>
    <row r="77" spans="1:6" x14ac:dyDescent="0.25">
      <c r="A77" t="s">
        <v>6</v>
      </c>
      <c r="B77" t="s">
        <v>7</v>
      </c>
      <c r="C77" t="s">
        <v>104</v>
      </c>
      <c r="D77">
        <v>0</v>
      </c>
      <c r="E77">
        <v>3205</v>
      </c>
      <c r="F77">
        <v>412431</v>
      </c>
    </row>
    <row r="78" spans="1:6" x14ac:dyDescent="0.25">
      <c r="A78" t="s">
        <v>6</v>
      </c>
      <c r="B78" t="s">
        <v>7</v>
      </c>
      <c r="C78" t="s">
        <v>105</v>
      </c>
      <c r="D78">
        <v>0</v>
      </c>
      <c r="E78">
        <v>3287</v>
      </c>
      <c r="F78">
        <v>370461</v>
      </c>
    </row>
    <row r="79" spans="1:6" x14ac:dyDescent="0.25">
      <c r="A79" t="s">
        <v>6</v>
      </c>
      <c r="B79" t="s">
        <v>7</v>
      </c>
      <c r="C79" t="s">
        <v>106</v>
      </c>
      <c r="D79">
        <v>0</v>
      </c>
      <c r="E79">
        <v>3215.5</v>
      </c>
      <c r="F79">
        <v>314692</v>
      </c>
    </row>
    <row r="80" spans="1:6" x14ac:dyDescent="0.25">
      <c r="A80" t="s">
        <v>6</v>
      </c>
      <c r="B80" t="s">
        <v>7</v>
      </c>
      <c r="C80" t="s">
        <v>107</v>
      </c>
      <c r="D80">
        <v>0</v>
      </c>
      <c r="E80">
        <v>3356</v>
      </c>
      <c r="F80">
        <v>512104</v>
      </c>
    </row>
    <row r="81" spans="1:6" x14ac:dyDescent="0.25">
      <c r="A81" t="s">
        <v>6</v>
      </c>
      <c r="B81" t="s">
        <v>7</v>
      </c>
      <c r="C81" t="s">
        <v>108</v>
      </c>
      <c r="D81">
        <v>0</v>
      </c>
      <c r="E81">
        <v>3380</v>
      </c>
      <c r="F81">
        <v>760416</v>
      </c>
    </row>
    <row r="82" spans="1:6" x14ac:dyDescent="0.25">
      <c r="A82" t="s">
        <v>6</v>
      </c>
      <c r="B82" t="s">
        <v>7</v>
      </c>
      <c r="C82" t="s">
        <v>109</v>
      </c>
      <c r="D82">
        <v>0</v>
      </c>
      <c r="E82">
        <v>3467</v>
      </c>
      <c r="F82">
        <v>546429</v>
      </c>
    </row>
    <row r="83" spans="1:6" x14ac:dyDescent="0.25">
      <c r="A83" t="s">
        <v>6</v>
      </c>
      <c r="B83" t="s">
        <v>7</v>
      </c>
      <c r="C83" t="s">
        <v>110</v>
      </c>
      <c r="D83">
        <v>0</v>
      </c>
      <c r="E83">
        <v>3690</v>
      </c>
      <c r="F83">
        <v>1484139</v>
      </c>
    </row>
    <row r="84" spans="1:6" x14ac:dyDescent="0.25">
      <c r="A84" t="s">
        <v>6</v>
      </c>
      <c r="B84" t="s">
        <v>7</v>
      </c>
      <c r="C84" s="1">
        <v>43926</v>
      </c>
      <c r="D84">
        <v>0</v>
      </c>
      <c r="E84">
        <v>3760</v>
      </c>
      <c r="F84">
        <v>1340370</v>
      </c>
    </row>
    <row r="85" spans="1:6" x14ac:dyDescent="0.25">
      <c r="A85" t="s">
        <v>6</v>
      </c>
      <c r="B85" t="s">
        <v>7</v>
      </c>
      <c r="C85" s="1">
        <v>43956</v>
      </c>
      <c r="D85">
        <v>0</v>
      </c>
      <c r="E85">
        <v>3702</v>
      </c>
      <c r="F85">
        <v>661431</v>
      </c>
    </row>
    <row r="86" spans="1:6" x14ac:dyDescent="0.25">
      <c r="A86" t="s">
        <v>6</v>
      </c>
      <c r="B86" t="s">
        <v>7</v>
      </c>
      <c r="C86" s="1">
        <v>43987</v>
      </c>
      <c r="D86">
        <v>0</v>
      </c>
      <c r="E86">
        <v>3690</v>
      </c>
      <c r="F86">
        <v>675492</v>
      </c>
    </row>
    <row r="87" spans="1:6" x14ac:dyDescent="0.25">
      <c r="A87" t="s">
        <v>6</v>
      </c>
      <c r="B87" t="s">
        <v>7</v>
      </c>
      <c r="C87" s="1">
        <v>44017</v>
      </c>
      <c r="D87">
        <v>0</v>
      </c>
      <c r="E87">
        <v>3694</v>
      </c>
      <c r="F87">
        <v>483755</v>
      </c>
    </row>
    <row r="88" spans="1:6" x14ac:dyDescent="0.25">
      <c r="A88" t="s">
        <v>6</v>
      </c>
      <c r="B88" t="s">
        <v>7</v>
      </c>
      <c r="C88" s="1">
        <v>44048</v>
      </c>
      <c r="D88">
        <v>0</v>
      </c>
      <c r="E88">
        <v>3663</v>
      </c>
      <c r="F88">
        <v>291016</v>
      </c>
    </row>
    <row r="89" spans="1:6" x14ac:dyDescent="0.25">
      <c r="A89" t="s">
        <v>6</v>
      </c>
      <c r="B89" t="s">
        <v>7</v>
      </c>
      <c r="C89" s="1">
        <v>44170</v>
      </c>
      <c r="D89">
        <v>0</v>
      </c>
      <c r="E89">
        <v>3575.5</v>
      </c>
      <c r="F89">
        <v>535623</v>
      </c>
    </row>
    <row r="90" spans="1:6" x14ac:dyDescent="0.25">
      <c r="A90" t="s">
        <v>6</v>
      </c>
      <c r="B90" t="s">
        <v>7</v>
      </c>
      <c r="C90" t="s">
        <v>111</v>
      </c>
      <c r="D90">
        <v>0</v>
      </c>
      <c r="E90">
        <v>3631</v>
      </c>
      <c r="F90">
        <v>546151</v>
      </c>
    </row>
    <row r="91" spans="1:6" x14ac:dyDescent="0.25">
      <c r="A91" t="s">
        <v>6</v>
      </c>
      <c r="B91" t="s">
        <v>7</v>
      </c>
      <c r="C91" t="s">
        <v>112</v>
      </c>
      <c r="D91">
        <v>0</v>
      </c>
      <c r="E91">
        <v>3508</v>
      </c>
      <c r="F91">
        <v>621758</v>
      </c>
    </row>
    <row r="92" spans="1:6" x14ac:dyDescent="0.25">
      <c r="A92" t="s">
        <v>6</v>
      </c>
      <c r="B92" t="s">
        <v>7</v>
      </c>
      <c r="C92" t="s">
        <v>113</v>
      </c>
      <c r="D92">
        <v>0</v>
      </c>
      <c r="E92">
        <v>3544.5</v>
      </c>
      <c r="F92">
        <v>308703</v>
      </c>
    </row>
    <row r="93" spans="1:6" x14ac:dyDescent="0.25">
      <c r="A93" t="s">
        <v>6</v>
      </c>
      <c r="B93" t="s">
        <v>7</v>
      </c>
      <c r="C93" t="s">
        <v>114</v>
      </c>
      <c r="D93">
        <v>0</v>
      </c>
      <c r="E93">
        <v>3619.5</v>
      </c>
      <c r="F93">
        <v>522604</v>
      </c>
    </row>
    <row r="94" spans="1:6" x14ac:dyDescent="0.25">
      <c r="A94" t="s">
        <v>6</v>
      </c>
      <c r="B94" t="s">
        <v>7</v>
      </c>
      <c r="C94" t="s">
        <v>115</v>
      </c>
      <c r="D94">
        <v>0</v>
      </c>
      <c r="E94">
        <v>3657</v>
      </c>
      <c r="F94">
        <v>352357</v>
      </c>
    </row>
    <row r="95" spans="1:6" x14ac:dyDescent="0.25">
      <c r="A95" t="s">
        <v>6</v>
      </c>
      <c r="B95" t="s">
        <v>7</v>
      </c>
      <c r="C95" t="s">
        <v>116</v>
      </c>
      <c r="D95">
        <v>0</v>
      </c>
      <c r="E95">
        <v>3640</v>
      </c>
      <c r="F95">
        <v>400697</v>
      </c>
    </row>
    <row r="96" spans="1:6" x14ac:dyDescent="0.25">
      <c r="A96" t="s">
        <v>6</v>
      </c>
      <c r="B96" t="s">
        <v>7</v>
      </c>
      <c r="C96" t="s">
        <v>117</v>
      </c>
      <c r="D96">
        <v>0</v>
      </c>
      <c r="E96">
        <v>3600</v>
      </c>
      <c r="F96">
        <v>345079</v>
      </c>
    </row>
    <row r="97" spans="1:6" x14ac:dyDescent="0.25">
      <c r="A97" t="s">
        <v>6</v>
      </c>
      <c r="B97" t="s">
        <v>7</v>
      </c>
      <c r="C97" t="s">
        <v>118</v>
      </c>
      <c r="D97">
        <v>0</v>
      </c>
      <c r="E97">
        <v>3616</v>
      </c>
      <c r="F97">
        <v>208008</v>
      </c>
    </row>
    <row r="98" spans="1:6" x14ac:dyDescent="0.25">
      <c r="A98" t="s">
        <v>6</v>
      </c>
      <c r="B98" t="s">
        <v>7</v>
      </c>
      <c r="C98" t="s">
        <v>119</v>
      </c>
      <c r="D98">
        <v>0</v>
      </c>
      <c r="E98">
        <v>3635</v>
      </c>
      <c r="F98">
        <v>119457</v>
      </c>
    </row>
    <row r="99" spans="1:6" x14ac:dyDescent="0.25">
      <c r="A99" t="s">
        <v>6</v>
      </c>
      <c r="B99" t="s">
        <v>7</v>
      </c>
      <c r="C99" t="s">
        <v>120</v>
      </c>
      <c r="D99">
        <v>0</v>
      </c>
      <c r="E99">
        <v>3615.5</v>
      </c>
      <c r="F99">
        <v>365782</v>
      </c>
    </row>
    <row r="100" spans="1:6" x14ac:dyDescent="0.25">
      <c r="A100" t="s">
        <v>6</v>
      </c>
      <c r="B100" t="s">
        <v>7</v>
      </c>
      <c r="C100" t="s">
        <v>121</v>
      </c>
      <c r="D100">
        <v>0</v>
      </c>
      <c r="E100">
        <v>3744.5</v>
      </c>
      <c r="F100">
        <v>856327</v>
      </c>
    </row>
    <row r="101" spans="1:6" x14ac:dyDescent="0.25">
      <c r="A101" t="s">
        <v>6</v>
      </c>
      <c r="B101" t="s">
        <v>7</v>
      </c>
      <c r="C101" t="s">
        <v>122</v>
      </c>
      <c r="D101">
        <v>0</v>
      </c>
      <c r="E101">
        <v>3827</v>
      </c>
      <c r="F101">
        <v>502375</v>
      </c>
    </row>
    <row r="102" spans="1:6" x14ac:dyDescent="0.25">
      <c r="A102" t="s">
        <v>6</v>
      </c>
      <c r="B102" t="s">
        <v>7</v>
      </c>
      <c r="C102" t="s">
        <v>123</v>
      </c>
      <c r="D102">
        <v>0</v>
      </c>
      <c r="E102">
        <v>3740</v>
      </c>
      <c r="F102">
        <v>518322</v>
      </c>
    </row>
    <row r="103" spans="1:6" x14ac:dyDescent="0.25">
      <c r="A103" t="s">
        <v>6</v>
      </c>
      <c r="B103" t="s">
        <v>7</v>
      </c>
      <c r="C103" s="1">
        <v>43836</v>
      </c>
      <c r="D103">
        <v>0</v>
      </c>
      <c r="E103">
        <v>3832</v>
      </c>
      <c r="F103">
        <v>428320</v>
      </c>
    </row>
    <row r="104" spans="1:6" x14ac:dyDescent="0.25">
      <c r="A104" t="s">
        <v>6</v>
      </c>
      <c r="B104" t="s">
        <v>7</v>
      </c>
      <c r="C104" s="1">
        <v>43867</v>
      </c>
      <c r="D104">
        <v>0</v>
      </c>
      <c r="E104">
        <v>3899.5</v>
      </c>
      <c r="F104">
        <v>590579</v>
      </c>
    </row>
    <row r="105" spans="1:6" x14ac:dyDescent="0.25">
      <c r="A105" t="s">
        <v>6</v>
      </c>
      <c r="B105" t="s">
        <v>7</v>
      </c>
      <c r="C105" s="1">
        <v>43896</v>
      </c>
      <c r="D105">
        <v>0</v>
      </c>
      <c r="E105">
        <v>3869</v>
      </c>
      <c r="F105">
        <v>529011</v>
      </c>
    </row>
    <row r="106" spans="1:6" x14ac:dyDescent="0.25">
      <c r="A106" t="s">
        <v>6</v>
      </c>
      <c r="B106" t="s">
        <v>7</v>
      </c>
      <c r="C106" s="1">
        <v>43927</v>
      </c>
      <c r="D106">
        <v>0</v>
      </c>
      <c r="E106">
        <v>3836</v>
      </c>
      <c r="F106">
        <v>632588</v>
      </c>
    </row>
    <row r="107" spans="1:6" x14ac:dyDescent="0.25">
      <c r="A107" t="s">
        <v>6</v>
      </c>
      <c r="B107" t="s">
        <v>7</v>
      </c>
      <c r="C107" s="1">
        <v>43957</v>
      </c>
      <c r="D107">
        <v>0</v>
      </c>
      <c r="E107">
        <v>3846</v>
      </c>
      <c r="F107">
        <v>300224</v>
      </c>
    </row>
    <row r="108" spans="1:6" x14ac:dyDescent="0.25">
      <c r="A108" t="s">
        <v>6</v>
      </c>
      <c r="B108" t="s">
        <v>7</v>
      </c>
      <c r="C108" s="1">
        <v>44049</v>
      </c>
      <c r="D108">
        <v>0</v>
      </c>
      <c r="E108">
        <v>3950</v>
      </c>
      <c r="F108">
        <v>622249</v>
      </c>
    </row>
    <row r="109" spans="1:6" x14ac:dyDescent="0.25">
      <c r="A109" t="s">
        <v>6</v>
      </c>
      <c r="B109" t="s">
        <v>7</v>
      </c>
      <c r="C109" s="1">
        <v>44080</v>
      </c>
      <c r="D109">
        <v>0</v>
      </c>
      <c r="E109">
        <v>3929</v>
      </c>
      <c r="F109">
        <v>367852</v>
      </c>
    </row>
    <row r="110" spans="1:6" x14ac:dyDescent="0.25">
      <c r="A110" t="s">
        <v>6</v>
      </c>
      <c r="B110" t="s">
        <v>7</v>
      </c>
      <c r="C110" s="1">
        <v>44110</v>
      </c>
      <c r="D110">
        <v>0</v>
      </c>
      <c r="E110">
        <v>3995</v>
      </c>
      <c r="F110">
        <v>805517</v>
      </c>
    </row>
    <row r="111" spans="1:6" x14ac:dyDescent="0.25">
      <c r="A111" t="s">
        <v>6</v>
      </c>
      <c r="B111" t="s">
        <v>7</v>
      </c>
      <c r="C111" s="1">
        <v>44141</v>
      </c>
      <c r="D111">
        <v>0</v>
      </c>
      <c r="E111">
        <v>4004</v>
      </c>
      <c r="F111">
        <v>786098</v>
      </c>
    </row>
    <row r="112" spans="1:6" x14ac:dyDescent="0.25">
      <c r="A112" t="s">
        <v>6</v>
      </c>
      <c r="B112" t="s">
        <v>7</v>
      </c>
      <c r="C112" t="s">
        <v>124</v>
      </c>
      <c r="D112">
        <v>0</v>
      </c>
      <c r="E112">
        <v>3985.5</v>
      </c>
      <c r="F112">
        <v>606762</v>
      </c>
    </row>
    <row r="113" spans="1:6" x14ac:dyDescent="0.25">
      <c r="A113" t="s">
        <v>6</v>
      </c>
      <c r="B113" t="s">
        <v>7</v>
      </c>
      <c r="C113" t="s">
        <v>125</v>
      </c>
      <c r="D113">
        <v>0</v>
      </c>
      <c r="E113">
        <v>3950</v>
      </c>
      <c r="F113">
        <v>409007</v>
      </c>
    </row>
    <row r="114" spans="1:6" x14ac:dyDescent="0.25">
      <c r="A114" t="s">
        <v>6</v>
      </c>
      <c r="B114" t="s">
        <v>7</v>
      </c>
      <c r="C114" t="s">
        <v>126</v>
      </c>
      <c r="D114">
        <v>0</v>
      </c>
      <c r="E114">
        <v>3945</v>
      </c>
      <c r="F114">
        <v>542551</v>
      </c>
    </row>
    <row r="115" spans="1:6" x14ac:dyDescent="0.25">
      <c r="A115" t="s">
        <v>6</v>
      </c>
      <c r="B115" t="s">
        <v>7</v>
      </c>
      <c r="C115" t="s">
        <v>127</v>
      </c>
      <c r="D115">
        <v>0</v>
      </c>
      <c r="E115">
        <v>3820</v>
      </c>
      <c r="F115">
        <v>725669</v>
      </c>
    </row>
    <row r="116" spans="1:6" x14ac:dyDescent="0.25">
      <c r="A116" t="s">
        <v>6</v>
      </c>
      <c r="B116" t="s">
        <v>7</v>
      </c>
      <c r="C116" t="s">
        <v>128</v>
      </c>
      <c r="D116">
        <v>0</v>
      </c>
      <c r="E116">
        <v>3980</v>
      </c>
      <c r="F116">
        <v>867710</v>
      </c>
    </row>
    <row r="117" spans="1:6" x14ac:dyDescent="0.25">
      <c r="A117" t="s">
        <v>6</v>
      </c>
      <c r="B117" t="s">
        <v>7</v>
      </c>
      <c r="C117" t="s">
        <v>129</v>
      </c>
      <c r="D117">
        <v>0</v>
      </c>
      <c r="E117">
        <v>4076</v>
      </c>
      <c r="F117">
        <v>655479</v>
      </c>
    </row>
    <row r="118" spans="1:6" x14ac:dyDescent="0.25">
      <c r="A118" t="s">
        <v>6</v>
      </c>
      <c r="B118" t="s">
        <v>7</v>
      </c>
      <c r="C118" t="s">
        <v>130</v>
      </c>
      <c r="D118">
        <v>0</v>
      </c>
      <c r="E118">
        <v>4115</v>
      </c>
      <c r="F118">
        <v>715543</v>
      </c>
    </row>
    <row r="119" spans="1:6" x14ac:dyDescent="0.25">
      <c r="A119" t="s">
        <v>6</v>
      </c>
      <c r="B119" t="s">
        <v>7</v>
      </c>
      <c r="C119" t="s">
        <v>131</v>
      </c>
      <c r="D119">
        <v>0</v>
      </c>
      <c r="E119">
        <v>4140.5</v>
      </c>
      <c r="F119">
        <v>870462</v>
      </c>
    </row>
    <row r="120" spans="1:6" x14ac:dyDescent="0.25">
      <c r="A120" t="s">
        <v>6</v>
      </c>
      <c r="B120" t="s">
        <v>7</v>
      </c>
      <c r="C120" t="s">
        <v>132</v>
      </c>
      <c r="D120">
        <v>0</v>
      </c>
      <c r="E120">
        <v>4180.5</v>
      </c>
      <c r="F120">
        <v>558665</v>
      </c>
    </row>
    <row r="121" spans="1:6" x14ac:dyDescent="0.25">
      <c r="A121" t="s">
        <v>6</v>
      </c>
      <c r="B121" t="s">
        <v>7</v>
      </c>
      <c r="C121" t="s">
        <v>133</v>
      </c>
      <c r="D121">
        <v>0</v>
      </c>
      <c r="E121">
        <v>4156.5</v>
      </c>
      <c r="F121">
        <v>332486</v>
      </c>
    </row>
    <row r="122" spans="1:6" x14ac:dyDescent="0.25">
      <c r="A122" t="s">
        <v>6</v>
      </c>
      <c r="B122" t="s">
        <v>7</v>
      </c>
      <c r="C122" t="s">
        <v>134</v>
      </c>
      <c r="D122">
        <v>0</v>
      </c>
      <c r="E122">
        <v>4035</v>
      </c>
      <c r="F122">
        <v>439418</v>
      </c>
    </row>
    <row r="123" spans="1:6" x14ac:dyDescent="0.25">
      <c r="A123" t="s">
        <v>6</v>
      </c>
      <c r="B123" t="s">
        <v>7</v>
      </c>
      <c r="C123" s="1">
        <v>43868</v>
      </c>
      <c r="D123">
        <v>0</v>
      </c>
      <c r="E123">
        <v>4202</v>
      </c>
      <c r="F123">
        <v>514032</v>
      </c>
    </row>
    <row r="124" spans="1:6" x14ac:dyDescent="0.25">
      <c r="A124" t="s">
        <v>6</v>
      </c>
      <c r="B124" t="s">
        <v>7</v>
      </c>
      <c r="C124" s="1">
        <v>43897</v>
      </c>
      <c r="D124">
        <v>0</v>
      </c>
      <c r="E124">
        <v>4222</v>
      </c>
      <c r="F124">
        <v>287251</v>
      </c>
    </row>
    <row r="125" spans="1:6" x14ac:dyDescent="0.25">
      <c r="A125" t="s">
        <v>6</v>
      </c>
      <c r="B125" t="s">
        <v>7</v>
      </c>
      <c r="C125" s="1">
        <v>43989</v>
      </c>
      <c r="D125">
        <v>0</v>
      </c>
      <c r="E125">
        <v>4332</v>
      </c>
      <c r="F125">
        <v>494536</v>
      </c>
    </row>
    <row r="126" spans="1:6" x14ac:dyDescent="0.25">
      <c r="A126" t="s">
        <v>6</v>
      </c>
      <c r="B126" t="s">
        <v>7</v>
      </c>
      <c r="C126" s="1">
        <v>44019</v>
      </c>
      <c r="D126">
        <v>0</v>
      </c>
      <c r="E126">
        <v>4242</v>
      </c>
      <c r="F126">
        <v>599546</v>
      </c>
    </row>
    <row r="127" spans="1:6" x14ac:dyDescent="0.25">
      <c r="A127" t="s">
        <v>6</v>
      </c>
      <c r="B127" t="s">
        <v>7</v>
      </c>
      <c r="C127" s="1">
        <v>44050</v>
      </c>
      <c r="D127">
        <v>0</v>
      </c>
      <c r="E127">
        <v>4225</v>
      </c>
      <c r="F127">
        <v>364001</v>
      </c>
    </row>
    <row r="128" spans="1:6" x14ac:dyDescent="0.25">
      <c r="A128" t="s">
        <v>6</v>
      </c>
      <c r="B128" t="s">
        <v>7</v>
      </c>
      <c r="C128" s="1">
        <v>44081</v>
      </c>
      <c r="D128">
        <v>0</v>
      </c>
      <c r="E128">
        <v>4337</v>
      </c>
      <c r="F128">
        <v>674716</v>
      </c>
    </row>
    <row r="129" spans="1:6" x14ac:dyDescent="0.25">
      <c r="A129" t="s">
        <v>6</v>
      </c>
      <c r="B129" t="s">
        <v>7</v>
      </c>
      <c r="C129" s="1">
        <v>44111</v>
      </c>
      <c r="D129">
        <v>0</v>
      </c>
      <c r="E129">
        <v>4307</v>
      </c>
      <c r="F129">
        <v>519649</v>
      </c>
    </row>
    <row r="130" spans="1:6" x14ac:dyDescent="0.25">
      <c r="A130" t="s">
        <v>6</v>
      </c>
      <c r="B130" t="s">
        <v>7</v>
      </c>
      <c r="C130" t="s">
        <v>135</v>
      </c>
      <c r="D130">
        <v>0</v>
      </c>
      <c r="E130">
        <v>4291</v>
      </c>
      <c r="F130">
        <v>327645</v>
      </c>
    </row>
    <row r="131" spans="1:6" x14ac:dyDescent="0.25">
      <c r="A131" t="s">
        <v>6</v>
      </c>
      <c r="B131" t="s">
        <v>7</v>
      </c>
      <c r="C131" t="s">
        <v>136</v>
      </c>
      <c r="D131">
        <v>0</v>
      </c>
      <c r="E131">
        <v>4259.5</v>
      </c>
      <c r="F131">
        <v>403736</v>
      </c>
    </row>
    <row r="132" spans="1:6" x14ac:dyDescent="0.25">
      <c r="A132" t="s">
        <v>6</v>
      </c>
      <c r="B132" t="s">
        <v>7</v>
      </c>
      <c r="C132" t="s">
        <v>137</v>
      </c>
      <c r="D132">
        <v>0</v>
      </c>
      <c r="E132">
        <v>4298</v>
      </c>
      <c r="F132">
        <v>278935</v>
      </c>
    </row>
    <row r="133" spans="1:6" x14ac:dyDescent="0.25">
      <c r="A133" t="s">
        <v>6</v>
      </c>
      <c r="B133" t="s">
        <v>7</v>
      </c>
      <c r="C133" t="s">
        <v>138</v>
      </c>
      <c r="D133">
        <v>0</v>
      </c>
      <c r="E133">
        <v>4303.5</v>
      </c>
      <c r="F133">
        <v>361755</v>
      </c>
    </row>
    <row r="134" spans="1:6" x14ac:dyDescent="0.25">
      <c r="A134" t="s">
        <v>6</v>
      </c>
      <c r="B134" t="s">
        <v>7</v>
      </c>
      <c r="C134" t="s">
        <v>139</v>
      </c>
      <c r="D134">
        <v>0</v>
      </c>
      <c r="E134">
        <v>4302</v>
      </c>
      <c r="F134">
        <v>176026</v>
      </c>
    </row>
    <row r="135" spans="1:6" x14ac:dyDescent="0.25">
      <c r="A135" t="s">
        <v>6</v>
      </c>
      <c r="B135" t="s">
        <v>7</v>
      </c>
      <c r="C135" t="s">
        <v>140</v>
      </c>
      <c r="D135">
        <v>0</v>
      </c>
      <c r="E135">
        <v>4476.5</v>
      </c>
      <c r="F135">
        <v>570102</v>
      </c>
    </row>
    <row r="136" spans="1:6" x14ac:dyDescent="0.25">
      <c r="A136" t="s">
        <v>6</v>
      </c>
      <c r="B136" t="s">
        <v>7</v>
      </c>
      <c r="C136" t="s">
        <v>141</v>
      </c>
      <c r="D136">
        <v>0</v>
      </c>
      <c r="E136">
        <v>4648</v>
      </c>
      <c r="F136">
        <v>717238</v>
      </c>
    </row>
    <row r="137" spans="1:6" x14ac:dyDescent="0.25">
      <c r="A137" t="s">
        <v>6</v>
      </c>
      <c r="B137" t="s">
        <v>7</v>
      </c>
      <c r="C137" t="s">
        <v>142</v>
      </c>
      <c r="D137">
        <v>0</v>
      </c>
      <c r="E137">
        <v>4690</v>
      </c>
      <c r="F137">
        <v>859724</v>
      </c>
    </row>
    <row r="138" spans="1:6" x14ac:dyDescent="0.25">
      <c r="A138" t="s">
        <v>6</v>
      </c>
      <c r="B138" t="s">
        <v>7</v>
      </c>
      <c r="C138" t="s">
        <v>143</v>
      </c>
      <c r="D138">
        <v>0</v>
      </c>
      <c r="E138">
        <v>4720</v>
      </c>
      <c r="F138">
        <v>648464</v>
      </c>
    </row>
    <row r="139" spans="1:6" x14ac:dyDescent="0.25">
      <c r="A139" t="s">
        <v>6</v>
      </c>
      <c r="B139" t="s">
        <v>7</v>
      </c>
      <c r="C139" t="s">
        <v>144</v>
      </c>
      <c r="D139">
        <v>0</v>
      </c>
      <c r="E139">
        <v>4782.5</v>
      </c>
      <c r="F139">
        <v>464885</v>
      </c>
    </row>
    <row r="140" spans="1:6" x14ac:dyDescent="0.25">
      <c r="A140" t="s">
        <v>6</v>
      </c>
      <c r="B140" t="s">
        <v>7</v>
      </c>
      <c r="C140" t="s">
        <v>145</v>
      </c>
      <c r="D140">
        <v>0</v>
      </c>
      <c r="E140">
        <v>4752</v>
      </c>
      <c r="F140">
        <v>554837</v>
      </c>
    </row>
    <row r="141" spans="1:6" x14ac:dyDescent="0.25">
      <c r="A141" t="s">
        <v>6</v>
      </c>
      <c r="B141" t="s">
        <v>7</v>
      </c>
      <c r="C141" t="s">
        <v>146</v>
      </c>
      <c r="D141">
        <v>0</v>
      </c>
      <c r="E141">
        <v>4768</v>
      </c>
      <c r="F141">
        <v>303507</v>
      </c>
    </row>
    <row r="142" spans="1:6" x14ac:dyDescent="0.25">
      <c r="A142" t="s">
        <v>6</v>
      </c>
      <c r="B142" t="s">
        <v>7</v>
      </c>
      <c r="C142" t="s">
        <v>147</v>
      </c>
      <c r="D142">
        <v>0</v>
      </c>
      <c r="E142">
        <v>4698</v>
      </c>
      <c r="F142">
        <v>815281</v>
      </c>
    </row>
    <row r="143" spans="1:6" x14ac:dyDescent="0.25">
      <c r="A143" t="s">
        <v>6</v>
      </c>
      <c r="B143" t="s">
        <v>7</v>
      </c>
      <c r="C143" t="s">
        <v>148</v>
      </c>
      <c r="D143">
        <v>0</v>
      </c>
      <c r="E143">
        <v>4675.5</v>
      </c>
      <c r="F143">
        <v>499186</v>
      </c>
    </row>
    <row r="144" spans="1:6" x14ac:dyDescent="0.25">
      <c r="A144" t="s">
        <v>6</v>
      </c>
      <c r="B144" t="s">
        <v>7</v>
      </c>
      <c r="C144" t="s">
        <v>149</v>
      </c>
      <c r="D144">
        <v>0</v>
      </c>
      <c r="E144">
        <v>4586</v>
      </c>
      <c r="F144">
        <v>545908</v>
      </c>
    </row>
    <row r="145" spans="1:6" x14ac:dyDescent="0.25">
      <c r="A145" t="s">
        <v>6</v>
      </c>
      <c r="B145" t="s">
        <v>7</v>
      </c>
      <c r="C145" s="1">
        <v>43898</v>
      </c>
      <c r="D145">
        <v>0</v>
      </c>
      <c r="E145">
        <v>4614</v>
      </c>
      <c r="F145">
        <v>440772</v>
      </c>
    </row>
    <row r="146" spans="1:6" x14ac:dyDescent="0.25">
      <c r="A146" t="s">
        <v>6</v>
      </c>
      <c r="B146" t="s">
        <v>7</v>
      </c>
      <c r="C146" s="1">
        <v>43929</v>
      </c>
      <c r="D146">
        <v>0</v>
      </c>
      <c r="E146">
        <v>4658.5</v>
      </c>
      <c r="F146">
        <v>276765</v>
      </c>
    </row>
    <row r="147" spans="1:6" x14ac:dyDescent="0.25">
      <c r="A147" t="s">
        <v>6</v>
      </c>
      <c r="B147" t="s">
        <v>7</v>
      </c>
      <c r="C147" s="1">
        <v>43959</v>
      </c>
      <c r="D147">
        <v>0</v>
      </c>
      <c r="E147">
        <v>4632</v>
      </c>
      <c r="F147">
        <v>333049</v>
      </c>
    </row>
    <row r="148" spans="1:6" x14ac:dyDescent="0.25">
      <c r="A148" t="s">
        <v>6</v>
      </c>
      <c r="B148" t="s">
        <v>7</v>
      </c>
      <c r="C148" s="1">
        <v>43990</v>
      </c>
      <c r="D148">
        <v>0</v>
      </c>
      <c r="E148">
        <v>4606.5</v>
      </c>
      <c r="F148">
        <v>321495</v>
      </c>
    </row>
    <row r="149" spans="1:6" x14ac:dyDescent="0.25">
      <c r="A149" t="s">
        <v>6</v>
      </c>
      <c r="B149" t="s">
        <v>7</v>
      </c>
      <c r="C149" s="1">
        <v>44020</v>
      </c>
      <c r="D149">
        <v>0</v>
      </c>
      <c r="E149">
        <v>4618</v>
      </c>
      <c r="F149">
        <v>309905</v>
      </c>
    </row>
    <row r="150" spans="1:6" x14ac:dyDescent="0.25">
      <c r="A150" t="s">
        <v>6</v>
      </c>
      <c r="B150" t="s">
        <v>7</v>
      </c>
      <c r="C150" s="1">
        <v>44112</v>
      </c>
      <c r="D150">
        <v>0</v>
      </c>
      <c r="E150">
        <v>4613.5</v>
      </c>
      <c r="F150">
        <v>263586</v>
      </c>
    </row>
    <row r="151" spans="1:6" x14ac:dyDescent="0.25">
      <c r="A151" t="s">
        <v>6</v>
      </c>
      <c r="B151" t="s">
        <v>7</v>
      </c>
      <c r="C151" s="1">
        <v>44143</v>
      </c>
      <c r="D151">
        <v>0</v>
      </c>
      <c r="E151">
        <v>4622</v>
      </c>
      <c r="F151">
        <v>368984</v>
      </c>
    </row>
    <row r="152" spans="1:6" x14ac:dyDescent="0.25">
      <c r="A152" t="s">
        <v>6</v>
      </c>
      <c r="B152" t="s">
        <v>7</v>
      </c>
      <c r="C152" s="1">
        <v>44173</v>
      </c>
      <c r="D152">
        <v>0</v>
      </c>
      <c r="E152">
        <v>4619.5</v>
      </c>
      <c r="F152">
        <v>343556</v>
      </c>
    </row>
    <row r="153" spans="1:6" x14ac:dyDescent="0.25">
      <c r="A153" t="s">
        <v>6</v>
      </c>
      <c r="B153" t="s">
        <v>7</v>
      </c>
      <c r="C153" t="s">
        <v>150</v>
      </c>
      <c r="D153">
        <v>0</v>
      </c>
      <c r="E153">
        <v>4738.5</v>
      </c>
      <c r="F153">
        <v>509353</v>
      </c>
    </row>
    <row r="154" spans="1:6" x14ac:dyDescent="0.25">
      <c r="A154" t="s">
        <v>6</v>
      </c>
      <c r="B154" t="s">
        <v>7</v>
      </c>
      <c r="C154" t="s">
        <v>151</v>
      </c>
      <c r="D154">
        <v>0</v>
      </c>
      <c r="E154">
        <v>4763.5</v>
      </c>
      <c r="F154">
        <v>561231</v>
      </c>
    </row>
    <row r="155" spans="1:6" x14ac:dyDescent="0.25">
      <c r="A155" t="s">
        <v>6</v>
      </c>
      <c r="B155" t="s">
        <v>7</v>
      </c>
      <c r="C155" t="s">
        <v>152</v>
      </c>
      <c r="D155">
        <v>0</v>
      </c>
      <c r="E155">
        <v>4688</v>
      </c>
      <c r="F155">
        <v>518607</v>
      </c>
    </row>
    <row r="156" spans="1:6" x14ac:dyDescent="0.25">
      <c r="A156" t="s">
        <v>6</v>
      </c>
      <c r="B156" t="s">
        <v>7</v>
      </c>
      <c r="C156" t="s">
        <v>153</v>
      </c>
      <c r="D156">
        <v>0</v>
      </c>
      <c r="E156">
        <v>4690.5</v>
      </c>
      <c r="F156">
        <v>321094</v>
      </c>
    </row>
    <row r="157" spans="1:6" x14ac:dyDescent="0.25">
      <c r="A157" t="s">
        <v>6</v>
      </c>
      <c r="B157" t="s">
        <v>7</v>
      </c>
      <c r="C157" t="s">
        <v>154</v>
      </c>
      <c r="D157">
        <v>0</v>
      </c>
      <c r="E157">
        <v>4671.5</v>
      </c>
      <c r="F157">
        <v>252837</v>
      </c>
    </row>
    <row r="158" spans="1:6" x14ac:dyDescent="0.25">
      <c r="A158" t="s">
        <v>6</v>
      </c>
      <c r="B158" t="s">
        <v>7</v>
      </c>
      <c r="C158" t="s">
        <v>155</v>
      </c>
      <c r="D158">
        <v>0</v>
      </c>
      <c r="E158">
        <v>4561.5</v>
      </c>
      <c r="F158">
        <v>533803</v>
      </c>
    </row>
    <row r="159" spans="1:6" x14ac:dyDescent="0.25">
      <c r="A159" t="s">
        <v>6</v>
      </c>
      <c r="B159" t="s">
        <v>7</v>
      </c>
      <c r="C159" t="s">
        <v>156</v>
      </c>
      <c r="D159">
        <v>0</v>
      </c>
      <c r="E159">
        <v>4523</v>
      </c>
      <c r="F159">
        <v>368723</v>
      </c>
    </row>
    <row r="160" spans="1:6" x14ac:dyDescent="0.25">
      <c r="A160" t="s">
        <v>6</v>
      </c>
      <c r="B160" t="s">
        <v>7</v>
      </c>
      <c r="C160" t="s">
        <v>157</v>
      </c>
      <c r="D160">
        <v>0</v>
      </c>
      <c r="E160">
        <v>4608</v>
      </c>
      <c r="F160">
        <v>335463</v>
      </c>
    </row>
    <row r="161" spans="1:6" x14ac:dyDescent="0.25">
      <c r="A161" t="s">
        <v>6</v>
      </c>
      <c r="B161" t="s">
        <v>7</v>
      </c>
      <c r="C161" t="s">
        <v>158</v>
      </c>
      <c r="D161">
        <v>0</v>
      </c>
      <c r="E161">
        <v>4642.5</v>
      </c>
      <c r="F161">
        <v>473599</v>
      </c>
    </row>
    <row r="162" spans="1:6" x14ac:dyDescent="0.25">
      <c r="A162" t="s">
        <v>6</v>
      </c>
      <c r="B162" t="s">
        <v>7</v>
      </c>
      <c r="C162" t="s">
        <v>159</v>
      </c>
      <c r="D162">
        <v>0</v>
      </c>
      <c r="E162">
        <v>4666</v>
      </c>
      <c r="F162">
        <v>302374</v>
      </c>
    </row>
    <row r="163" spans="1:6" x14ac:dyDescent="0.25">
      <c r="A163" t="s">
        <v>6</v>
      </c>
      <c r="B163" t="s">
        <v>7</v>
      </c>
      <c r="C163" t="s">
        <v>160</v>
      </c>
      <c r="D163">
        <v>0</v>
      </c>
      <c r="E163">
        <v>4728</v>
      </c>
      <c r="F163">
        <v>422233</v>
      </c>
    </row>
    <row r="164" spans="1:6" x14ac:dyDescent="0.25">
      <c r="A164" t="s">
        <v>6</v>
      </c>
      <c r="B164" t="s">
        <v>7</v>
      </c>
      <c r="C164" t="s">
        <v>161</v>
      </c>
      <c r="D164">
        <v>0</v>
      </c>
      <c r="E164">
        <v>4581.5</v>
      </c>
      <c r="F164">
        <v>481042</v>
      </c>
    </row>
    <row r="165" spans="1:6" x14ac:dyDescent="0.25">
      <c r="A165" t="s">
        <v>6</v>
      </c>
      <c r="B165" t="s">
        <v>7</v>
      </c>
      <c r="C165" t="s">
        <v>162</v>
      </c>
      <c r="D165">
        <v>0</v>
      </c>
      <c r="E165">
        <v>4474.5</v>
      </c>
      <c r="F165">
        <v>468217</v>
      </c>
    </row>
    <row r="166" spans="1:6" x14ac:dyDescent="0.25">
      <c r="A166" t="s">
        <v>6</v>
      </c>
      <c r="B166" t="s">
        <v>7</v>
      </c>
      <c r="C166" s="1">
        <v>43839</v>
      </c>
      <c r="D166">
        <v>0</v>
      </c>
      <c r="E166">
        <v>4497.5</v>
      </c>
      <c r="F166">
        <v>556547</v>
      </c>
    </row>
    <row r="167" spans="1:6" x14ac:dyDescent="0.25">
      <c r="A167" t="s">
        <v>6</v>
      </c>
      <c r="B167" t="s">
        <v>7</v>
      </c>
      <c r="C167" s="1">
        <v>43870</v>
      </c>
      <c r="D167">
        <v>0</v>
      </c>
      <c r="E167">
        <v>4564.5</v>
      </c>
      <c r="F167">
        <v>518184</v>
      </c>
    </row>
    <row r="168" spans="1:6" x14ac:dyDescent="0.25">
      <c r="A168" t="s">
        <v>6</v>
      </c>
      <c r="B168" t="s">
        <v>7</v>
      </c>
      <c r="C168" s="1">
        <v>43899</v>
      </c>
      <c r="D168">
        <v>0</v>
      </c>
      <c r="E168">
        <v>4565</v>
      </c>
      <c r="F168">
        <v>274496</v>
      </c>
    </row>
    <row r="169" spans="1:6" x14ac:dyDescent="0.25">
      <c r="A169" t="s">
        <v>6</v>
      </c>
      <c r="B169" t="s">
        <v>7</v>
      </c>
      <c r="C169" s="1">
        <v>43930</v>
      </c>
      <c r="D169">
        <v>0</v>
      </c>
      <c r="E169">
        <v>4590.5</v>
      </c>
      <c r="F169">
        <v>251453</v>
      </c>
    </row>
    <row r="170" spans="1:6" x14ac:dyDescent="0.25">
      <c r="A170" t="s">
        <v>6</v>
      </c>
      <c r="B170" t="s">
        <v>7</v>
      </c>
      <c r="C170" s="1">
        <v>44021</v>
      </c>
      <c r="D170">
        <v>0</v>
      </c>
      <c r="E170">
        <v>4558.5</v>
      </c>
      <c r="F170">
        <v>150741</v>
      </c>
    </row>
    <row r="171" spans="1:6" x14ac:dyDescent="0.25">
      <c r="A171" t="s">
        <v>6</v>
      </c>
      <c r="B171" t="s">
        <v>7</v>
      </c>
      <c r="C171" s="1">
        <v>44052</v>
      </c>
      <c r="D171">
        <v>0</v>
      </c>
      <c r="E171">
        <v>4535</v>
      </c>
      <c r="F171">
        <v>312059</v>
      </c>
    </row>
    <row r="172" spans="1:6" x14ac:dyDescent="0.25">
      <c r="A172" t="s">
        <v>6</v>
      </c>
      <c r="B172" t="s">
        <v>7</v>
      </c>
      <c r="C172" s="1">
        <v>44083</v>
      </c>
      <c r="D172">
        <v>0</v>
      </c>
      <c r="E172">
        <v>4456</v>
      </c>
      <c r="F172">
        <v>279467</v>
      </c>
    </row>
    <row r="173" spans="1:6" x14ac:dyDescent="0.25">
      <c r="A173" t="s">
        <v>6</v>
      </c>
      <c r="B173" t="s">
        <v>7</v>
      </c>
      <c r="C173" s="1">
        <v>44113</v>
      </c>
      <c r="D173">
        <v>0</v>
      </c>
      <c r="E173">
        <v>4475</v>
      </c>
      <c r="F173">
        <v>217757</v>
      </c>
    </row>
    <row r="174" spans="1:6" x14ac:dyDescent="0.25">
      <c r="A174" t="s">
        <v>6</v>
      </c>
      <c r="B174" t="s">
        <v>7</v>
      </c>
      <c r="C174" s="1">
        <v>44144</v>
      </c>
      <c r="D174">
        <v>0</v>
      </c>
      <c r="E174">
        <v>4663.5</v>
      </c>
      <c r="F174">
        <v>322222</v>
      </c>
    </row>
    <row r="175" spans="1:6" x14ac:dyDescent="0.25">
      <c r="A175" t="s">
        <v>6</v>
      </c>
      <c r="B175" t="s">
        <v>7</v>
      </c>
      <c r="C175" t="s">
        <v>163</v>
      </c>
      <c r="D175">
        <v>0</v>
      </c>
      <c r="E175">
        <v>4671.5</v>
      </c>
      <c r="F175">
        <v>458729</v>
      </c>
    </row>
    <row r="176" spans="1:6" x14ac:dyDescent="0.25">
      <c r="A176" t="s">
        <v>6</v>
      </c>
      <c r="B176" t="s">
        <v>7</v>
      </c>
      <c r="C176" t="s">
        <v>164</v>
      </c>
      <c r="D176">
        <v>0</v>
      </c>
      <c r="E176">
        <v>4724.5</v>
      </c>
      <c r="F176">
        <v>382678</v>
      </c>
    </row>
    <row r="177" spans="1:6" x14ac:dyDescent="0.25">
      <c r="A177" t="s">
        <v>6</v>
      </c>
      <c r="B177" t="s">
        <v>7</v>
      </c>
      <c r="C177" t="s">
        <v>165</v>
      </c>
      <c r="D177">
        <v>0</v>
      </c>
      <c r="E177">
        <v>4710</v>
      </c>
      <c r="F177">
        <v>274442</v>
      </c>
    </row>
    <row r="178" spans="1:6" x14ac:dyDescent="0.25">
      <c r="A178" t="s">
        <v>6</v>
      </c>
      <c r="B178" t="s">
        <v>7</v>
      </c>
      <c r="C178" t="s">
        <v>166</v>
      </c>
      <c r="D178">
        <v>0</v>
      </c>
      <c r="E178">
        <v>4863</v>
      </c>
      <c r="F178">
        <v>787198</v>
      </c>
    </row>
    <row r="179" spans="1:6" x14ac:dyDescent="0.25">
      <c r="A179" t="s">
        <v>6</v>
      </c>
      <c r="B179" t="s">
        <v>7</v>
      </c>
      <c r="C179" t="s">
        <v>167</v>
      </c>
      <c r="D179">
        <v>0</v>
      </c>
      <c r="E179">
        <v>4805</v>
      </c>
      <c r="F179">
        <v>394972</v>
      </c>
    </row>
    <row r="180" spans="1:6" x14ac:dyDescent="0.25">
      <c r="A180" t="s">
        <v>6</v>
      </c>
      <c r="B180" t="s">
        <v>7</v>
      </c>
      <c r="C180" t="s">
        <v>168</v>
      </c>
      <c r="D180">
        <v>0</v>
      </c>
      <c r="E180">
        <v>4772.5</v>
      </c>
      <c r="F180">
        <v>468255</v>
      </c>
    </row>
    <row r="181" spans="1:6" x14ac:dyDescent="0.25">
      <c r="A181" t="s">
        <v>6</v>
      </c>
      <c r="B181" t="s">
        <v>7</v>
      </c>
      <c r="C181" t="s">
        <v>169</v>
      </c>
      <c r="D181">
        <v>0</v>
      </c>
      <c r="E181">
        <v>4962</v>
      </c>
      <c r="F181">
        <v>654074</v>
      </c>
    </row>
    <row r="182" spans="1:6" x14ac:dyDescent="0.25">
      <c r="A182" t="s">
        <v>6</v>
      </c>
      <c r="B182" t="s">
        <v>7</v>
      </c>
      <c r="C182" t="s">
        <v>170</v>
      </c>
      <c r="D182">
        <v>0</v>
      </c>
      <c r="E182">
        <v>4989.5</v>
      </c>
      <c r="F182">
        <v>762604</v>
      </c>
    </row>
    <row r="183" spans="1:6" x14ac:dyDescent="0.25">
      <c r="A183" t="s">
        <v>6</v>
      </c>
      <c r="B183" t="s">
        <v>7</v>
      </c>
      <c r="C183" t="s">
        <v>171</v>
      </c>
      <c r="D183">
        <v>0</v>
      </c>
      <c r="E183">
        <v>5057</v>
      </c>
      <c r="F183">
        <v>584374</v>
      </c>
    </row>
    <row r="184" spans="1:6" x14ac:dyDescent="0.25">
      <c r="A184" t="s">
        <v>6</v>
      </c>
      <c r="B184" t="s">
        <v>7</v>
      </c>
      <c r="C184" t="s">
        <v>172</v>
      </c>
      <c r="D184">
        <v>0</v>
      </c>
      <c r="E184">
        <v>5025</v>
      </c>
      <c r="F184">
        <v>484960</v>
      </c>
    </row>
    <row r="185" spans="1:6" x14ac:dyDescent="0.25">
      <c r="A185" t="s">
        <v>6</v>
      </c>
      <c r="B185" t="s">
        <v>7</v>
      </c>
      <c r="C185" t="s">
        <v>173</v>
      </c>
      <c r="D185">
        <v>0</v>
      </c>
      <c r="E185">
        <v>5080</v>
      </c>
      <c r="F185">
        <v>347077</v>
      </c>
    </row>
    <row r="186" spans="1:6" x14ac:dyDescent="0.25">
      <c r="A186" t="s">
        <v>6</v>
      </c>
      <c r="B186" t="s">
        <v>7</v>
      </c>
      <c r="C186" t="s">
        <v>174</v>
      </c>
      <c r="D186">
        <v>0</v>
      </c>
      <c r="E186">
        <v>4965.5</v>
      </c>
      <c r="F186">
        <v>492171</v>
      </c>
    </row>
    <row r="187" spans="1:6" x14ac:dyDescent="0.25">
      <c r="A187" t="s">
        <v>6</v>
      </c>
      <c r="B187" t="s">
        <v>7</v>
      </c>
      <c r="C187" t="s">
        <v>175</v>
      </c>
      <c r="D187">
        <v>0</v>
      </c>
      <c r="E187">
        <v>4956</v>
      </c>
      <c r="F187">
        <v>440560</v>
      </c>
    </row>
    <row r="188" spans="1:6" x14ac:dyDescent="0.25">
      <c r="A188" t="s">
        <v>6</v>
      </c>
      <c r="B188" t="s">
        <v>7</v>
      </c>
      <c r="C188" s="1">
        <v>43840</v>
      </c>
      <c r="D188">
        <v>0</v>
      </c>
      <c r="E188">
        <v>4896</v>
      </c>
      <c r="F188">
        <v>419660</v>
      </c>
    </row>
    <row r="189" spans="1:6" x14ac:dyDescent="0.25">
      <c r="A189" t="s">
        <v>6</v>
      </c>
      <c r="B189" t="s">
        <v>7</v>
      </c>
      <c r="C189" s="1">
        <v>43871</v>
      </c>
      <c r="D189">
        <v>0</v>
      </c>
      <c r="E189">
        <v>4906.5</v>
      </c>
      <c r="F189">
        <v>308123</v>
      </c>
    </row>
    <row r="190" spans="1:6" x14ac:dyDescent="0.25">
      <c r="A190" t="s">
        <v>6</v>
      </c>
      <c r="B190" t="s">
        <v>7</v>
      </c>
      <c r="C190" s="1">
        <v>43961</v>
      </c>
      <c r="D190">
        <v>0</v>
      </c>
      <c r="E190">
        <v>4895</v>
      </c>
      <c r="F190">
        <v>323020</v>
      </c>
    </row>
    <row r="191" spans="1:6" x14ac:dyDescent="0.25">
      <c r="A191" t="s">
        <v>6</v>
      </c>
      <c r="B191" t="s">
        <v>7</v>
      </c>
      <c r="C191" s="1">
        <v>43992</v>
      </c>
      <c r="D191">
        <v>0</v>
      </c>
      <c r="E191">
        <v>4879</v>
      </c>
      <c r="F191">
        <v>214699</v>
      </c>
    </row>
    <row r="192" spans="1:6" x14ac:dyDescent="0.25">
      <c r="A192" t="s">
        <v>6</v>
      </c>
      <c r="B192" t="s">
        <v>7</v>
      </c>
      <c r="C192" s="1">
        <v>44022</v>
      </c>
      <c r="D192">
        <v>0</v>
      </c>
      <c r="E192">
        <v>4766.5</v>
      </c>
      <c r="F192">
        <v>603324</v>
      </c>
    </row>
    <row r="193" spans="1:6" x14ac:dyDescent="0.25">
      <c r="A193" t="s">
        <v>6</v>
      </c>
      <c r="B193" t="s">
        <v>7</v>
      </c>
      <c r="C193" s="1">
        <v>44053</v>
      </c>
      <c r="D193">
        <v>0</v>
      </c>
      <c r="E193">
        <v>4722</v>
      </c>
      <c r="F193">
        <v>389157</v>
      </c>
    </row>
    <row r="194" spans="1:6" x14ac:dyDescent="0.25">
      <c r="A194" t="s">
        <v>6</v>
      </c>
      <c r="B194" t="s">
        <v>7</v>
      </c>
      <c r="C194" s="1">
        <v>44084</v>
      </c>
      <c r="D194">
        <v>0</v>
      </c>
      <c r="E194">
        <v>4690.5</v>
      </c>
      <c r="F194">
        <v>330711</v>
      </c>
    </row>
    <row r="195" spans="1:6" x14ac:dyDescent="0.25">
      <c r="A195" t="s">
        <v>6</v>
      </c>
      <c r="B195" t="s">
        <v>7</v>
      </c>
      <c r="C195" s="1">
        <v>44175</v>
      </c>
      <c r="D195">
        <v>0</v>
      </c>
      <c r="E195">
        <v>4859</v>
      </c>
      <c r="F195">
        <v>428179</v>
      </c>
    </row>
    <row r="196" spans="1:6" x14ac:dyDescent="0.25">
      <c r="A196" t="s">
        <v>6</v>
      </c>
      <c r="B196" t="s">
        <v>7</v>
      </c>
      <c r="C196" t="s">
        <v>176</v>
      </c>
      <c r="D196">
        <v>0</v>
      </c>
      <c r="E196">
        <v>4837</v>
      </c>
      <c r="F196">
        <v>448933</v>
      </c>
    </row>
    <row r="197" spans="1:6" x14ac:dyDescent="0.25">
      <c r="A197" t="s">
        <v>6</v>
      </c>
      <c r="B197" t="s">
        <v>7</v>
      </c>
      <c r="C197" t="s">
        <v>177</v>
      </c>
      <c r="D197">
        <v>0</v>
      </c>
      <c r="E197">
        <v>4912</v>
      </c>
      <c r="F197">
        <v>369365</v>
      </c>
    </row>
    <row r="198" spans="1:6" x14ac:dyDescent="0.25">
      <c r="A198" t="s">
        <v>6</v>
      </c>
      <c r="B198" t="s">
        <v>7</v>
      </c>
      <c r="C198" t="s">
        <v>178</v>
      </c>
      <c r="D198">
        <v>0</v>
      </c>
      <c r="E198">
        <v>4741</v>
      </c>
      <c r="F198">
        <v>357136</v>
      </c>
    </row>
    <row r="199" spans="1:6" x14ac:dyDescent="0.25">
      <c r="A199" t="s">
        <v>6</v>
      </c>
      <c r="B199" t="s">
        <v>7</v>
      </c>
      <c r="C199" t="s">
        <v>179</v>
      </c>
      <c r="D199">
        <v>0</v>
      </c>
      <c r="E199">
        <v>4782</v>
      </c>
      <c r="F199">
        <v>358808</v>
      </c>
    </row>
    <row r="200" spans="1:6" x14ac:dyDescent="0.25">
      <c r="A200" t="s">
        <v>6</v>
      </c>
      <c r="B200" t="s">
        <v>7</v>
      </c>
      <c r="C200" t="s">
        <v>180</v>
      </c>
      <c r="D200">
        <v>0</v>
      </c>
      <c r="E200">
        <v>4914.5</v>
      </c>
      <c r="F200">
        <v>441176</v>
      </c>
    </row>
    <row r="201" spans="1:6" x14ac:dyDescent="0.25">
      <c r="A201" t="s">
        <v>6</v>
      </c>
      <c r="B201" t="s">
        <v>7</v>
      </c>
      <c r="C201" t="s">
        <v>181</v>
      </c>
      <c r="D201">
        <v>0</v>
      </c>
      <c r="E201">
        <v>4910.5</v>
      </c>
      <c r="F201">
        <v>506574</v>
      </c>
    </row>
    <row r="202" spans="1:6" x14ac:dyDescent="0.25">
      <c r="A202" t="s">
        <v>6</v>
      </c>
      <c r="B202" t="s">
        <v>7</v>
      </c>
      <c r="C202" t="s">
        <v>182</v>
      </c>
      <c r="D202">
        <v>0</v>
      </c>
      <c r="E202">
        <v>4863</v>
      </c>
      <c r="F202">
        <v>267046</v>
      </c>
    </row>
    <row r="203" spans="1:6" x14ac:dyDescent="0.25">
      <c r="A203" t="s">
        <v>6</v>
      </c>
      <c r="B203" t="s">
        <v>7</v>
      </c>
      <c r="C203" t="s">
        <v>183</v>
      </c>
      <c r="D203">
        <v>0</v>
      </c>
      <c r="E203">
        <v>4900.5</v>
      </c>
      <c r="F203">
        <v>212813</v>
      </c>
    </row>
    <row r="204" spans="1:6" x14ac:dyDescent="0.25">
      <c r="A204" t="s">
        <v>6</v>
      </c>
      <c r="B204" t="s">
        <v>7</v>
      </c>
      <c r="C204" t="s">
        <v>184</v>
      </c>
      <c r="D204">
        <v>0</v>
      </c>
      <c r="E204">
        <v>4855.5</v>
      </c>
      <c r="F204">
        <v>176391</v>
      </c>
    </row>
    <row r="205" spans="1:6" x14ac:dyDescent="0.25">
      <c r="A205" t="s">
        <v>6</v>
      </c>
      <c r="B205" t="s">
        <v>7</v>
      </c>
      <c r="C205" t="s">
        <v>185</v>
      </c>
      <c r="D205">
        <v>0</v>
      </c>
      <c r="E205">
        <v>4799.5</v>
      </c>
      <c r="F205">
        <v>254788</v>
      </c>
    </row>
    <row r="206" spans="1:6" x14ac:dyDescent="0.25">
      <c r="A206" t="s">
        <v>6</v>
      </c>
      <c r="B206" t="s">
        <v>7</v>
      </c>
      <c r="C206" t="s">
        <v>186</v>
      </c>
      <c r="D206">
        <v>0</v>
      </c>
      <c r="E206">
        <v>4784</v>
      </c>
      <c r="F206">
        <v>263856</v>
      </c>
    </row>
    <row r="207" spans="1:6" x14ac:dyDescent="0.25">
      <c r="A207" t="s">
        <v>6</v>
      </c>
      <c r="B207" t="s">
        <v>7</v>
      </c>
      <c r="C207" t="s">
        <v>187</v>
      </c>
      <c r="D207">
        <v>0</v>
      </c>
      <c r="E207">
        <v>4702</v>
      </c>
      <c r="F207">
        <v>403906</v>
      </c>
    </row>
    <row r="208" spans="1:6" x14ac:dyDescent="0.25">
      <c r="A208" t="s">
        <v>6</v>
      </c>
      <c r="B208" t="s">
        <v>7</v>
      </c>
      <c r="C208" t="s">
        <v>188</v>
      </c>
      <c r="D208">
        <v>0</v>
      </c>
      <c r="E208">
        <v>4659</v>
      </c>
      <c r="F208">
        <v>603634</v>
      </c>
    </row>
    <row r="209" spans="1:6" x14ac:dyDescent="0.25">
      <c r="A209" t="s">
        <v>6</v>
      </c>
      <c r="B209" t="s">
        <v>7</v>
      </c>
      <c r="C209" t="s">
        <v>189</v>
      </c>
      <c r="D209">
        <v>0</v>
      </c>
      <c r="E209">
        <v>4706</v>
      </c>
      <c r="F209">
        <v>356991</v>
      </c>
    </row>
    <row r="210" spans="1:6" x14ac:dyDescent="0.25">
      <c r="A210" t="s">
        <v>6</v>
      </c>
      <c r="B210" t="s">
        <v>7</v>
      </c>
      <c r="C210" s="1">
        <v>43872</v>
      </c>
      <c r="D210">
        <v>0</v>
      </c>
      <c r="E210">
        <v>4829</v>
      </c>
      <c r="F210">
        <v>291287</v>
      </c>
    </row>
    <row r="211" spans="1:6" x14ac:dyDescent="0.25">
      <c r="A211" t="s">
        <v>6</v>
      </c>
      <c r="B211" t="s">
        <v>7</v>
      </c>
      <c r="C211" s="1">
        <v>43901</v>
      </c>
      <c r="D211">
        <v>0</v>
      </c>
      <c r="E211">
        <v>4770</v>
      </c>
      <c r="F211">
        <v>415512</v>
      </c>
    </row>
    <row r="212" spans="1:6" x14ac:dyDescent="0.25">
      <c r="A212" t="s">
        <v>6</v>
      </c>
      <c r="B212" t="s">
        <v>7</v>
      </c>
      <c r="C212" s="1">
        <v>43962</v>
      </c>
      <c r="D212">
        <v>0</v>
      </c>
      <c r="E212">
        <v>4741.5</v>
      </c>
      <c r="F212">
        <v>344948</v>
      </c>
    </row>
    <row r="213" spans="1:6" x14ac:dyDescent="0.25">
      <c r="A213" t="s">
        <v>6</v>
      </c>
      <c r="B213" t="s">
        <v>7</v>
      </c>
      <c r="C213" s="1">
        <v>43993</v>
      </c>
      <c r="D213">
        <v>0</v>
      </c>
      <c r="E213">
        <v>4796</v>
      </c>
      <c r="F213">
        <v>400139</v>
      </c>
    </row>
    <row r="214" spans="1:6" x14ac:dyDescent="0.25">
      <c r="A214" t="s">
        <v>6</v>
      </c>
      <c r="B214" t="s">
        <v>7</v>
      </c>
      <c r="C214" s="1">
        <v>44085</v>
      </c>
      <c r="D214">
        <v>0</v>
      </c>
      <c r="E214">
        <v>4893.5</v>
      </c>
      <c r="F214">
        <v>487087</v>
      </c>
    </row>
    <row r="215" spans="1:6" x14ac:dyDescent="0.25">
      <c r="A215" t="s">
        <v>6</v>
      </c>
      <c r="B215" t="s">
        <v>7</v>
      </c>
      <c r="C215" s="1">
        <v>44115</v>
      </c>
      <c r="D215">
        <v>0</v>
      </c>
      <c r="E215">
        <v>4945</v>
      </c>
      <c r="F215">
        <v>333565</v>
      </c>
    </row>
    <row r="216" spans="1:6" x14ac:dyDescent="0.25">
      <c r="A216" t="s">
        <v>6</v>
      </c>
      <c r="B216" t="s">
        <v>7</v>
      </c>
      <c r="C216" s="1">
        <v>44146</v>
      </c>
      <c r="D216">
        <v>0</v>
      </c>
      <c r="E216">
        <v>4780</v>
      </c>
      <c r="F216">
        <v>523010</v>
      </c>
    </row>
    <row r="217" spans="1:6" x14ac:dyDescent="0.25">
      <c r="A217" t="s">
        <v>6</v>
      </c>
      <c r="B217" t="s">
        <v>7</v>
      </c>
      <c r="C217" s="1">
        <v>44176</v>
      </c>
      <c r="D217">
        <v>0</v>
      </c>
      <c r="E217">
        <v>4910</v>
      </c>
      <c r="F217">
        <v>478098</v>
      </c>
    </row>
    <row r="218" spans="1:6" x14ac:dyDescent="0.25">
      <c r="A218" t="s">
        <v>6</v>
      </c>
      <c r="B218" t="s">
        <v>7</v>
      </c>
      <c r="C218" t="s">
        <v>190</v>
      </c>
      <c r="D218">
        <v>0</v>
      </c>
      <c r="E218">
        <v>4932</v>
      </c>
      <c r="F218">
        <v>251469</v>
      </c>
    </row>
    <row r="219" spans="1:6" x14ac:dyDescent="0.25">
      <c r="A219" t="s">
        <v>6</v>
      </c>
      <c r="B219" t="s">
        <v>7</v>
      </c>
      <c r="C219" t="s">
        <v>191</v>
      </c>
      <c r="D219">
        <v>0</v>
      </c>
      <c r="E219">
        <v>4982</v>
      </c>
      <c r="F219">
        <v>396031</v>
      </c>
    </row>
    <row r="220" spans="1:6" x14ac:dyDescent="0.25">
      <c r="A220" t="s">
        <v>6</v>
      </c>
      <c r="B220" t="s">
        <v>7</v>
      </c>
      <c r="C220" t="s">
        <v>192</v>
      </c>
      <c r="D220">
        <v>0</v>
      </c>
      <c r="E220">
        <v>4891.5</v>
      </c>
      <c r="F220">
        <v>319977</v>
      </c>
    </row>
    <row r="221" spans="1:6" x14ac:dyDescent="0.25">
      <c r="A221" t="s">
        <v>6</v>
      </c>
      <c r="B221" t="s">
        <v>7</v>
      </c>
      <c r="C221" t="s">
        <v>193</v>
      </c>
      <c r="D221">
        <v>0</v>
      </c>
      <c r="E221">
        <v>4980</v>
      </c>
      <c r="F221">
        <v>442458</v>
      </c>
    </row>
    <row r="222" spans="1:6" x14ac:dyDescent="0.25">
      <c r="A222" t="s">
        <v>6</v>
      </c>
      <c r="B222" t="s">
        <v>7</v>
      </c>
      <c r="C222" t="s">
        <v>194</v>
      </c>
      <c r="D222">
        <v>0</v>
      </c>
      <c r="E222">
        <v>5012.5</v>
      </c>
      <c r="F222">
        <v>632419</v>
      </c>
    </row>
    <row r="223" spans="1:6" x14ac:dyDescent="0.25">
      <c r="A223" t="s">
        <v>6</v>
      </c>
      <c r="B223" t="s">
        <v>7</v>
      </c>
      <c r="C223" t="s">
        <v>195</v>
      </c>
      <c r="D223">
        <v>0</v>
      </c>
      <c r="E223">
        <v>4933</v>
      </c>
      <c r="F223">
        <v>390445</v>
      </c>
    </row>
    <row r="224" spans="1:6" x14ac:dyDescent="0.25">
      <c r="A224" t="s">
        <v>6</v>
      </c>
      <c r="B224" t="s">
        <v>7</v>
      </c>
      <c r="C224" t="s">
        <v>196</v>
      </c>
      <c r="D224">
        <v>0</v>
      </c>
      <c r="E224">
        <v>4945</v>
      </c>
      <c r="F224">
        <v>366980</v>
      </c>
    </row>
    <row r="225" spans="1:6" x14ac:dyDescent="0.25">
      <c r="A225" t="s">
        <v>6</v>
      </c>
      <c r="B225" t="s">
        <v>7</v>
      </c>
      <c r="C225" t="s">
        <v>197</v>
      </c>
      <c r="D225">
        <v>0</v>
      </c>
      <c r="E225">
        <v>4910</v>
      </c>
      <c r="F225">
        <v>319868</v>
      </c>
    </row>
    <row r="226" spans="1:6" x14ac:dyDescent="0.25">
      <c r="A226" t="s">
        <v>6</v>
      </c>
      <c r="B226" t="s">
        <v>7</v>
      </c>
      <c r="C226" t="s">
        <v>198</v>
      </c>
      <c r="D226">
        <v>0</v>
      </c>
      <c r="E226">
        <v>4891.5</v>
      </c>
      <c r="F226">
        <v>555502</v>
      </c>
    </row>
    <row r="227" spans="1:6" x14ac:dyDescent="0.25">
      <c r="A227" t="s">
        <v>6</v>
      </c>
      <c r="B227" t="s">
        <v>7</v>
      </c>
      <c r="C227" t="s">
        <v>199</v>
      </c>
      <c r="D227">
        <v>0</v>
      </c>
      <c r="E227">
        <v>4971.5</v>
      </c>
      <c r="F227">
        <v>309192</v>
      </c>
    </row>
    <row r="228" spans="1:6" x14ac:dyDescent="0.25">
      <c r="A228" t="s">
        <v>6</v>
      </c>
      <c r="B228" t="s">
        <v>7</v>
      </c>
      <c r="C228" t="s">
        <v>200</v>
      </c>
      <c r="D228">
        <v>0</v>
      </c>
      <c r="E228">
        <v>4985.5</v>
      </c>
      <c r="F228">
        <v>272493</v>
      </c>
    </row>
    <row r="229" spans="1:6" x14ac:dyDescent="0.25">
      <c r="A229" t="s">
        <v>6</v>
      </c>
      <c r="B229" t="s">
        <v>7</v>
      </c>
      <c r="C229" t="s">
        <v>201</v>
      </c>
      <c r="D229">
        <v>0</v>
      </c>
      <c r="E229">
        <v>4979</v>
      </c>
      <c r="F229">
        <v>303833</v>
      </c>
    </row>
    <row r="230" spans="1:6" x14ac:dyDescent="0.25">
      <c r="A230" t="s">
        <v>6</v>
      </c>
      <c r="B230" t="s">
        <v>7</v>
      </c>
      <c r="C230" s="1">
        <v>43842</v>
      </c>
      <c r="D230">
        <v>0</v>
      </c>
      <c r="E230">
        <v>5019.5</v>
      </c>
      <c r="F230">
        <v>290875</v>
      </c>
    </row>
    <row r="231" spans="1:6" x14ac:dyDescent="0.25">
      <c r="A231" t="s">
        <v>6</v>
      </c>
      <c r="B231" t="s">
        <v>7</v>
      </c>
      <c r="C231" s="1">
        <v>43873</v>
      </c>
      <c r="D231">
        <v>0</v>
      </c>
      <c r="E231">
        <v>4995</v>
      </c>
      <c r="F231">
        <v>232363</v>
      </c>
    </row>
    <row r="232" spans="1:6" x14ac:dyDescent="0.25">
      <c r="A232" t="s">
        <v>6</v>
      </c>
      <c r="B232" t="s">
        <v>7</v>
      </c>
      <c r="C232" s="1">
        <v>43902</v>
      </c>
      <c r="D232">
        <v>0</v>
      </c>
      <c r="E232">
        <v>5008</v>
      </c>
      <c r="F232">
        <v>485355</v>
      </c>
    </row>
    <row r="233" spans="1:6" x14ac:dyDescent="0.25">
      <c r="A233" t="s">
        <v>6</v>
      </c>
      <c r="B233" t="s">
        <v>7</v>
      </c>
      <c r="C233" s="1">
        <v>43933</v>
      </c>
      <c r="D233">
        <v>0</v>
      </c>
      <c r="E233">
        <v>4992.5</v>
      </c>
      <c r="F233">
        <v>151598</v>
      </c>
    </row>
    <row r="234" spans="1:6" x14ac:dyDescent="0.25">
      <c r="A234" t="s">
        <v>6</v>
      </c>
      <c r="B234" t="s">
        <v>7</v>
      </c>
      <c r="C234" s="1">
        <v>44024</v>
      </c>
      <c r="D234">
        <v>0</v>
      </c>
      <c r="E234">
        <v>5008</v>
      </c>
      <c r="F234">
        <v>202118</v>
      </c>
    </row>
    <row r="235" spans="1:6" x14ac:dyDescent="0.25">
      <c r="A235" t="s">
        <v>6</v>
      </c>
      <c r="B235" t="s">
        <v>7</v>
      </c>
      <c r="C235" s="1">
        <v>44055</v>
      </c>
      <c r="D235">
        <v>0</v>
      </c>
      <c r="E235">
        <v>5040.5</v>
      </c>
      <c r="F235">
        <v>282800</v>
      </c>
    </row>
    <row r="236" spans="1:6" x14ac:dyDescent="0.25">
      <c r="A236" t="s">
        <v>6</v>
      </c>
      <c r="B236" t="s">
        <v>7</v>
      </c>
      <c r="C236" s="1">
        <v>44086</v>
      </c>
      <c r="D236">
        <v>0</v>
      </c>
      <c r="E236">
        <v>5384</v>
      </c>
      <c r="F236">
        <v>1358687</v>
      </c>
    </row>
    <row r="237" spans="1:6" x14ac:dyDescent="0.25">
      <c r="A237" t="s">
        <v>6</v>
      </c>
      <c r="B237" t="s">
        <v>7</v>
      </c>
      <c r="C237" s="1">
        <v>44116</v>
      </c>
      <c r="D237">
        <v>0</v>
      </c>
      <c r="E237">
        <v>5384.5</v>
      </c>
      <c r="F237">
        <v>908425</v>
      </c>
    </row>
    <row r="238" spans="1:6" x14ac:dyDescent="0.25">
      <c r="A238" t="s">
        <v>6</v>
      </c>
      <c r="B238" t="s">
        <v>7</v>
      </c>
      <c r="C238" s="1">
        <v>44147</v>
      </c>
      <c r="D238">
        <v>0</v>
      </c>
      <c r="E238">
        <v>5381</v>
      </c>
      <c r="F238">
        <v>309310</v>
      </c>
    </row>
    <row r="239" spans="1:6" x14ac:dyDescent="0.25">
      <c r="A239" t="s">
        <v>6</v>
      </c>
      <c r="B239" t="s">
        <v>7</v>
      </c>
      <c r="C239" t="s">
        <v>202</v>
      </c>
      <c r="D239">
        <v>0</v>
      </c>
      <c r="E239">
        <v>5512</v>
      </c>
      <c r="F239">
        <v>574282</v>
      </c>
    </row>
    <row r="240" spans="1:6" x14ac:dyDescent="0.25">
      <c r="A240" t="s">
        <v>6</v>
      </c>
      <c r="B240" t="s">
        <v>7</v>
      </c>
      <c r="C240" t="s">
        <v>203</v>
      </c>
      <c r="D240">
        <v>0</v>
      </c>
      <c r="E240">
        <v>5494</v>
      </c>
      <c r="F240">
        <v>306982</v>
      </c>
    </row>
    <row r="241" spans="1:6" x14ac:dyDescent="0.25">
      <c r="A241" t="s">
        <v>6</v>
      </c>
      <c r="B241" t="s">
        <v>7</v>
      </c>
      <c r="C241" t="s">
        <v>204</v>
      </c>
      <c r="D241">
        <v>0</v>
      </c>
      <c r="E241">
        <v>5432</v>
      </c>
      <c r="F241">
        <v>324675</v>
      </c>
    </row>
    <row r="242" spans="1:6" x14ac:dyDescent="0.25">
      <c r="A242" t="s">
        <v>6</v>
      </c>
      <c r="B242" t="s">
        <v>7</v>
      </c>
      <c r="C242" t="s">
        <v>205</v>
      </c>
      <c r="D242">
        <v>0</v>
      </c>
      <c r="E242">
        <v>5421</v>
      </c>
      <c r="F242">
        <v>382297</v>
      </c>
    </row>
    <row r="243" spans="1:6" x14ac:dyDescent="0.25">
      <c r="A243" t="s">
        <v>6</v>
      </c>
      <c r="B243" t="s">
        <v>7</v>
      </c>
      <c r="C243" t="s">
        <v>206</v>
      </c>
      <c r="D243">
        <v>0</v>
      </c>
      <c r="E243">
        <v>5449</v>
      </c>
      <c r="F243">
        <v>332646</v>
      </c>
    </row>
    <row r="244" spans="1:6" x14ac:dyDescent="0.25">
      <c r="A244" t="s">
        <v>6</v>
      </c>
      <c r="B244" t="s">
        <v>7</v>
      </c>
      <c r="C244" t="s">
        <v>207</v>
      </c>
      <c r="D244">
        <v>0</v>
      </c>
      <c r="E244">
        <v>5362</v>
      </c>
      <c r="F244">
        <v>571561</v>
      </c>
    </row>
    <row r="245" spans="1:6" x14ac:dyDescent="0.25">
      <c r="A245" t="s">
        <v>6</v>
      </c>
      <c r="B245" t="s">
        <v>7</v>
      </c>
      <c r="C245" t="s">
        <v>208</v>
      </c>
      <c r="D245">
        <v>0</v>
      </c>
      <c r="E245">
        <v>5346</v>
      </c>
      <c r="F245">
        <v>283565</v>
      </c>
    </row>
    <row r="246" spans="1:6" x14ac:dyDescent="0.25">
      <c r="A246" t="s">
        <v>6</v>
      </c>
      <c r="B246" t="s">
        <v>7</v>
      </c>
      <c r="C246" t="s">
        <v>209</v>
      </c>
      <c r="D246">
        <v>0</v>
      </c>
      <c r="E246">
        <v>5356</v>
      </c>
      <c r="F246">
        <v>272274</v>
      </c>
    </row>
    <row r="247" spans="1:6" x14ac:dyDescent="0.25">
      <c r="A247" t="s">
        <v>6</v>
      </c>
      <c r="B247" t="s">
        <v>7</v>
      </c>
      <c r="C247" t="s">
        <v>210</v>
      </c>
      <c r="D247">
        <v>0</v>
      </c>
      <c r="E247">
        <v>5424.5</v>
      </c>
      <c r="F247">
        <v>260208</v>
      </c>
    </row>
    <row r="248" spans="1:6" x14ac:dyDescent="0.25">
      <c r="A248" t="s">
        <v>6</v>
      </c>
      <c r="B248" t="s">
        <v>7</v>
      </c>
      <c r="C248" t="s">
        <v>211</v>
      </c>
      <c r="D248">
        <v>0</v>
      </c>
      <c r="E248">
        <v>5474.5</v>
      </c>
      <c r="F248">
        <v>179783</v>
      </c>
    </row>
    <row r="249" spans="1:6" x14ac:dyDescent="0.25">
      <c r="A249" t="s">
        <v>6</v>
      </c>
      <c r="B249" t="s">
        <v>7</v>
      </c>
      <c r="C249" t="s">
        <v>212</v>
      </c>
      <c r="D249">
        <v>0</v>
      </c>
      <c r="E249">
        <v>5599</v>
      </c>
      <c r="F249">
        <v>368382</v>
      </c>
    </row>
    <row r="250" spans="1:6" x14ac:dyDescent="0.25">
      <c r="A250" t="s">
        <v>6</v>
      </c>
      <c r="B250" t="s">
        <v>7</v>
      </c>
      <c r="C250" t="s">
        <v>213</v>
      </c>
      <c r="D250">
        <v>0</v>
      </c>
      <c r="E250">
        <v>5643</v>
      </c>
      <c r="F250">
        <v>425425</v>
      </c>
    </row>
    <row r="251" spans="1:6" x14ac:dyDescent="0.25">
      <c r="A251" t="s">
        <v>6</v>
      </c>
      <c r="B251" t="s">
        <v>7</v>
      </c>
      <c r="C251" t="s">
        <v>214</v>
      </c>
      <c r="D251">
        <v>0</v>
      </c>
      <c r="E251">
        <v>5685.5</v>
      </c>
      <c r="F251">
        <v>424833</v>
      </c>
    </row>
    <row r="252" spans="1:6" x14ac:dyDescent="0.25">
      <c r="A252" t="s">
        <v>6</v>
      </c>
      <c r="B252" t="s">
        <v>7</v>
      </c>
      <c r="C252" s="1">
        <v>44287</v>
      </c>
      <c r="D252">
        <v>0</v>
      </c>
      <c r="E252">
        <v>5744</v>
      </c>
      <c r="F252">
        <v>389580</v>
      </c>
    </row>
    <row r="253" spans="1:6" x14ac:dyDescent="0.25">
      <c r="A253" t="s">
        <v>6</v>
      </c>
      <c r="B253" t="s">
        <v>7</v>
      </c>
      <c r="C253" s="1">
        <v>44317</v>
      </c>
      <c r="D253">
        <v>0</v>
      </c>
      <c r="E253">
        <v>5762.5</v>
      </c>
      <c r="F253">
        <v>523336</v>
      </c>
    </row>
    <row r="254" spans="1:6" x14ac:dyDescent="0.25">
      <c r="A254" t="s">
        <v>6</v>
      </c>
      <c r="B254" t="s">
        <v>7</v>
      </c>
      <c r="C254" s="1">
        <v>44348</v>
      </c>
      <c r="D254">
        <v>0</v>
      </c>
      <c r="E254">
        <v>5534</v>
      </c>
      <c r="F254">
        <v>748238</v>
      </c>
    </row>
    <row r="255" spans="1:6" x14ac:dyDescent="0.25">
      <c r="A255" t="s">
        <v>6</v>
      </c>
      <c r="B255" t="s">
        <v>7</v>
      </c>
      <c r="C255" s="1">
        <v>44409</v>
      </c>
      <c r="D255">
        <v>0</v>
      </c>
      <c r="E255">
        <v>5478</v>
      </c>
      <c r="F255">
        <v>685315</v>
      </c>
    </row>
    <row r="256" spans="1:6" x14ac:dyDescent="0.25">
      <c r="A256" t="s">
        <v>6</v>
      </c>
      <c r="B256" t="s">
        <v>7</v>
      </c>
      <c r="C256" s="1">
        <v>44501</v>
      </c>
      <c r="D256">
        <v>0</v>
      </c>
      <c r="E256">
        <v>5484.5</v>
      </c>
      <c r="F256">
        <v>381305</v>
      </c>
    </row>
    <row r="257" spans="1:6" x14ac:dyDescent="0.25">
      <c r="A257" t="s">
        <v>6</v>
      </c>
      <c r="B257" t="s">
        <v>7</v>
      </c>
      <c r="C257" s="1">
        <v>44531</v>
      </c>
      <c r="D257">
        <v>0</v>
      </c>
      <c r="E257">
        <v>5450.5</v>
      </c>
      <c r="F257">
        <v>384309</v>
      </c>
    </row>
    <row r="258" spans="1:6" x14ac:dyDescent="0.25">
      <c r="A258" t="s">
        <v>6</v>
      </c>
      <c r="B258" t="s">
        <v>7</v>
      </c>
      <c r="C258" t="s">
        <v>8</v>
      </c>
      <c r="D258">
        <v>0</v>
      </c>
      <c r="E258">
        <v>5410</v>
      </c>
      <c r="F258">
        <v>292518</v>
      </c>
    </row>
    <row r="259" spans="1:6" x14ac:dyDescent="0.25">
      <c r="A259" t="s">
        <v>6</v>
      </c>
      <c r="B259" t="s">
        <v>7</v>
      </c>
      <c r="C259" t="s">
        <v>9</v>
      </c>
      <c r="D259">
        <v>0</v>
      </c>
      <c r="E259">
        <v>5375.5</v>
      </c>
      <c r="F259">
        <v>284274</v>
      </c>
    </row>
    <row r="260" spans="1:6" x14ac:dyDescent="0.25">
      <c r="A260" t="s">
        <v>6</v>
      </c>
      <c r="B260" t="s">
        <v>7</v>
      </c>
      <c r="C260" t="s">
        <v>10</v>
      </c>
      <c r="D260">
        <v>0</v>
      </c>
      <c r="E260">
        <v>5210</v>
      </c>
      <c r="F260">
        <v>1082136</v>
      </c>
    </row>
    <row r="261" spans="1:6" x14ac:dyDescent="0.25">
      <c r="A261" t="s">
        <v>6</v>
      </c>
      <c r="B261" t="s">
        <v>7</v>
      </c>
      <c r="C261" t="s">
        <v>11</v>
      </c>
      <c r="D261">
        <v>0</v>
      </c>
      <c r="E261">
        <v>5219</v>
      </c>
      <c r="F261">
        <v>558907</v>
      </c>
    </row>
    <row r="262" spans="1:6" x14ac:dyDescent="0.25">
      <c r="A262" t="s">
        <v>6</v>
      </c>
      <c r="B262" t="s">
        <v>7</v>
      </c>
      <c r="C262" t="s">
        <v>12</v>
      </c>
      <c r="D262">
        <v>0</v>
      </c>
      <c r="E262">
        <v>5183.5</v>
      </c>
      <c r="F262">
        <v>443464</v>
      </c>
    </row>
    <row r="263" spans="1:6" x14ac:dyDescent="0.25">
      <c r="A263" t="s">
        <v>6</v>
      </c>
      <c r="B263" t="s">
        <v>7</v>
      </c>
      <c r="C263" t="s">
        <v>13</v>
      </c>
      <c r="D263">
        <v>0</v>
      </c>
      <c r="E263">
        <v>5161.5</v>
      </c>
      <c r="F263">
        <v>496304</v>
      </c>
    </row>
    <row r="264" spans="1:6" x14ac:dyDescent="0.25">
      <c r="A264" t="s">
        <v>6</v>
      </c>
      <c r="B264" t="s">
        <v>7</v>
      </c>
      <c r="C264" t="s">
        <v>14</v>
      </c>
      <c r="D264">
        <v>0</v>
      </c>
      <c r="E264">
        <v>5060</v>
      </c>
      <c r="F264">
        <v>553023</v>
      </c>
    </row>
    <row r="265" spans="1:6" x14ac:dyDescent="0.25">
      <c r="A265" t="s">
        <v>6</v>
      </c>
      <c r="B265" t="s">
        <v>7</v>
      </c>
      <c r="C265" t="s">
        <v>15</v>
      </c>
      <c r="D265">
        <v>0</v>
      </c>
      <c r="E265">
        <v>4991</v>
      </c>
      <c r="F265">
        <v>706032</v>
      </c>
    </row>
    <row r="266" spans="1:6" x14ac:dyDescent="0.25">
      <c r="A266" t="s">
        <v>6</v>
      </c>
      <c r="B266" t="s">
        <v>7</v>
      </c>
      <c r="C266" t="s">
        <v>16</v>
      </c>
      <c r="D266">
        <v>0</v>
      </c>
      <c r="E266">
        <v>5168.5</v>
      </c>
      <c r="F266">
        <v>751937</v>
      </c>
    </row>
    <row r="267" spans="1:6" x14ac:dyDescent="0.25">
      <c r="A267" t="s">
        <v>6</v>
      </c>
      <c r="B267" t="s">
        <v>7</v>
      </c>
      <c r="C267" t="s">
        <v>17</v>
      </c>
      <c r="D267">
        <v>0</v>
      </c>
      <c r="E267">
        <v>5175</v>
      </c>
      <c r="F267">
        <v>461057</v>
      </c>
    </row>
    <row r="268" spans="1:6" x14ac:dyDescent="0.25">
      <c r="A268" t="s">
        <v>6</v>
      </c>
      <c r="B268" t="s">
        <v>7</v>
      </c>
      <c r="C268" t="s">
        <v>18</v>
      </c>
      <c r="D268">
        <v>0</v>
      </c>
      <c r="E268">
        <v>5087.5</v>
      </c>
      <c r="F268">
        <v>406595</v>
      </c>
    </row>
    <row r="269" spans="1:6" x14ac:dyDescent="0.25">
      <c r="A269" t="s">
        <v>6</v>
      </c>
      <c r="B269" t="s">
        <v>7</v>
      </c>
      <c r="C269" t="s">
        <v>19</v>
      </c>
      <c r="D269">
        <v>0</v>
      </c>
      <c r="E269">
        <v>5060</v>
      </c>
      <c r="F269">
        <v>394757</v>
      </c>
    </row>
    <row r="270" spans="1:6" x14ac:dyDescent="0.25">
      <c r="A270" t="s">
        <v>6</v>
      </c>
      <c r="B270" t="s">
        <v>7</v>
      </c>
      <c r="C270" t="s">
        <v>20</v>
      </c>
      <c r="D270">
        <v>0</v>
      </c>
      <c r="E270">
        <v>4924</v>
      </c>
      <c r="F270">
        <v>551594</v>
      </c>
    </row>
    <row r="271" spans="1:6" x14ac:dyDescent="0.25">
      <c r="A271" t="s">
        <v>6</v>
      </c>
      <c r="B271" t="s">
        <v>7</v>
      </c>
      <c r="C271" s="1">
        <v>44198</v>
      </c>
      <c r="D271">
        <v>0</v>
      </c>
      <c r="E271">
        <v>4948.5</v>
      </c>
      <c r="F271">
        <v>490220</v>
      </c>
    </row>
    <row r="272" spans="1:6" x14ac:dyDescent="0.25">
      <c r="A272" t="s">
        <v>6</v>
      </c>
      <c r="B272" t="s">
        <v>7</v>
      </c>
      <c r="C272" s="1">
        <v>44229</v>
      </c>
      <c r="D272">
        <v>0</v>
      </c>
      <c r="E272">
        <v>5014.5</v>
      </c>
      <c r="F272">
        <v>716539</v>
      </c>
    </row>
    <row r="273" spans="1:6" x14ac:dyDescent="0.25">
      <c r="A273" t="s">
        <v>6</v>
      </c>
      <c r="B273" t="s">
        <v>7</v>
      </c>
      <c r="C273" s="1">
        <v>44257</v>
      </c>
      <c r="D273">
        <v>0</v>
      </c>
      <c r="E273">
        <v>5048.5</v>
      </c>
      <c r="F273">
        <v>394810</v>
      </c>
    </row>
    <row r="274" spans="1:6" x14ac:dyDescent="0.25">
      <c r="A274" t="s">
        <v>6</v>
      </c>
      <c r="B274" t="s">
        <v>7</v>
      </c>
      <c r="C274" s="1">
        <v>44288</v>
      </c>
      <c r="D274">
        <v>0</v>
      </c>
      <c r="E274">
        <v>5062.5</v>
      </c>
      <c r="F274">
        <v>731022</v>
      </c>
    </row>
    <row r="275" spans="1:6" x14ac:dyDescent="0.25">
      <c r="A275" t="s">
        <v>6</v>
      </c>
      <c r="B275" t="s">
        <v>7</v>
      </c>
      <c r="C275" s="1">
        <v>44318</v>
      </c>
      <c r="D275">
        <v>0</v>
      </c>
      <c r="E275">
        <v>4996</v>
      </c>
      <c r="F275">
        <v>511451</v>
      </c>
    </row>
    <row r="276" spans="1:6" x14ac:dyDescent="0.25">
      <c r="A276" t="s">
        <v>6</v>
      </c>
      <c r="B276" t="s">
        <v>7</v>
      </c>
      <c r="C276" s="1">
        <v>44410</v>
      </c>
      <c r="D276">
        <v>0</v>
      </c>
      <c r="E276">
        <v>5107.5</v>
      </c>
      <c r="F276">
        <v>554832</v>
      </c>
    </row>
    <row r="277" spans="1:6" x14ac:dyDescent="0.25">
      <c r="A277" t="s">
        <v>6</v>
      </c>
      <c r="B277" t="s">
        <v>7</v>
      </c>
      <c r="C277" s="1">
        <v>44441</v>
      </c>
      <c r="D277">
        <v>0</v>
      </c>
      <c r="E277">
        <v>5273</v>
      </c>
      <c r="F277">
        <v>870072</v>
      </c>
    </row>
    <row r="278" spans="1:6" x14ac:dyDescent="0.25">
      <c r="A278" t="s">
        <v>6</v>
      </c>
      <c r="B278" t="s">
        <v>7</v>
      </c>
      <c r="C278" s="1">
        <v>44471</v>
      </c>
      <c r="D278">
        <v>0</v>
      </c>
      <c r="E278">
        <v>5197</v>
      </c>
      <c r="F278">
        <v>542689</v>
      </c>
    </row>
    <row r="279" spans="1:6" x14ac:dyDescent="0.25">
      <c r="A279" t="s">
        <v>6</v>
      </c>
      <c r="B279" t="s">
        <v>7</v>
      </c>
      <c r="C279" s="1">
        <v>44502</v>
      </c>
      <c r="D279">
        <v>0</v>
      </c>
      <c r="E279">
        <v>5117.5</v>
      </c>
      <c r="F279">
        <v>496228</v>
      </c>
    </row>
    <row r="280" spans="1:6" x14ac:dyDescent="0.25">
      <c r="A280" t="s">
        <v>6</v>
      </c>
      <c r="B280" t="s">
        <v>7</v>
      </c>
      <c r="C280" s="1">
        <v>44532</v>
      </c>
      <c r="D280">
        <v>0</v>
      </c>
      <c r="E280">
        <v>5169</v>
      </c>
      <c r="F280">
        <v>493207</v>
      </c>
    </row>
    <row r="281" spans="1:6" x14ac:dyDescent="0.25">
      <c r="A281" t="s">
        <v>6</v>
      </c>
      <c r="B281" t="s">
        <v>7</v>
      </c>
      <c r="C281" t="s">
        <v>21</v>
      </c>
      <c r="D281">
        <v>0</v>
      </c>
      <c r="E281">
        <v>5280</v>
      </c>
      <c r="F281">
        <v>556501</v>
      </c>
    </row>
    <row r="282" spans="1:6" x14ac:dyDescent="0.25">
      <c r="A282" t="s">
        <v>6</v>
      </c>
      <c r="B282" t="s">
        <v>7</v>
      </c>
      <c r="C282" t="s">
        <v>22</v>
      </c>
      <c r="D282">
        <v>0</v>
      </c>
      <c r="E282">
        <v>5297.5</v>
      </c>
      <c r="F282">
        <v>473145</v>
      </c>
    </row>
    <row r="283" spans="1:6" x14ac:dyDescent="0.25">
      <c r="A283" t="s">
        <v>6</v>
      </c>
      <c r="B283" t="s">
        <v>7</v>
      </c>
      <c r="C283" t="s">
        <v>23</v>
      </c>
      <c r="D283">
        <v>0</v>
      </c>
      <c r="E283">
        <v>5260</v>
      </c>
      <c r="F283">
        <v>538090</v>
      </c>
    </row>
    <row r="284" spans="1:6" x14ac:dyDescent="0.25">
      <c r="A284" t="s">
        <v>6</v>
      </c>
      <c r="B284" t="s">
        <v>7</v>
      </c>
      <c r="C284" t="s">
        <v>24</v>
      </c>
      <c r="D284">
        <v>0</v>
      </c>
      <c r="E284">
        <v>5155.5</v>
      </c>
      <c r="F284">
        <v>762248</v>
      </c>
    </row>
    <row r="285" spans="1:6" x14ac:dyDescent="0.25">
      <c r="A285" t="s">
        <v>6</v>
      </c>
      <c r="B285" t="s">
        <v>7</v>
      </c>
      <c r="C285" t="s">
        <v>25</v>
      </c>
      <c r="D285">
        <v>0</v>
      </c>
      <c r="E285">
        <v>5172.5</v>
      </c>
      <c r="F285">
        <v>383471</v>
      </c>
    </row>
    <row r="286" spans="1:6" x14ac:dyDescent="0.25">
      <c r="A286" t="s">
        <v>6</v>
      </c>
      <c r="B286" t="s">
        <v>7</v>
      </c>
      <c r="C286" t="s">
        <v>26</v>
      </c>
      <c r="D286">
        <v>0</v>
      </c>
      <c r="E286">
        <v>5149.5</v>
      </c>
      <c r="F286">
        <v>33555</v>
      </c>
    </row>
    <row r="287" spans="1:6" x14ac:dyDescent="0.25">
      <c r="A287" t="s">
        <v>6</v>
      </c>
      <c r="B287" t="s">
        <v>7</v>
      </c>
      <c r="C287" t="s">
        <v>27</v>
      </c>
      <c r="D287">
        <v>0</v>
      </c>
      <c r="E287">
        <v>5098</v>
      </c>
      <c r="F287">
        <v>271104</v>
      </c>
    </row>
    <row r="288" spans="1:6" x14ac:dyDescent="0.25">
      <c r="A288" t="s">
        <v>6</v>
      </c>
      <c r="B288" t="s">
        <v>7</v>
      </c>
      <c r="C288" t="s">
        <v>28</v>
      </c>
      <c r="D288">
        <v>0</v>
      </c>
      <c r="E288">
        <v>5008</v>
      </c>
      <c r="F288">
        <v>546134</v>
      </c>
    </row>
    <row r="289" spans="1:6" x14ac:dyDescent="0.25">
      <c r="A289" t="s">
        <v>6</v>
      </c>
      <c r="B289" t="s">
        <v>7</v>
      </c>
      <c r="C289" t="s">
        <v>29</v>
      </c>
      <c r="D289">
        <v>0</v>
      </c>
      <c r="E289">
        <v>4919.5</v>
      </c>
      <c r="F289">
        <v>713489</v>
      </c>
    </row>
    <row r="290" spans="1:6" x14ac:dyDescent="0.25">
      <c r="A290" t="s">
        <v>6</v>
      </c>
      <c r="B290" t="s">
        <v>7</v>
      </c>
      <c r="C290" t="s">
        <v>30</v>
      </c>
      <c r="D290">
        <v>0</v>
      </c>
      <c r="E290">
        <v>4929</v>
      </c>
      <c r="F290">
        <v>458905</v>
      </c>
    </row>
    <row r="291" spans="1:6" x14ac:dyDescent="0.25">
      <c r="A291" t="s">
        <v>6</v>
      </c>
      <c r="B291" t="s">
        <v>7</v>
      </c>
      <c r="C291" s="1">
        <v>44199</v>
      </c>
      <c r="D291">
        <v>0</v>
      </c>
      <c r="E291">
        <v>4970.5</v>
      </c>
      <c r="F291">
        <v>345421</v>
      </c>
    </row>
    <row r="292" spans="1:6" x14ac:dyDescent="0.25">
      <c r="A292" t="s">
        <v>6</v>
      </c>
      <c r="B292" t="s">
        <v>7</v>
      </c>
      <c r="C292" s="1">
        <v>44230</v>
      </c>
      <c r="D292">
        <v>0</v>
      </c>
      <c r="E292">
        <v>5068.5</v>
      </c>
      <c r="F292">
        <v>393648</v>
      </c>
    </row>
    <row r="293" spans="1:6" x14ac:dyDescent="0.25">
      <c r="A293" t="s">
        <v>6</v>
      </c>
      <c r="B293" t="s">
        <v>7</v>
      </c>
      <c r="C293" s="1">
        <v>44258</v>
      </c>
      <c r="D293">
        <v>0</v>
      </c>
      <c r="E293">
        <v>5030</v>
      </c>
      <c r="F293">
        <v>466695</v>
      </c>
    </row>
    <row r="294" spans="1:6" x14ac:dyDescent="0.25">
      <c r="A294" t="s">
        <v>6</v>
      </c>
      <c r="B294" t="s">
        <v>7</v>
      </c>
      <c r="C294" s="1">
        <v>44289</v>
      </c>
      <c r="D294">
        <v>0</v>
      </c>
      <c r="E294">
        <v>4965.5</v>
      </c>
      <c r="F294">
        <v>315202</v>
      </c>
    </row>
    <row r="295" spans="1:6" x14ac:dyDescent="0.25">
      <c r="A295" t="s">
        <v>6</v>
      </c>
      <c r="B295" t="s">
        <v>7</v>
      </c>
      <c r="C295" s="1">
        <v>44319</v>
      </c>
      <c r="D295">
        <v>0</v>
      </c>
      <c r="E295">
        <v>5010</v>
      </c>
      <c r="F295">
        <v>569971</v>
      </c>
    </row>
    <row r="296" spans="1:6" x14ac:dyDescent="0.25">
      <c r="A296" t="s">
        <v>6</v>
      </c>
      <c r="B296" t="s">
        <v>7</v>
      </c>
      <c r="C296" s="1">
        <v>44442</v>
      </c>
      <c r="D296">
        <v>0</v>
      </c>
      <c r="E296">
        <v>4980.5</v>
      </c>
      <c r="F296">
        <v>515133</v>
      </c>
    </row>
    <row r="297" spans="1:6" x14ac:dyDescent="0.25">
      <c r="A297" t="s">
        <v>6</v>
      </c>
      <c r="B297" t="s">
        <v>7</v>
      </c>
      <c r="C297" s="1">
        <v>44472</v>
      </c>
      <c r="D297">
        <v>0</v>
      </c>
      <c r="E297">
        <v>5070</v>
      </c>
      <c r="F297">
        <v>366323</v>
      </c>
    </row>
    <row r="298" spans="1:6" x14ac:dyDescent="0.25">
      <c r="A298" t="s">
        <v>6</v>
      </c>
      <c r="B298" t="s">
        <v>7</v>
      </c>
      <c r="C298" s="1">
        <v>44503</v>
      </c>
      <c r="D298">
        <v>0</v>
      </c>
      <c r="E298">
        <v>5096.5</v>
      </c>
      <c r="F298">
        <v>254304</v>
      </c>
    </row>
    <row r="299" spans="1:6" x14ac:dyDescent="0.25">
      <c r="A299" t="s">
        <v>6</v>
      </c>
      <c r="B299" t="s">
        <v>7</v>
      </c>
      <c r="C299" s="1">
        <v>44533</v>
      </c>
      <c r="D299">
        <v>0</v>
      </c>
      <c r="E299">
        <v>5135.5</v>
      </c>
      <c r="F299">
        <v>293522</v>
      </c>
    </row>
    <row r="300" spans="1:6" x14ac:dyDescent="0.25">
      <c r="A300" t="s">
        <v>6</v>
      </c>
      <c r="B300" t="s">
        <v>7</v>
      </c>
      <c r="C300" t="s">
        <v>31</v>
      </c>
      <c r="D300">
        <v>0</v>
      </c>
      <c r="E300">
        <v>5217.5</v>
      </c>
      <c r="F300">
        <v>394556</v>
      </c>
    </row>
    <row r="301" spans="1:6" x14ac:dyDescent="0.25">
      <c r="A301" t="s">
        <v>6</v>
      </c>
      <c r="B301" t="s">
        <v>7</v>
      </c>
      <c r="C301" t="s">
        <v>32</v>
      </c>
      <c r="D301">
        <v>0</v>
      </c>
      <c r="E301">
        <v>5170.5</v>
      </c>
      <c r="F301">
        <v>306942</v>
      </c>
    </row>
    <row r="302" spans="1:6" x14ac:dyDescent="0.25">
      <c r="A302" t="s">
        <v>6</v>
      </c>
      <c r="B302" t="s">
        <v>7</v>
      </c>
      <c r="C302" t="s">
        <v>33</v>
      </c>
      <c r="D302">
        <v>0</v>
      </c>
      <c r="E302">
        <v>5274.5</v>
      </c>
      <c r="F302">
        <v>583209</v>
      </c>
    </row>
    <row r="303" spans="1:6" x14ac:dyDescent="0.25">
      <c r="A303" t="s">
        <v>6</v>
      </c>
      <c r="B303" t="s">
        <v>7</v>
      </c>
      <c r="C303" t="s">
        <v>34</v>
      </c>
      <c r="D303">
        <v>0</v>
      </c>
      <c r="E303">
        <v>5362</v>
      </c>
      <c r="F303">
        <v>915441</v>
      </c>
    </row>
    <row r="304" spans="1:6" x14ac:dyDescent="0.25">
      <c r="A304" t="s">
        <v>6</v>
      </c>
      <c r="B304" t="s">
        <v>7</v>
      </c>
      <c r="C304" t="s">
        <v>35</v>
      </c>
      <c r="D304">
        <v>0</v>
      </c>
      <c r="E304">
        <v>5428.5</v>
      </c>
      <c r="F304">
        <v>828789</v>
      </c>
    </row>
    <row r="305" spans="1:6" x14ac:dyDescent="0.25">
      <c r="A305" t="s">
        <v>6</v>
      </c>
      <c r="B305" t="s">
        <v>7</v>
      </c>
      <c r="C305" t="s">
        <v>36</v>
      </c>
      <c r="D305">
        <v>0</v>
      </c>
      <c r="E305">
        <v>5409</v>
      </c>
      <c r="F305">
        <v>396221</v>
      </c>
    </row>
    <row r="306" spans="1:6" x14ac:dyDescent="0.25">
      <c r="A306" t="s">
        <v>6</v>
      </c>
      <c r="B306" t="s">
        <v>7</v>
      </c>
      <c r="C306" t="s">
        <v>37</v>
      </c>
      <c r="D306">
        <v>0</v>
      </c>
      <c r="E306">
        <v>5300.5</v>
      </c>
      <c r="F306">
        <v>446257</v>
      </c>
    </row>
    <row r="307" spans="1:6" x14ac:dyDescent="0.25">
      <c r="A307" t="s">
        <v>6</v>
      </c>
      <c r="B307" t="s">
        <v>7</v>
      </c>
      <c r="C307" t="s">
        <v>38</v>
      </c>
      <c r="D307">
        <v>0</v>
      </c>
      <c r="E307">
        <v>5354.5</v>
      </c>
      <c r="F307">
        <v>351371</v>
      </c>
    </row>
    <row r="308" spans="1:6" x14ac:dyDescent="0.25">
      <c r="A308" t="s">
        <v>6</v>
      </c>
      <c r="B308" t="s">
        <v>7</v>
      </c>
      <c r="C308" t="s">
        <v>39</v>
      </c>
      <c r="D308">
        <v>0</v>
      </c>
      <c r="E308">
        <v>5294.5</v>
      </c>
      <c r="F308">
        <v>254876</v>
      </c>
    </row>
    <row r="309" spans="1:6" x14ac:dyDescent="0.25">
      <c r="A309" t="s">
        <v>6</v>
      </c>
      <c r="B309" t="s">
        <v>7</v>
      </c>
      <c r="C309" t="s">
        <v>40</v>
      </c>
      <c r="D309">
        <v>0</v>
      </c>
      <c r="E309">
        <v>5348</v>
      </c>
      <c r="F309">
        <v>223178</v>
      </c>
    </row>
    <row r="310" spans="1:6" x14ac:dyDescent="0.25">
      <c r="A310" t="s">
        <v>6</v>
      </c>
      <c r="B310" t="s">
        <v>7</v>
      </c>
      <c r="C310" t="s">
        <v>41</v>
      </c>
      <c r="D310">
        <v>0</v>
      </c>
      <c r="E310">
        <v>5300</v>
      </c>
      <c r="F310">
        <v>374734</v>
      </c>
    </row>
    <row r="311" spans="1:6" x14ac:dyDescent="0.25">
      <c r="A311" t="s">
        <v>6</v>
      </c>
      <c r="B311" t="s">
        <v>7</v>
      </c>
      <c r="C311" t="s">
        <v>42</v>
      </c>
      <c r="D311">
        <v>0</v>
      </c>
      <c r="E311">
        <v>5281</v>
      </c>
      <c r="F311">
        <v>129101</v>
      </c>
    </row>
    <row r="312" spans="1:6" x14ac:dyDescent="0.25">
      <c r="A312" t="s">
        <v>6</v>
      </c>
      <c r="B312" t="s">
        <v>7</v>
      </c>
      <c r="C312" t="s">
        <v>43</v>
      </c>
      <c r="D312">
        <v>0</v>
      </c>
      <c r="E312">
        <v>5344.5</v>
      </c>
      <c r="F312">
        <v>281065</v>
      </c>
    </row>
    <row r="313" spans="1:6" x14ac:dyDescent="0.25">
      <c r="A313" t="s">
        <v>6</v>
      </c>
      <c r="B313" t="s">
        <v>7</v>
      </c>
      <c r="C313" s="1">
        <v>44200</v>
      </c>
      <c r="D313">
        <v>0</v>
      </c>
      <c r="E313">
        <v>5293.5</v>
      </c>
      <c r="F313">
        <v>262969</v>
      </c>
    </row>
    <row r="314" spans="1:6" x14ac:dyDescent="0.25">
      <c r="A314" t="s">
        <v>6</v>
      </c>
      <c r="B314" t="s">
        <v>7</v>
      </c>
      <c r="C314" s="1">
        <v>44231</v>
      </c>
      <c r="D314">
        <v>0</v>
      </c>
      <c r="E314">
        <v>5301.5</v>
      </c>
      <c r="F314">
        <v>89435</v>
      </c>
    </row>
    <row r="315" spans="1:6" x14ac:dyDescent="0.25">
      <c r="A315" t="s">
        <v>6</v>
      </c>
      <c r="B315" t="s">
        <v>7</v>
      </c>
      <c r="C315" s="1">
        <v>44320</v>
      </c>
      <c r="D315">
        <v>0</v>
      </c>
      <c r="E315">
        <v>5254.5</v>
      </c>
      <c r="F315">
        <v>214581</v>
      </c>
    </row>
    <row r="316" spans="1:6" x14ac:dyDescent="0.25">
      <c r="A316" t="s">
        <v>6</v>
      </c>
      <c r="B316" t="s">
        <v>7</v>
      </c>
      <c r="C316" s="1">
        <v>44351</v>
      </c>
      <c r="D316">
        <v>0</v>
      </c>
      <c r="E316">
        <v>5110.5</v>
      </c>
      <c r="F316">
        <v>441607</v>
      </c>
    </row>
    <row r="317" spans="1:6" x14ac:dyDescent="0.25">
      <c r="A317" t="s">
        <v>6</v>
      </c>
      <c r="B317" t="s">
        <v>7</v>
      </c>
      <c r="C317" s="1">
        <v>44381</v>
      </c>
      <c r="D317">
        <v>0</v>
      </c>
      <c r="E317">
        <v>5080</v>
      </c>
      <c r="F317">
        <v>523524</v>
      </c>
    </row>
    <row r="318" spans="1:6" x14ac:dyDescent="0.25">
      <c r="A318" t="s">
        <v>6</v>
      </c>
      <c r="B318" t="s">
        <v>7</v>
      </c>
      <c r="C318" s="1">
        <v>44412</v>
      </c>
      <c r="D318">
        <v>0</v>
      </c>
      <c r="E318">
        <v>5099</v>
      </c>
      <c r="F318">
        <v>333972</v>
      </c>
    </row>
    <row r="319" spans="1:6" x14ac:dyDescent="0.25">
      <c r="A319" t="s">
        <v>6</v>
      </c>
      <c r="B319" t="s">
        <v>7</v>
      </c>
      <c r="C319" s="1">
        <v>44443</v>
      </c>
      <c r="D319">
        <v>0</v>
      </c>
      <c r="E319">
        <v>5135</v>
      </c>
      <c r="F319">
        <v>335742</v>
      </c>
    </row>
    <row r="320" spans="1:6" x14ac:dyDescent="0.25">
      <c r="A320" t="s">
        <v>6</v>
      </c>
      <c r="B320" t="s">
        <v>7</v>
      </c>
      <c r="C320" s="1">
        <v>44534</v>
      </c>
      <c r="D320">
        <v>0</v>
      </c>
      <c r="E320">
        <v>5180</v>
      </c>
      <c r="F320">
        <v>210750</v>
      </c>
    </row>
    <row r="321" spans="1:6" x14ac:dyDescent="0.25">
      <c r="A321" t="s">
        <v>6</v>
      </c>
      <c r="B321" t="s">
        <v>7</v>
      </c>
      <c r="C321" t="s">
        <v>44</v>
      </c>
      <c r="D321">
        <v>0</v>
      </c>
      <c r="E321">
        <v>5134.5</v>
      </c>
      <c r="F321">
        <v>402712</v>
      </c>
    </row>
    <row r="322" spans="1:6" x14ac:dyDescent="0.25">
      <c r="A322" t="s">
        <v>6</v>
      </c>
      <c r="B322" t="s">
        <v>7</v>
      </c>
      <c r="C322" t="s">
        <v>45</v>
      </c>
      <c r="D322">
        <v>0</v>
      </c>
      <c r="E322">
        <v>5095</v>
      </c>
      <c r="F322">
        <v>319263</v>
      </c>
    </row>
    <row r="323" spans="1:6" x14ac:dyDescent="0.25">
      <c r="A323" t="s">
        <v>6</v>
      </c>
      <c r="B323" t="s">
        <v>7</v>
      </c>
      <c r="C323" t="s">
        <v>46</v>
      </c>
      <c r="D323">
        <v>0</v>
      </c>
      <c r="E323">
        <v>5111.5</v>
      </c>
      <c r="F323">
        <v>287983</v>
      </c>
    </row>
    <row r="324" spans="1:6" x14ac:dyDescent="0.25">
      <c r="A324" t="s">
        <v>6</v>
      </c>
      <c r="B324" t="s">
        <v>7</v>
      </c>
      <c r="C324" t="s">
        <v>47</v>
      </c>
      <c r="D324">
        <v>0</v>
      </c>
      <c r="E324">
        <v>5111.5</v>
      </c>
      <c r="F324">
        <v>242272</v>
      </c>
    </row>
    <row r="325" spans="1:6" x14ac:dyDescent="0.25">
      <c r="A325" t="s">
        <v>6</v>
      </c>
      <c r="B325" t="s">
        <v>7</v>
      </c>
      <c r="C325" t="s">
        <v>48</v>
      </c>
      <c r="D325">
        <v>0</v>
      </c>
      <c r="E325">
        <v>5095.5</v>
      </c>
      <c r="F325">
        <v>170630</v>
      </c>
    </row>
    <row r="326" spans="1:6" x14ac:dyDescent="0.25">
      <c r="A326" t="s">
        <v>6</v>
      </c>
      <c r="B326" t="s">
        <v>7</v>
      </c>
      <c r="C326" t="s">
        <v>49</v>
      </c>
      <c r="D326">
        <v>0</v>
      </c>
      <c r="E326">
        <v>5086</v>
      </c>
      <c r="F326">
        <v>274908</v>
      </c>
    </row>
    <row r="327" spans="1:6" x14ac:dyDescent="0.25">
      <c r="A327" t="s">
        <v>6</v>
      </c>
      <c r="B327" t="s">
        <v>7</v>
      </c>
      <c r="C327" t="s">
        <v>50</v>
      </c>
      <c r="D327">
        <v>0</v>
      </c>
      <c r="E327">
        <v>5140</v>
      </c>
      <c r="F327">
        <v>298355</v>
      </c>
    </row>
    <row r="328" spans="1:6" x14ac:dyDescent="0.25">
      <c r="A328" t="s">
        <v>6</v>
      </c>
      <c r="B328" t="s">
        <v>7</v>
      </c>
      <c r="C328" t="s">
        <v>51</v>
      </c>
      <c r="D328">
        <v>0</v>
      </c>
      <c r="E328">
        <v>5153.5</v>
      </c>
      <c r="F328">
        <v>512716</v>
      </c>
    </row>
    <row r="329" spans="1:6" x14ac:dyDescent="0.25">
      <c r="A329" t="s">
        <v>6</v>
      </c>
      <c r="B329" t="s">
        <v>7</v>
      </c>
      <c r="C329" t="s">
        <v>52</v>
      </c>
      <c r="D329">
        <v>0</v>
      </c>
      <c r="E329">
        <v>5258</v>
      </c>
      <c r="F329">
        <v>656956</v>
      </c>
    </row>
    <row r="330" spans="1:6" x14ac:dyDescent="0.25">
      <c r="A330" t="s">
        <v>6</v>
      </c>
      <c r="B330" t="s">
        <v>7</v>
      </c>
      <c r="C330" t="s">
        <v>53</v>
      </c>
      <c r="D330">
        <v>0</v>
      </c>
      <c r="E330">
        <v>5277</v>
      </c>
      <c r="F330">
        <v>368435</v>
      </c>
    </row>
    <row r="331" spans="1:6" x14ac:dyDescent="0.25">
      <c r="A331" t="s">
        <v>6</v>
      </c>
      <c r="B331" t="s">
        <v>7</v>
      </c>
      <c r="C331" t="s">
        <v>54</v>
      </c>
      <c r="D331">
        <v>0</v>
      </c>
      <c r="E331">
        <v>5255</v>
      </c>
      <c r="F331">
        <v>315832</v>
      </c>
    </row>
    <row r="332" spans="1:6" x14ac:dyDescent="0.25">
      <c r="A332" t="s">
        <v>6</v>
      </c>
      <c r="B332" t="s">
        <v>7</v>
      </c>
      <c r="C332" t="s">
        <v>55</v>
      </c>
      <c r="D332">
        <v>0</v>
      </c>
      <c r="E332">
        <v>5226</v>
      </c>
      <c r="F332">
        <v>218274</v>
      </c>
    </row>
    <row r="333" spans="1:6" x14ac:dyDescent="0.25">
      <c r="A333" t="s">
        <v>6</v>
      </c>
      <c r="B333" t="s">
        <v>7</v>
      </c>
      <c r="C333" t="s">
        <v>56</v>
      </c>
      <c r="D333">
        <v>0</v>
      </c>
      <c r="E333">
        <v>5113.5</v>
      </c>
      <c r="F333">
        <v>366747</v>
      </c>
    </row>
    <row r="334" spans="1:6" x14ac:dyDescent="0.25">
      <c r="A334" t="s">
        <v>6</v>
      </c>
      <c r="B334" t="s">
        <v>7</v>
      </c>
      <c r="C334" t="s">
        <v>57</v>
      </c>
      <c r="D334">
        <v>0</v>
      </c>
      <c r="E334">
        <v>5119</v>
      </c>
      <c r="F334">
        <v>293771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315D-215A-4B71-8365-70EA1831785E}">
  <dimension ref="A1:K334"/>
  <sheetViews>
    <sheetView workbookViewId="0">
      <selection activeCell="R330" sqref="R330"/>
    </sheetView>
  </sheetViews>
  <sheetFormatPr defaultRowHeight="15" x14ac:dyDescent="0.25"/>
  <cols>
    <col min="1" max="1" width="10.7109375" bestFit="1" customWidth="1"/>
    <col min="10" max="10" width="13.7109375" bestFit="1" customWidth="1"/>
  </cols>
  <sheetData>
    <row r="1" spans="1:11" ht="45" x14ac:dyDescent="0.25">
      <c r="A1" s="2" t="s">
        <v>215</v>
      </c>
      <c r="B1" s="2" t="s">
        <v>217</v>
      </c>
      <c r="C1" s="2" t="s">
        <v>218</v>
      </c>
      <c r="D1" s="2" t="s">
        <v>216</v>
      </c>
      <c r="E1" s="2" t="s">
        <v>219</v>
      </c>
      <c r="F1" s="2" t="s">
        <v>220</v>
      </c>
      <c r="G1" s="2" t="s">
        <v>221</v>
      </c>
      <c r="H1" s="2" t="s">
        <v>227</v>
      </c>
    </row>
    <row r="2" spans="1:11" x14ac:dyDescent="0.25">
      <c r="A2" s="1">
        <v>43891</v>
      </c>
      <c r="B2">
        <v>3445.5</v>
      </c>
      <c r="C2">
        <v>291955</v>
      </c>
      <c r="F2">
        <v>8.1448243107972633</v>
      </c>
      <c r="G2">
        <v>12.584354959785275</v>
      </c>
      <c r="H2">
        <v>0</v>
      </c>
      <c r="J2" t="s">
        <v>222</v>
      </c>
      <c r="K2">
        <f>_xlfn.QUARTILE.INC(E2:E334,1)</f>
        <v>-8.5741279950886339E-3</v>
      </c>
    </row>
    <row r="3" spans="1:11" x14ac:dyDescent="0.25">
      <c r="A3" s="1">
        <v>43983</v>
      </c>
      <c r="B3">
        <v>3416</v>
      </c>
      <c r="C3">
        <v>290909</v>
      </c>
      <c r="D3">
        <v>-8.5618923233202731E-3</v>
      </c>
      <c r="E3">
        <v>-8.598755888802153E-3</v>
      </c>
      <c r="F3">
        <v>8.1362255549084601</v>
      </c>
      <c r="G3">
        <v>12.580765782471536</v>
      </c>
      <c r="H3">
        <v>0</v>
      </c>
      <c r="J3" t="s">
        <v>223</v>
      </c>
      <c r="K3">
        <f>_xlfn.QUARTILE.INC(E2:E334,3)</f>
        <v>1.0380566649983569E-2</v>
      </c>
    </row>
    <row r="4" spans="1:11" x14ac:dyDescent="0.25">
      <c r="A4" s="1">
        <v>44044</v>
      </c>
      <c r="B4">
        <v>3427</v>
      </c>
      <c r="C4">
        <v>388549</v>
      </c>
      <c r="D4">
        <v>3.2201405152224825E-3</v>
      </c>
      <c r="E4">
        <v>3.2149669661484361E-3</v>
      </c>
      <c r="F4">
        <v>8.139440521874608</v>
      </c>
      <c r="G4">
        <v>12.870174566962735</v>
      </c>
      <c r="H4">
        <v>0</v>
      </c>
      <c r="J4" t="s">
        <v>224</v>
      </c>
      <c r="K4">
        <f>K3-K2</f>
        <v>1.8954694645072205E-2</v>
      </c>
    </row>
    <row r="5" spans="1:11" x14ac:dyDescent="0.25">
      <c r="A5" s="1">
        <v>44075</v>
      </c>
      <c r="B5">
        <v>3348</v>
      </c>
      <c r="C5">
        <v>492797</v>
      </c>
      <c r="D5">
        <v>-2.3052232273125181E-2</v>
      </c>
      <c r="E5">
        <v>-2.3322090265242849E-2</v>
      </c>
      <c r="F5">
        <v>8.1161184316093653</v>
      </c>
      <c r="G5">
        <v>13.107852603520579</v>
      </c>
      <c r="H5">
        <v>0</v>
      </c>
      <c r="J5" t="s">
        <v>225</v>
      </c>
      <c r="K5">
        <f>K2-(1.5*K4)</f>
        <v>-3.7006169962696941E-2</v>
      </c>
    </row>
    <row r="6" spans="1:11" x14ac:dyDescent="0.25">
      <c r="A6" s="1">
        <v>44105</v>
      </c>
      <c r="B6">
        <v>3319.5</v>
      </c>
      <c r="C6">
        <v>376849</v>
      </c>
      <c r="D6">
        <v>-8.512544802867384E-3</v>
      </c>
      <c r="E6">
        <v>-8.5489834501518529E-3</v>
      </c>
      <c r="F6">
        <v>8.1075694481592144</v>
      </c>
      <c r="G6">
        <v>12.839599855692402</v>
      </c>
      <c r="H6">
        <v>0</v>
      </c>
      <c r="J6" t="s">
        <v>226</v>
      </c>
      <c r="K6">
        <f>K3+(1.5*K4)</f>
        <v>3.8812608617591879E-2</v>
      </c>
    </row>
    <row r="7" spans="1:11" x14ac:dyDescent="0.25">
      <c r="A7" t="s">
        <v>58</v>
      </c>
      <c r="B7">
        <v>3345</v>
      </c>
      <c r="C7">
        <v>222572</v>
      </c>
      <c r="D7">
        <v>7.6818798011748755E-3</v>
      </c>
      <c r="E7">
        <v>7.6525244031147603E-3</v>
      </c>
      <c r="F7">
        <v>8.1152219725623294</v>
      </c>
      <c r="G7">
        <v>12.313005923748317</v>
      </c>
      <c r="H7">
        <v>0</v>
      </c>
    </row>
    <row r="8" spans="1:11" x14ac:dyDescent="0.25">
      <c r="A8" t="s">
        <v>59</v>
      </c>
      <c r="B8">
        <v>3339</v>
      </c>
      <c r="C8">
        <v>362009</v>
      </c>
      <c r="D8">
        <v>-1.7937219730941704E-3</v>
      </c>
      <c r="E8">
        <v>-1.7953326186742633E-3</v>
      </c>
      <c r="F8">
        <v>8.1134266399436541</v>
      </c>
      <c r="G8">
        <v>12.79942435237731</v>
      </c>
      <c r="H8">
        <v>0</v>
      </c>
    </row>
    <row r="9" spans="1:11" x14ac:dyDescent="0.25">
      <c r="A9" t="s">
        <v>60</v>
      </c>
      <c r="B9">
        <v>3440</v>
      </c>
      <c r="C9">
        <v>1536221</v>
      </c>
      <c r="D9">
        <v>3.0248577418388739E-2</v>
      </c>
      <c r="E9">
        <v>2.9800110423789487E-2</v>
      </c>
      <c r="F9">
        <v>8.1432267503674449</v>
      </c>
      <c r="G9">
        <v>14.244836062548323</v>
      </c>
      <c r="H9">
        <v>0</v>
      </c>
    </row>
    <row r="10" spans="1:11" x14ac:dyDescent="0.25">
      <c r="A10" t="s">
        <v>61</v>
      </c>
      <c r="B10">
        <v>3625</v>
      </c>
      <c r="C10">
        <v>1630349</v>
      </c>
      <c r="D10">
        <v>5.3779069767441859E-2</v>
      </c>
      <c r="E10">
        <v>5.23828169213311E-2</v>
      </c>
      <c r="F10">
        <v>8.1956095672887752</v>
      </c>
      <c r="G10">
        <v>14.304304660294026</v>
      </c>
      <c r="H10" t="s">
        <v>228</v>
      </c>
      <c r="J10" t="s">
        <v>264</v>
      </c>
    </row>
    <row r="11" spans="1:11" x14ac:dyDescent="0.25">
      <c r="A11" t="s">
        <v>62</v>
      </c>
      <c r="B11">
        <v>3623</v>
      </c>
      <c r="C11">
        <v>1422107</v>
      </c>
      <c r="D11">
        <v>-5.5172413793103451E-4</v>
      </c>
      <c r="E11">
        <v>-5.5187639369791571E-4</v>
      </c>
      <c r="F11">
        <v>8.1950576908950765</v>
      </c>
      <c r="G11">
        <v>14.167650132646683</v>
      </c>
      <c r="H11">
        <v>0</v>
      </c>
    </row>
    <row r="12" spans="1:11" x14ac:dyDescent="0.25">
      <c r="A12" t="s">
        <v>63</v>
      </c>
      <c r="B12">
        <v>3855</v>
      </c>
      <c r="C12">
        <v>1596925</v>
      </c>
      <c r="D12">
        <v>6.4035329837151531E-2</v>
      </c>
      <c r="E12">
        <v>6.206859510235254E-2</v>
      </c>
      <c r="F12">
        <v>8.2571262859974297</v>
      </c>
      <c r="G12">
        <v>14.283590463038621</v>
      </c>
      <c r="H12" t="s">
        <v>228</v>
      </c>
      <c r="J12" t="s">
        <v>265</v>
      </c>
    </row>
    <row r="13" spans="1:11" x14ac:dyDescent="0.25">
      <c r="A13" t="s">
        <v>64</v>
      </c>
      <c r="B13">
        <v>3840</v>
      </c>
      <c r="C13">
        <v>1137798</v>
      </c>
      <c r="D13">
        <v>-3.8910505836575876E-3</v>
      </c>
      <c r="E13">
        <v>-3.898640415657309E-3</v>
      </c>
      <c r="F13">
        <v>8.2532276455817719</v>
      </c>
      <c r="G13">
        <v>13.944605373518971</v>
      </c>
      <c r="H13">
        <v>0</v>
      </c>
    </row>
    <row r="14" spans="1:11" x14ac:dyDescent="0.25">
      <c r="A14" t="s">
        <v>65</v>
      </c>
      <c r="B14">
        <v>3750</v>
      </c>
      <c r="C14">
        <v>1202119</v>
      </c>
      <c r="D14">
        <v>-2.34375E-2</v>
      </c>
      <c r="E14">
        <v>-2.3716526617316044E-2</v>
      </c>
      <c r="F14">
        <v>8.2295111189644565</v>
      </c>
      <c r="G14">
        <v>13.999596390840843</v>
      </c>
      <c r="H14">
        <v>0</v>
      </c>
    </row>
    <row r="15" spans="1:11" x14ac:dyDescent="0.25">
      <c r="A15" t="s">
        <v>66</v>
      </c>
      <c r="B15">
        <v>3702.5</v>
      </c>
      <c r="C15">
        <v>890575</v>
      </c>
      <c r="D15">
        <v>-1.2666666666666666E-2</v>
      </c>
      <c r="E15">
        <v>-1.27475728225027E-2</v>
      </c>
      <c r="F15">
        <v>8.2167635461419533</v>
      </c>
      <c r="G15">
        <v>13.699622600512347</v>
      </c>
      <c r="H15">
        <v>0</v>
      </c>
    </row>
    <row r="16" spans="1:11" x14ac:dyDescent="0.25">
      <c r="A16" t="s">
        <v>67</v>
      </c>
      <c r="B16">
        <v>3796</v>
      </c>
      <c r="C16">
        <v>1028616</v>
      </c>
      <c r="D16">
        <v>2.525320729237002E-2</v>
      </c>
      <c r="E16">
        <v>2.4939613587864742E-2</v>
      </c>
      <c r="F16">
        <v>8.241703159729818</v>
      </c>
      <c r="G16">
        <v>13.843724767325442</v>
      </c>
      <c r="H16">
        <v>0</v>
      </c>
    </row>
    <row r="17" spans="1:10" x14ac:dyDescent="0.25">
      <c r="A17" t="s">
        <v>68</v>
      </c>
      <c r="B17">
        <v>3708.5</v>
      </c>
      <c r="C17">
        <v>585063</v>
      </c>
      <c r="D17">
        <v>-2.3050579557428872E-2</v>
      </c>
      <c r="E17">
        <v>-2.3320398553205689E-2</v>
      </c>
      <c r="F17">
        <v>8.2183827611766134</v>
      </c>
      <c r="G17">
        <v>13.279474812723286</v>
      </c>
      <c r="H17">
        <v>0</v>
      </c>
    </row>
    <row r="18" spans="1:10" x14ac:dyDescent="0.25">
      <c r="A18" t="s">
        <v>69</v>
      </c>
      <c r="B18">
        <v>3751</v>
      </c>
      <c r="C18">
        <v>597899</v>
      </c>
      <c r="D18">
        <v>1.1460159093973304E-2</v>
      </c>
      <c r="E18">
        <v>1.1394988905274621E-2</v>
      </c>
      <c r="F18">
        <v>8.2297777500818867</v>
      </c>
      <c r="G18">
        <v>13.301177122347109</v>
      </c>
      <c r="H18">
        <v>0</v>
      </c>
    </row>
    <row r="19" spans="1:10" x14ac:dyDescent="0.25">
      <c r="A19" t="s">
        <v>70</v>
      </c>
      <c r="B19">
        <v>3819.5</v>
      </c>
      <c r="C19">
        <v>717748</v>
      </c>
      <c r="D19">
        <v>1.8261796854172219E-2</v>
      </c>
      <c r="E19">
        <v>1.8097052899527118E-2</v>
      </c>
      <c r="F19">
        <v>8.2478748029814142</v>
      </c>
      <c r="G19">
        <v>13.483873811493883</v>
      </c>
      <c r="H19">
        <v>0</v>
      </c>
    </row>
    <row r="20" spans="1:10" x14ac:dyDescent="0.25">
      <c r="A20" t="s">
        <v>71</v>
      </c>
      <c r="B20">
        <v>3830</v>
      </c>
      <c r="C20">
        <v>617826</v>
      </c>
      <c r="D20">
        <v>2.7490509228956669E-3</v>
      </c>
      <c r="E20">
        <v>2.7452791932771853E-3</v>
      </c>
      <c r="F20">
        <v>8.2506200821746916</v>
      </c>
      <c r="G20">
        <v>13.333962143398169</v>
      </c>
      <c r="H20">
        <v>0</v>
      </c>
    </row>
    <row r="21" spans="1:10" x14ac:dyDescent="0.25">
      <c r="A21" t="s">
        <v>72</v>
      </c>
      <c r="B21">
        <v>3727</v>
      </c>
      <c r="C21">
        <v>682379</v>
      </c>
      <c r="D21">
        <v>-2.689295039164491E-2</v>
      </c>
      <c r="E21">
        <v>-2.7261182695433202E-2</v>
      </c>
      <c r="F21">
        <v>8.2233588994792584</v>
      </c>
      <c r="G21">
        <v>13.433340500946343</v>
      </c>
      <c r="H21">
        <v>0</v>
      </c>
    </row>
    <row r="22" spans="1:10" x14ac:dyDescent="0.25">
      <c r="A22" s="1">
        <v>43892</v>
      </c>
      <c r="B22">
        <v>3720.5</v>
      </c>
      <c r="C22">
        <v>559676</v>
      </c>
      <c r="D22">
        <v>-1.74403005097934E-3</v>
      </c>
      <c r="E22">
        <v>-1.7455526419424894E-3</v>
      </c>
      <c r="F22">
        <v>8.2216133468373158</v>
      </c>
      <c r="G22">
        <v>13.235113323845725</v>
      </c>
      <c r="H22">
        <v>0</v>
      </c>
    </row>
    <row r="23" spans="1:10" x14ac:dyDescent="0.25">
      <c r="A23" s="1">
        <v>43923</v>
      </c>
      <c r="B23">
        <v>3750</v>
      </c>
      <c r="C23">
        <v>453596</v>
      </c>
      <c r="D23">
        <v>7.9290417954576004E-3</v>
      </c>
      <c r="E23">
        <v>7.8977721271405888E-3</v>
      </c>
      <c r="F23">
        <v>8.2295111189644565</v>
      </c>
      <c r="G23">
        <v>13.024962213014646</v>
      </c>
      <c r="H23">
        <v>0</v>
      </c>
    </row>
    <row r="24" spans="1:10" x14ac:dyDescent="0.25">
      <c r="A24" s="1">
        <v>43953</v>
      </c>
      <c r="B24">
        <v>3783.5</v>
      </c>
      <c r="C24">
        <v>1004108</v>
      </c>
      <c r="D24">
        <v>8.9333333333333331E-3</v>
      </c>
      <c r="E24">
        <v>8.8936671701196797E-3</v>
      </c>
      <c r="F24">
        <v>8.2384047861345771</v>
      </c>
      <c r="G24">
        <v>13.819610143169719</v>
      </c>
      <c r="H24">
        <v>0</v>
      </c>
    </row>
    <row r="25" spans="1:10" x14ac:dyDescent="0.25">
      <c r="A25" s="1">
        <v>43984</v>
      </c>
      <c r="B25">
        <v>3713</v>
      </c>
      <c r="C25">
        <v>1505151</v>
      </c>
      <c r="D25">
        <v>-1.8633540372670808E-2</v>
      </c>
      <c r="E25">
        <v>-1.8809331957496227E-2</v>
      </c>
      <c r="F25">
        <v>8.2195954541770799</v>
      </c>
      <c r="G25">
        <v>14.224403783358085</v>
      </c>
      <c r="H25">
        <v>0</v>
      </c>
    </row>
    <row r="26" spans="1:10" x14ac:dyDescent="0.25">
      <c r="A26" s="1">
        <v>44014</v>
      </c>
      <c r="B26">
        <v>3640</v>
      </c>
      <c r="C26">
        <v>652734</v>
      </c>
      <c r="D26">
        <v>-1.9660651764072178E-2</v>
      </c>
      <c r="E26">
        <v>-1.9856493546293725E-2</v>
      </c>
      <c r="F26">
        <v>8.1997389606307856</v>
      </c>
      <c r="G26">
        <v>13.388924974579611</v>
      </c>
      <c r="H26">
        <v>0</v>
      </c>
    </row>
    <row r="27" spans="1:10" x14ac:dyDescent="0.25">
      <c r="A27" s="1">
        <v>44106</v>
      </c>
      <c r="B27">
        <v>3564.5</v>
      </c>
      <c r="C27">
        <v>779546</v>
      </c>
      <c r="D27">
        <v>-2.0741758241758241E-2</v>
      </c>
      <c r="E27">
        <v>-2.095989007310323E-2</v>
      </c>
      <c r="F27">
        <v>8.1787790705576828</v>
      </c>
      <c r="G27">
        <v>13.566466977926117</v>
      </c>
      <c r="H27">
        <v>0</v>
      </c>
    </row>
    <row r="28" spans="1:10" x14ac:dyDescent="0.25">
      <c r="A28" s="1">
        <v>44137</v>
      </c>
      <c r="B28">
        <v>3575</v>
      </c>
      <c r="C28">
        <v>594896</v>
      </c>
      <c r="D28">
        <v>2.9457146864917943E-3</v>
      </c>
      <c r="E28">
        <v>2.9413845704248224E-3</v>
      </c>
      <c r="F28">
        <v>8.181720455128108</v>
      </c>
      <c r="G28">
        <v>13.296141879334263</v>
      </c>
      <c r="H28">
        <v>0</v>
      </c>
    </row>
    <row r="29" spans="1:10" x14ac:dyDescent="0.25">
      <c r="A29" s="1">
        <v>44167</v>
      </c>
      <c r="B29">
        <v>3760</v>
      </c>
      <c r="C29">
        <v>1114425</v>
      </c>
      <c r="D29">
        <v>5.1748251748251747E-2</v>
      </c>
      <c r="E29">
        <v>5.0453781255832129E-2</v>
      </c>
      <c r="F29">
        <v>8.2321742363839405</v>
      </c>
      <c r="G29">
        <v>13.923849134792658</v>
      </c>
      <c r="H29" t="s">
        <v>228</v>
      </c>
      <c r="J29" t="s">
        <v>266</v>
      </c>
    </row>
    <row r="30" spans="1:10" x14ac:dyDescent="0.25">
      <c r="A30" t="s">
        <v>73</v>
      </c>
      <c r="B30">
        <v>3750</v>
      </c>
      <c r="C30">
        <v>851663</v>
      </c>
      <c r="D30">
        <v>-2.6595744680851063E-3</v>
      </c>
      <c r="E30">
        <v>-2.6631174194836618E-3</v>
      </c>
      <c r="F30">
        <v>8.2295111189644565</v>
      </c>
      <c r="G30">
        <v>13.654946187658807</v>
      </c>
      <c r="H30">
        <v>0</v>
      </c>
    </row>
    <row r="31" spans="1:10" x14ac:dyDescent="0.25">
      <c r="A31" t="s">
        <v>74</v>
      </c>
      <c r="B31">
        <v>3669</v>
      </c>
      <c r="C31">
        <v>480070</v>
      </c>
      <c r="D31">
        <v>-2.1600000000000001E-2</v>
      </c>
      <c r="E31">
        <v>-2.1836694609174406E-2</v>
      </c>
      <c r="F31">
        <v>8.2076744243552824</v>
      </c>
      <c r="G31">
        <v>13.08168720558476</v>
      </c>
      <c r="H31">
        <v>0</v>
      </c>
    </row>
    <row r="32" spans="1:10" x14ac:dyDescent="0.25">
      <c r="A32" t="s">
        <v>75</v>
      </c>
      <c r="B32">
        <v>3697</v>
      </c>
      <c r="C32">
        <v>452693</v>
      </c>
      <c r="D32">
        <v>7.6315072226764789E-3</v>
      </c>
      <c r="E32">
        <v>7.6025345813498582E-3</v>
      </c>
      <c r="F32">
        <v>8.2152769589366326</v>
      </c>
      <c r="G32">
        <v>13.022969470525618</v>
      </c>
      <c r="H32">
        <v>0</v>
      </c>
    </row>
    <row r="33" spans="1:10" x14ac:dyDescent="0.25">
      <c r="A33" t="s">
        <v>76</v>
      </c>
      <c r="B33">
        <v>3620</v>
      </c>
      <c r="C33">
        <v>460542</v>
      </c>
      <c r="D33">
        <v>-2.0827698133621855E-2</v>
      </c>
      <c r="E33">
        <v>-2.1047654116815157E-2</v>
      </c>
      <c r="F33">
        <v>8.1942293048198174</v>
      </c>
      <c r="G33">
        <v>13.040159335730282</v>
      </c>
      <c r="H33">
        <v>0</v>
      </c>
    </row>
    <row r="34" spans="1:10" x14ac:dyDescent="0.25">
      <c r="A34" t="s">
        <v>77</v>
      </c>
      <c r="B34">
        <v>3640.5</v>
      </c>
      <c r="C34">
        <v>547359</v>
      </c>
      <c r="D34">
        <v>5.6629834254143642E-3</v>
      </c>
      <c r="E34">
        <v>5.6470090149489281E-3</v>
      </c>
      <c r="F34">
        <v>8.1998763138347659</v>
      </c>
      <c r="G34">
        <v>13.212860173258578</v>
      </c>
      <c r="H34">
        <v>0</v>
      </c>
    </row>
    <row r="35" spans="1:10" x14ac:dyDescent="0.25">
      <c r="A35" t="s">
        <v>78</v>
      </c>
      <c r="B35">
        <v>3641</v>
      </c>
      <c r="C35">
        <v>269194</v>
      </c>
      <c r="D35">
        <v>1.373437714599643E-4</v>
      </c>
      <c r="E35">
        <v>1.3733434066773672E-4</v>
      </c>
      <c r="F35">
        <v>8.2000136481754335</v>
      </c>
      <c r="G35">
        <v>12.503187588242808</v>
      </c>
      <c r="H35">
        <v>0</v>
      </c>
    </row>
    <row r="36" spans="1:10" x14ac:dyDescent="0.25">
      <c r="A36" t="s">
        <v>79</v>
      </c>
      <c r="B36">
        <v>3625</v>
      </c>
      <c r="C36">
        <v>312226</v>
      </c>
      <c r="D36">
        <v>-4.3943971436418566E-3</v>
      </c>
      <c r="E36">
        <v>-4.4040808866583079E-3</v>
      </c>
      <c r="F36">
        <v>8.1956095672887752</v>
      </c>
      <c r="G36">
        <v>12.651482563544636</v>
      </c>
      <c r="H36">
        <v>0</v>
      </c>
    </row>
    <row r="37" spans="1:10" x14ac:dyDescent="0.25">
      <c r="A37" t="s">
        <v>80</v>
      </c>
      <c r="B37">
        <v>3503</v>
      </c>
      <c r="C37">
        <v>433180</v>
      </c>
      <c r="D37">
        <v>-3.3655172413793101E-2</v>
      </c>
      <c r="E37">
        <v>-3.4234544091288358E-2</v>
      </c>
      <c r="F37">
        <v>8.1613750231974862</v>
      </c>
      <c r="G37">
        <v>12.978908624991487</v>
      </c>
      <c r="H37">
        <v>0</v>
      </c>
    </row>
    <row r="38" spans="1:10" x14ac:dyDescent="0.25">
      <c r="A38" t="s">
        <v>81</v>
      </c>
      <c r="B38">
        <v>3529</v>
      </c>
      <c r="C38">
        <v>667542</v>
      </c>
      <c r="D38">
        <v>7.4222095346845561E-3</v>
      </c>
      <c r="E38">
        <v>7.3948004777832288E-3</v>
      </c>
      <c r="F38">
        <v>8.1687698236752695</v>
      </c>
      <c r="G38">
        <v>13.411357588625391</v>
      </c>
      <c r="H38">
        <v>0</v>
      </c>
    </row>
    <row r="39" spans="1:10" x14ac:dyDescent="0.25">
      <c r="A39" t="s">
        <v>82</v>
      </c>
      <c r="B39">
        <v>3345</v>
      </c>
      <c r="C39">
        <v>600611</v>
      </c>
      <c r="D39">
        <v>-5.2139416265230942E-2</v>
      </c>
      <c r="E39">
        <v>-5.3547851112941303E-2</v>
      </c>
      <c r="F39">
        <v>8.1152219725623294</v>
      </c>
      <c r="G39">
        <v>13.305702749381965</v>
      </c>
      <c r="H39" t="s">
        <v>228</v>
      </c>
      <c r="J39" t="s">
        <v>267</v>
      </c>
    </row>
    <row r="40" spans="1:10" x14ac:dyDescent="0.25">
      <c r="A40" t="s">
        <v>83</v>
      </c>
      <c r="B40">
        <v>3160.5</v>
      </c>
      <c r="C40">
        <v>1459642</v>
      </c>
      <c r="D40">
        <v>-5.5156950672645741E-2</v>
      </c>
      <c r="E40">
        <v>-5.6736450649975366E-2</v>
      </c>
      <c r="F40">
        <v>8.0584855219123526</v>
      </c>
      <c r="G40">
        <v>14.193701758137289</v>
      </c>
      <c r="H40" t="s">
        <v>228</v>
      </c>
    </row>
    <row r="41" spans="1:10" x14ac:dyDescent="0.25">
      <c r="A41" s="1">
        <v>43864</v>
      </c>
      <c r="B41">
        <v>3201</v>
      </c>
      <c r="C41">
        <v>749046</v>
      </c>
      <c r="D41">
        <v>1.2814428096820124E-2</v>
      </c>
      <c r="E41">
        <v>1.2733018057509616E-2</v>
      </c>
      <c r="F41">
        <v>8.0712185399698626</v>
      </c>
      <c r="G41">
        <v>13.526555675833812</v>
      </c>
      <c r="H41">
        <v>0</v>
      </c>
    </row>
    <row r="42" spans="1:10" x14ac:dyDescent="0.25">
      <c r="A42" s="1">
        <v>43893</v>
      </c>
      <c r="B42">
        <v>3150</v>
      </c>
      <c r="C42">
        <v>807292</v>
      </c>
      <c r="D42">
        <v>-1.5932521087160263E-2</v>
      </c>
      <c r="E42">
        <v>-1.6060808150184305E-2</v>
      </c>
      <c r="F42">
        <v>8.0551577318196781</v>
      </c>
      <c r="G42">
        <v>13.60144071575888</v>
      </c>
      <c r="H42">
        <v>0</v>
      </c>
    </row>
    <row r="43" spans="1:10" x14ac:dyDescent="0.25">
      <c r="A43" s="1">
        <v>43924</v>
      </c>
      <c r="B43">
        <v>3130</v>
      </c>
      <c r="C43">
        <v>532562</v>
      </c>
      <c r="D43">
        <v>-6.3492063492063492E-3</v>
      </c>
      <c r="E43">
        <v>-6.3694482854798227E-3</v>
      </c>
      <c r="F43">
        <v>8.0487882835341988</v>
      </c>
      <c r="G43">
        <v>13.18545460171293</v>
      </c>
      <c r="H43">
        <v>0</v>
      </c>
    </row>
    <row r="44" spans="1:10" x14ac:dyDescent="0.25">
      <c r="A44" s="1">
        <v>43954</v>
      </c>
      <c r="B44">
        <v>3121</v>
      </c>
      <c r="C44">
        <v>521348</v>
      </c>
      <c r="D44">
        <v>-2.8753993610223642E-3</v>
      </c>
      <c r="E44">
        <v>-2.8795412634194306E-3</v>
      </c>
      <c r="F44">
        <v>8.0459087422707789</v>
      </c>
      <c r="G44">
        <v>13.164173044015886</v>
      </c>
      <c r="H44">
        <v>0</v>
      </c>
    </row>
    <row r="45" spans="1:10" x14ac:dyDescent="0.25">
      <c r="A45" s="1">
        <v>43985</v>
      </c>
      <c r="B45">
        <v>2984</v>
      </c>
      <c r="C45">
        <v>862991</v>
      </c>
      <c r="D45">
        <v>-4.3896187119512979E-2</v>
      </c>
      <c r="E45">
        <v>-4.4888780947127914E-2</v>
      </c>
      <c r="F45">
        <v>8.0010199613236512</v>
      </c>
      <c r="G45">
        <v>13.668159541274221</v>
      </c>
      <c r="H45" t="s">
        <v>228</v>
      </c>
      <c r="J45" t="s">
        <v>268</v>
      </c>
    </row>
    <row r="46" spans="1:10" x14ac:dyDescent="0.25">
      <c r="A46" s="1">
        <v>44107</v>
      </c>
      <c r="B46">
        <v>2669.5</v>
      </c>
      <c r="C46">
        <v>2125922</v>
      </c>
      <c r="D46">
        <v>-0.10539544235924933</v>
      </c>
      <c r="E46">
        <v>-0.11137349338341059</v>
      </c>
      <c r="F46">
        <v>7.8896464679402412</v>
      </c>
      <c r="G46">
        <v>14.569716148593866</v>
      </c>
      <c r="H46" t="s">
        <v>228</v>
      </c>
    </row>
    <row r="47" spans="1:10" x14ac:dyDescent="0.25">
      <c r="A47" s="1">
        <v>44138</v>
      </c>
      <c r="B47">
        <v>2705</v>
      </c>
      <c r="C47">
        <v>1264374</v>
      </c>
      <c r="D47">
        <v>1.3298370481363552E-2</v>
      </c>
      <c r="E47">
        <v>1.3210723340341048E-2</v>
      </c>
      <c r="F47">
        <v>7.9028571912805816</v>
      </c>
      <c r="G47">
        <v>14.050087695999236</v>
      </c>
      <c r="H47">
        <v>0</v>
      </c>
    </row>
    <row r="48" spans="1:10" x14ac:dyDescent="0.25">
      <c r="A48" s="1">
        <v>44168</v>
      </c>
      <c r="B48">
        <v>2337</v>
      </c>
      <c r="C48">
        <v>1842348</v>
      </c>
      <c r="D48">
        <v>-0.13604436229205175</v>
      </c>
      <c r="E48">
        <v>-0.14623385674172393</v>
      </c>
      <c r="F48">
        <v>7.7566233345388582</v>
      </c>
      <c r="G48">
        <v>14.426551403034727</v>
      </c>
      <c r="H48" t="s">
        <v>228</v>
      </c>
      <c r="J48" t="s">
        <v>269</v>
      </c>
    </row>
    <row r="49" spans="1:8" x14ac:dyDescent="0.25">
      <c r="A49" t="s">
        <v>84</v>
      </c>
      <c r="B49">
        <v>2501</v>
      </c>
      <c r="C49">
        <v>2036854</v>
      </c>
      <c r="D49">
        <v>7.0175438596491224E-2</v>
      </c>
      <c r="E49">
        <v>6.7822596338761088E-2</v>
      </c>
      <c r="F49">
        <v>7.8244459308776193</v>
      </c>
      <c r="G49">
        <v>14.526917018609799</v>
      </c>
      <c r="H49" t="s">
        <v>228</v>
      </c>
    </row>
    <row r="50" spans="1:8" x14ac:dyDescent="0.25">
      <c r="A50" t="s">
        <v>85</v>
      </c>
      <c r="B50">
        <v>2636</v>
      </c>
      <c r="C50">
        <v>1400055</v>
      </c>
      <c r="D50">
        <v>5.3978408636545384E-2</v>
      </c>
      <c r="E50">
        <v>5.2571964744778758E-2</v>
      </c>
      <c r="F50">
        <v>7.877017895622398</v>
      </c>
      <c r="G50">
        <v>14.152022079528109</v>
      </c>
      <c r="H50" t="s">
        <v>228</v>
      </c>
    </row>
    <row r="51" spans="1:8" x14ac:dyDescent="0.25">
      <c r="A51" t="s">
        <v>86</v>
      </c>
      <c r="B51">
        <v>2765.5</v>
      </c>
      <c r="C51">
        <v>1387212</v>
      </c>
      <c r="D51">
        <v>4.9127465857359637E-2</v>
      </c>
      <c r="E51">
        <v>4.7958833812334949E-2</v>
      </c>
      <c r="F51">
        <v>7.9249767294347331</v>
      </c>
      <c r="G51">
        <v>14.142806535490029</v>
      </c>
      <c r="H51" t="s">
        <v>228</v>
      </c>
    </row>
    <row r="52" spans="1:8" x14ac:dyDescent="0.25">
      <c r="A52" t="s">
        <v>87</v>
      </c>
      <c r="B52">
        <v>2780</v>
      </c>
      <c r="C52">
        <v>1841047</v>
      </c>
      <c r="D52">
        <v>5.2431748327608028E-3</v>
      </c>
      <c r="E52">
        <v>5.2294772499500604E-3</v>
      </c>
      <c r="F52">
        <v>7.9302062066846828</v>
      </c>
      <c r="G52">
        <v>14.425844989492816</v>
      </c>
      <c r="H52">
        <v>0</v>
      </c>
    </row>
    <row r="53" spans="1:8" x14ac:dyDescent="0.25">
      <c r="A53" t="s">
        <v>88</v>
      </c>
      <c r="B53">
        <v>2950</v>
      </c>
      <c r="C53">
        <v>1233763</v>
      </c>
      <c r="D53">
        <v>6.1151079136690649E-2</v>
      </c>
      <c r="E53">
        <v>5.935424264918282E-2</v>
      </c>
      <c r="F53">
        <v>7.9895604493338652</v>
      </c>
      <c r="G53">
        <v>14.025579406655064</v>
      </c>
      <c r="H53" t="s">
        <v>228</v>
      </c>
    </row>
    <row r="54" spans="1:8" x14ac:dyDescent="0.25">
      <c r="A54" t="s">
        <v>89</v>
      </c>
      <c r="B54">
        <v>3002.5</v>
      </c>
      <c r="C54">
        <v>1329099</v>
      </c>
      <c r="D54">
        <v>1.7796610169491526E-2</v>
      </c>
      <c r="E54">
        <v>1.7640104620273094E-2</v>
      </c>
      <c r="F54">
        <v>8.0072005539541387</v>
      </c>
      <c r="G54">
        <v>14.100011827020307</v>
      </c>
      <c r="H54">
        <v>0</v>
      </c>
    </row>
    <row r="55" spans="1:8" x14ac:dyDescent="0.25">
      <c r="A55" t="s">
        <v>90</v>
      </c>
      <c r="B55">
        <v>2986</v>
      </c>
      <c r="C55">
        <v>1068377</v>
      </c>
      <c r="D55">
        <v>-5.4954204829308906E-3</v>
      </c>
      <c r="E55">
        <v>-5.5105758550029671E-3</v>
      </c>
      <c r="F55">
        <v>8.0016899780991348</v>
      </c>
      <c r="G55">
        <v>13.881651232468439</v>
      </c>
      <c r="H55">
        <v>0</v>
      </c>
    </row>
    <row r="56" spans="1:8" x14ac:dyDescent="0.25">
      <c r="A56" t="s">
        <v>91</v>
      </c>
      <c r="B56">
        <v>3020</v>
      </c>
      <c r="C56">
        <v>733127</v>
      </c>
      <c r="D56">
        <v>1.1386470194239785E-2</v>
      </c>
      <c r="E56">
        <v>1.1322132269779725E-2</v>
      </c>
      <c r="F56">
        <v>8.0130121103689156</v>
      </c>
      <c r="G56">
        <v>13.505074226433896</v>
      </c>
      <c r="H56">
        <v>0</v>
      </c>
    </row>
    <row r="57" spans="1:8" x14ac:dyDescent="0.25">
      <c r="A57" t="s">
        <v>92</v>
      </c>
      <c r="B57">
        <v>3070</v>
      </c>
      <c r="C57">
        <v>1017518</v>
      </c>
      <c r="D57">
        <v>1.6556291390728478E-2</v>
      </c>
      <c r="E57">
        <v>1.642073021232749E-2</v>
      </c>
      <c r="F57">
        <v>8.0294328405812436</v>
      </c>
      <c r="G57">
        <v>13.832876886560104</v>
      </c>
      <c r="H57">
        <v>0</v>
      </c>
    </row>
    <row r="58" spans="1:8" x14ac:dyDescent="0.25">
      <c r="A58" t="s">
        <v>93</v>
      </c>
      <c r="B58">
        <v>3249.5</v>
      </c>
      <c r="C58">
        <v>776449</v>
      </c>
      <c r="D58">
        <v>5.8469055374592835E-2</v>
      </c>
      <c r="E58">
        <v>5.6823576753160694E-2</v>
      </c>
      <c r="F58">
        <v>8.086256417334404</v>
      </c>
      <c r="G58">
        <v>13.562486240083569</v>
      </c>
      <c r="H58" t="s">
        <v>228</v>
      </c>
    </row>
    <row r="59" spans="1:8" x14ac:dyDescent="0.25">
      <c r="A59" t="s">
        <v>94</v>
      </c>
      <c r="B59">
        <v>3140</v>
      </c>
      <c r="C59">
        <v>640870</v>
      </c>
      <c r="D59">
        <v>-3.3697491921834126E-2</v>
      </c>
      <c r="E59">
        <v>-3.4278338432104524E-2</v>
      </c>
      <c r="F59">
        <v>8.0519780789022999</v>
      </c>
      <c r="G59">
        <v>13.370581907222137</v>
      </c>
      <c r="H59">
        <v>0</v>
      </c>
    </row>
    <row r="60" spans="1:8" x14ac:dyDescent="0.25">
      <c r="A60" t="s">
        <v>95</v>
      </c>
      <c r="B60">
        <v>3128.5</v>
      </c>
      <c r="C60">
        <v>386716</v>
      </c>
      <c r="D60">
        <v>-3.6624203821656051E-3</v>
      </c>
      <c r="E60">
        <v>-3.6691434638808436E-3</v>
      </c>
      <c r="F60">
        <v>8.0483089354384187</v>
      </c>
      <c r="G60">
        <v>12.865445852482907</v>
      </c>
      <c r="H60">
        <v>0</v>
      </c>
    </row>
    <row r="61" spans="1:8" x14ac:dyDescent="0.25">
      <c r="A61" t="s">
        <v>96</v>
      </c>
      <c r="B61">
        <v>3202.5</v>
      </c>
      <c r="C61">
        <v>468120</v>
      </c>
      <c r="D61">
        <v>2.3653508070960526E-2</v>
      </c>
      <c r="E61">
        <v>2.3378098332471169E-2</v>
      </c>
      <c r="F61">
        <v>8.071687033770889</v>
      </c>
      <c r="G61">
        <v>13.056479952288703</v>
      </c>
      <c r="H61">
        <v>0</v>
      </c>
    </row>
    <row r="62" spans="1:8" x14ac:dyDescent="0.25">
      <c r="A62" s="1">
        <v>43834</v>
      </c>
      <c r="B62">
        <v>3140</v>
      </c>
      <c r="C62">
        <v>401981</v>
      </c>
      <c r="D62">
        <v>-1.95160031225605E-2</v>
      </c>
      <c r="E62">
        <v>-1.970895486859028E-2</v>
      </c>
      <c r="F62">
        <v>8.0519780789022999</v>
      </c>
      <c r="G62">
        <v>12.904160102802603</v>
      </c>
      <c r="H62">
        <v>0</v>
      </c>
    </row>
    <row r="63" spans="1:8" x14ac:dyDescent="0.25">
      <c r="A63" s="1">
        <v>43865</v>
      </c>
      <c r="B63">
        <v>3190</v>
      </c>
      <c r="C63">
        <v>603133</v>
      </c>
      <c r="D63">
        <v>1.5923566878980892E-2</v>
      </c>
      <c r="E63">
        <v>1.5798116876591311E-2</v>
      </c>
      <c r="F63">
        <v>8.0677761957788903</v>
      </c>
      <c r="G63">
        <v>13.309893015236122</v>
      </c>
      <c r="H63">
        <v>0</v>
      </c>
    </row>
    <row r="64" spans="1:8" x14ac:dyDescent="0.25">
      <c r="A64" s="1">
        <v>43894</v>
      </c>
      <c r="B64">
        <v>3189</v>
      </c>
      <c r="C64">
        <v>631941</v>
      </c>
      <c r="D64">
        <v>-3.1347962382445143E-4</v>
      </c>
      <c r="E64">
        <v>-3.1352876883262597E-4</v>
      </c>
      <c r="F64">
        <v>8.0674626670100569</v>
      </c>
      <c r="G64">
        <v>13.356551314340818</v>
      </c>
      <c r="H64">
        <v>0</v>
      </c>
    </row>
    <row r="65" spans="1:10" x14ac:dyDescent="0.25">
      <c r="A65" s="1">
        <v>43986</v>
      </c>
      <c r="B65">
        <v>3262</v>
      </c>
      <c r="C65">
        <v>428077</v>
      </c>
      <c r="D65">
        <v>2.2891188460332394E-2</v>
      </c>
      <c r="E65">
        <v>2.2633116170901611E-2</v>
      </c>
      <c r="F65">
        <v>8.0900957831809599</v>
      </c>
      <c r="G65">
        <v>12.967058364924748</v>
      </c>
      <c r="H65">
        <v>0</v>
      </c>
    </row>
    <row r="66" spans="1:10" x14ac:dyDescent="0.25">
      <c r="A66" s="1">
        <v>44016</v>
      </c>
      <c r="B66">
        <v>3255</v>
      </c>
      <c r="C66">
        <v>634958</v>
      </c>
      <c r="D66">
        <v>-2.1459227467811159E-3</v>
      </c>
      <c r="E66">
        <v>-2.1482285382896063E-3</v>
      </c>
      <c r="F66">
        <v>8.0879475546426693</v>
      </c>
      <c r="G66">
        <v>13.361314133955084</v>
      </c>
      <c r="H66">
        <v>0</v>
      </c>
    </row>
    <row r="67" spans="1:10" x14ac:dyDescent="0.25">
      <c r="A67" s="1">
        <v>44047</v>
      </c>
      <c r="B67">
        <v>3372.5</v>
      </c>
      <c r="C67">
        <v>638994</v>
      </c>
      <c r="D67">
        <v>3.6098310291858678E-2</v>
      </c>
      <c r="E67">
        <v>3.5462033439241265E-2</v>
      </c>
      <c r="F67">
        <v>8.1234095880819108</v>
      </c>
      <c r="G67">
        <v>13.367650343644227</v>
      </c>
      <c r="H67">
        <v>0</v>
      </c>
    </row>
    <row r="68" spans="1:10" x14ac:dyDescent="0.25">
      <c r="A68" s="1">
        <v>44078</v>
      </c>
      <c r="B68">
        <v>3318</v>
      </c>
      <c r="C68">
        <v>664627</v>
      </c>
      <c r="D68">
        <v>-1.6160118606375094E-2</v>
      </c>
      <c r="E68">
        <v>-1.6292117331521173E-2</v>
      </c>
      <c r="F68">
        <v>8.1071174707503904</v>
      </c>
      <c r="G68">
        <v>13.406981260017835</v>
      </c>
      <c r="H68">
        <v>0</v>
      </c>
    </row>
    <row r="69" spans="1:10" x14ac:dyDescent="0.25">
      <c r="A69" s="1">
        <v>44108</v>
      </c>
      <c r="B69">
        <v>3321.5</v>
      </c>
      <c r="C69">
        <v>198605</v>
      </c>
      <c r="D69">
        <v>1.0548523206751054E-3</v>
      </c>
      <c r="E69">
        <v>1.0542963549059923E-3</v>
      </c>
      <c r="F69">
        <v>8.1081717671052953</v>
      </c>
      <c r="G69">
        <v>12.199073206509929</v>
      </c>
      <c r="H69">
        <v>0</v>
      </c>
    </row>
    <row r="70" spans="1:10" x14ac:dyDescent="0.25">
      <c r="A70" t="s">
        <v>97</v>
      </c>
      <c r="B70">
        <v>3286</v>
      </c>
      <c r="C70">
        <v>303435</v>
      </c>
      <c r="D70">
        <v>-1.068794219479151E-2</v>
      </c>
      <c r="E70">
        <v>-1.0745468508082483E-2</v>
      </c>
      <c r="F70">
        <v>8.0974262985972132</v>
      </c>
      <c r="G70">
        <v>12.622922698504901</v>
      </c>
      <c r="H70">
        <v>0</v>
      </c>
    </row>
    <row r="71" spans="1:10" x14ac:dyDescent="0.25">
      <c r="A71" t="s">
        <v>98</v>
      </c>
      <c r="B71">
        <v>3362</v>
      </c>
      <c r="C71">
        <v>477174</v>
      </c>
      <c r="D71">
        <v>2.3128423615337797E-2</v>
      </c>
      <c r="E71">
        <v>2.2865015371347466E-2</v>
      </c>
      <c r="F71">
        <v>8.1202913139685613</v>
      </c>
      <c r="G71">
        <v>13.075636483228688</v>
      </c>
      <c r="H71">
        <v>0</v>
      </c>
    </row>
    <row r="72" spans="1:10" x14ac:dyDescent="0.25">
      <c r="A72" t="s">
        <v>99</v>
      </c>
      <c r="B72">
        <v>3244.5</v>
      </c>
      <c r="C72">
        <v>489492</v>
      </c>
      <c r="D72">
        <v>-3.4949434860202258E-2</v>
      </c>
      <c r="E72">
        <v>-3.557477990733781E-2</v>
      </c>
      <c r="F72">
        <v>8.0847165340612239</v>
      </c>
      <c r="G72">
        <v>13.101123397611795</v>
      </c>
      <c r="H72">
        <v>0</v>
      </c>
    </row>
    <row r="73" spans="1:10" x14ac:dyDescent="0.25">
      <c r="A73" t="s">
        <v>100</v>
      </c>
      <c r="B73">
        <v>3196.5</v>
      </c>
      <c r="C73">
        <v>423817</v>
      </c>
      <c r="D73">
        <v>-1.4794267221451687E-2</v>
      </c>
      <c r="E73">
        <v>-1.4904793854441659E-2</v>
      </c>
      <c r="F73">
        <v>8.0698117402067808</v>
      </c>
      <c r="G73">
        <v>12.957057037272792</v>
      </c>
      <c r="H73">
        <v>0</v>
      </c>
    </row>
    <row r="74" spans="1:10" x14ac:dyDescent="0.25">
      <c r="A74" t="s">
        <v>101</v>
      </c>
      <c r="B74">
        <v>3236</v>
      </c>
      <c r="C74">
        <v>290157</v>
      </c>
      <c r="D74">
        <v>1.235726575942437E-2</v>
      </c>
      <c r="E74">
        <v>1.2281537971600835E-2</v>
      </c>
      <c r="F74">
        <v>8.0820932781783821</v>
      </c>
      <c r="G74">
        <v>12.578177434780093</v>
      </c>
      <c r="H74">
        <v>0</v>
      </c>
    </row>
    <row r="75" spans="1:10" x14ac:dyDescent="0.25">
      <c r="A75" t="s">
        <v>102</v>
      </c>
      <c r="B75">
        <v>3165</v>
      </c>
      <c r="C75">
        <v>272556</v>
      </c>
      <c r="D75">
        <v>-2.1940667490729295E-2</v>
      </c>
      <c r="E75">
        <v>-2.2184943600105766E-2</v>
      </c>
      <c r="F75">
        <v>8.0599083345782763</v>
      </c>
      <c r="G75">
        <v>12.515599376559416</v>
      </c>
      <c r="H75">
        <v>0</v>
      </c>
    </row>
    <row r="76" spans="1:10" x14ac:dyDescent="0.25">
      <c r="A76" t="s">
        <v>103</v>
      </c>
      <c r="B76">
        <v>3142.5</v>
      </c>
      <c r="C76">
        <v>448016</v>
      </c>
      <c r="D76">
        <v>-7.1090047393364926E-3</v>
      </c>
      <c r="E76">
        <v>-7.1343941138740921E-3</v>
      </c>
      <c r="F76">
        <v>8.0527739404644016</v>
      </c>
      <c r="G76">
        <v>13.012584225045096</v>
      </c>
      <c r="H76">
        <v>0</v>
      </c>
    </row>
    <row r="77" spans="1:10" x14ac:dyDescent="0.25">
      <c r="A77" t="s">
        <v>104</v>
      </c>
      <c r="B77">
        <v>3205</v>
      </c>
      <c r="C77">
        <v>412431</v>
      </c>
      <c r="D77">
        <v>1.9888623707239459E-2</v>
      </c>
      <c r="E77">
        <v>1.9693428890368004E-2</v>
      </c>
      <c r="F77">
        <v>8.0724673693547704</v>
      </c>
      <c r="G77">
        <v>12.929824198037958</v>
      </c>
      <c r="H77">
        <v>0</v>
      </c>
    </row>
    <row r="78" spans="1:10" x14ac:dyDescent="0.25">
      <c r="A78" t="s">
        <v>105</v>
      </c>
      <c r="B78">
        <v>3287</v>
      </c>
      <c r="C78">
        <v>370461</v>
      </c>
      <c r="D78">
        <v>2.5585023400936036E-2</v>
      </c>
      <c r="E78">
        <v>2.5263204309449002E-2</v>
      </c>
      <c r="F78">
        <v>8.0977305736642187</v>
      </c>
      <c r="G78">
        <v>12.822503455019829</v>
      </c>
      <c r="H78">
        <v>0</v>
      </c>
    </row>
    <row r="79" spans="1:10" x14ac:dyDescent="0.25">
      <c r="A79" t="s">
        <v>106</v>
      </c>
      <c r="B79">
        <v>3215.5</v>
      </c>
      <c r="C79">
        <v>314692</v>
      </c>
      <c r="D79">
        <v>-2.1752357773045329E-2</v>
      </c>
      <c r="E79">
        <v>-2.1992428089301529E-2</v>
      </c>
      <c r="F79">
        <v>8.0757381455749186</v>
      </c>
      <c r="G79">
        <v>12.65934966169347</v>
      </c>
      <c r="H79">
        <v>0</v>
      </c>
    </row>
    <row r="80" spans="1:10" x14ac:dyDescent="0.25">
      <c r="A80" t="s">
        <v>107</v>
      </c>
      <c r="B80">
        <v>3356</v>
      </c>
      <c r="C80">
        <v>512104</v>
      </c>
      <c r="D80">
        <v>4.3694604260612654E-2</v>
      </c>
      <c r="E80">
        <v>4.2766922012178861E-2</v>
      </c>
      <c r="F80">
        <v>8.1185050675870976</v>
      </c>
      <c r="G80">
        <v>13.146283008394555</v>
      </c>
      <c r="H80" t="s">
        <v>228</v>
      </c>
      <c r="J80" t="s">
        <v>270</v>
      </c>
    </row>
    <row r="81" spans="1:8" x14ac:dyDescent="0.25">
      <c r="A81" t="s">
        <v>108</v>
      </c>
      <c r="B81">
        <v>3380</v>
      </c>
      <c r="C81">
        <v>760416</v>
      </c>
      <c r="D81">
        <v>7.1513706793802142E-3</v>
      </c>
      <c r="E81">
        <v>7.1259208899676638E-3</v>
      </c>
      <c r="F81">
        <v>8.1256309884770648</v>
      </c>
      <c r="G81">
        <v>13.541620930932115</v>
      </c>
      <c r="H81">
        <v>0</v>
      </c>
    </row>
    <row r="82" spans="1:8" x14ac:dyDescent="0.25">
      <c r="A82" t="s">
        <v>109</v>
      </c>
      <c r="B82">
        <v>3467</v>
      </c>
      <c r="C82">
        <v>546429</v>
      </c>
      <c r="D82">
        <v>2.5739644970414203E-2</v>
      </c>
      <c r="E82">
        <v>2.5413957207958911E-2</v>
      </c>
      <c r="F82">
        <v>8.1510449456850242</v>
      </c>
      <c r="G82">
        <v>13.211159660500877</v>
      </c>
      <c r="H82">
        <v>0</v>
      </c>
    </row>
    <row r="83" spans="1:8" x14ac:dyDescent="0.25">
      <c r="A83" t="s">
        <v>110</v>
      </c>
      <c r="B83">
        <v>3690</v>
      </c>
      <c r="C83">
        <v>1484139</v>
      </c>
      <c r="D83">
        <v>6.4320738390539367E-2</v>
      </c>
      <c r="E83">
        <v>6.2336791349549385E-2</v>
      </c>
      <c r="F83">
        <v>8.2133817370345721</v>
      </c>
      <c r="G83">
        <v>14.210345364091292</v>
      </c>
      <c r="H83" t="s">
        <v>228</v>
      </c>
    </row>
    <row r="84" spans="1:8" x14ac:dyDescent="0.25">
      <c r="A84" s="1">
        <v>43926</v>
      </c>
      <c r="B84">
        <v>3760</v>
      </c>
      <c r="C84">
        <v>1340370</v>
      </c>
      <c r="D84">
        <v>1.8970189701897018E-2</v>
      </c>
      <c r="E84">
        <v>1.879249934936732E-2</v>
      </c>
      <c r="F84">
        <v>8.2321742363839405</v>
      </c>
      <c r="G84">
        <v>14.108456253216133</v>
      </c>
      <c r="H84">
        <v>0</v>
      </c>
    </row>
    <row r="85" spans="1:8" x14ac:dyDescent="0.25">
      <c r="A85" s="1">
        <v>43956</v>
      </c>
      <c r="B85">
        <v>3702</v>
      </c>
      <c r="C85">
        <v>661431</v>
      </c>
      <c r="D85">
        <v>-1.5425531914893617E-2</v>
      </c>
      <c r="E85">
        <v>-1.5545743250497365E-2</v>
      </c>
      <c r="F85">
        <v>8.2166284931334435</v>
      </c>
      <c r="G85">
        <v>13.402160948706626</v>
      </c>
      <c r="H85">
        <v>0</v>
      </c>
    </row>
    <row r="86" spans="1:8" x14ac:dyDescent="0.25">
      <c r="A86" s="1">
        <v>43987</v>
      </c>
      <c r="B86">
        <v>3690</v>
      </c>
      <c r="C86">
        <v>675492</v>
      </c>
      <c r="D86">
        <v>-3.2414910858995136E-3</v>
      </c>
      <c r="E86">
        <v>-3.2467560988699812E-3</v>
      </c>
      <c r="F86">
        <v>8.2133817370345721</v>
      </c>
      <c r="G86">
        <v>13.42319659323306</v>
      </c>
      <c r="H86">
        <v>0</v>
      </c>
    </row>
    <row r="87" spans="1:8" x14ac:dyDescent="0.25">
      <c r="A87" s="1">
        <v>44017</v>
      </c>
      <c r="B87">
        <v>3694</v>
      </c>
      <c r="C87">
        <v>483755</v>
      </c>
      <c r="D87">
        <v>1.0840108401084011E-3</v>
      </c>
      <c r="E87">
        <v>1.0834237246124504E-3</v>
      </c>
      <c r="F87">
        <v>8.2144651607591861</v>
      </c>
      <c r="G87">
        <v>13.089333859190026</v>
      </c>
      <c r="H87">
        <v>0</v>
      </c>
    </row>
    <row r="88" spans="1:8" x14ac:dyDescent="0.25">
      <c r="A88" s="1">
        <v>44048</v>
      </c>
      <c r="B88">
        <v>3663</v>
      </c>
      <c r="C88">
        <v>291016</v>
      </c>
      <c r="D88">
        <v>-8.3919870059556041E-3</v>
      </c>
      <c r="E88">
        <v>-8.4273979803708553E-3</v>
      </c>
      <c r="F88">
        <v>8.2060377627788146</v>
      </c>
      <c r="G88">
        <v>12.581133527459999</v>
      </c>
      <c r="H88">
        <v>0</v>
      </c>
    </row>
    <row r="89" spans="1:8" x14ac:dyDescent="0.25">
      <c r="A89" s="1">
        <v>44170</v>
      </c>
      <c r="B89">
        <v>3575.5</v>
      </c>
      <c r="C89">
        <v>535623</v>
      </c>
      <c r="D89">
        <v>-2.3887523887523888E-2</v>
      </c>
      <c r="E89">
        <v>-2.4177457290363753E-2</v>
      </c>
      <c r="F89">
        <v>8.1818603054884509</v>
      </c>
      <c r="G89">
        <v>13.19118583437155</v>
      </c>
      <c r="H89">
        <v>0</v>
      </c>
    </row>
    <row r="90" spans="1:8" x14ac:dyDescent="0.25">
      <c r="A90" t="s">
        <v>111</v>
      </c>
      <c r="B90">
        <v>3631</v>
      </c>
      <c r="C90">
        <v>546151</v>
      </c>
      <c r="D90">
        <v>1.5522304572787023E-2</v>
      </c>
      <c r="E90">
        <v>1.5403065925885149E-2</v>
      </c>
      <c r="F90">
        <v>8.1972633714143353</v>
      </c>
      <c r="G90">
        <v>13.210650773268823</v>
      </c>
      <c r="H90">
        <v>0</v>
      </c>
    </row>
    <row r="91" spans="1:8" x14ac:dyDescent="0.25">
      <c r="A91" t="s">
        <v>112</v>
      </c>
      <c r="B91">
        <v>3508</v>
      </c>
      <c r="C91">
        <v>621758</v>
      </c>
      <c r="D91">
        <v>-3.3874965574221975E-2</v>
      </c>
      <c r="E91">
        <v>-3.4462017922262132E-2</v>
      </c>
      <c r="F91">
        <v>8.1628013534920729</v>
      </c>
      <c r="G91">
        <v>13.340306228490794</v>
      </c>
      <c r="H91">
        <v>0</v>
      </c>
    </row>
    <row r="92" spans="1:8" x14ac:dyDescent="0.25">
      <c r="A92" t="s">
        <v>113</v>
      </c>
      <c r="B92">
        <v>3544.5</v>
      </c>
      <c r="C92">
        <v>308703</v>
      </c>
      <c r="D92">
        <v>1.040478905359179E-2</v>
      </c>
      <c r="E92">
        <v>1.0351031802998649E-2</v>
      </c>
      <c r="F92">
        <v>8.1731523852950723</v>
      </c>
      <c r="G92">
        <v>12.640134928616012</v>
      </c>
      <c r="H92">
        <v>0</v>
      </c>
    </row>
    <row r="93" spans="1:8" x14ac:dyDescent="0.25">
      <c r="A93" t="s">
        <v>114</v>
      </c>
      <c r="B93">
        <v>3619.5</v>
      </c>
      <c r="C93">
        <v>522604</v>
      </c>
      <c r="D93">
        <v>2.1159542953872196E-2</v>
      </c>
      <c r="E93">
        <v>2.0938788438123933E-2</v>
      </c>
      <c r="F93">
        <v>8.194091173733197</v>
      </c>
      <c r="G93">
        <v>13.166579286076862</v>
      </c>
      <c r="H93">
        <v>0</v>
      </c>
    </row>
    <row r="94" spans="1:8" x14ac:dyDescent="0.25">
      <c r="A94" t="s">
        <v>115</v>
      </c>
      <c r="B94">
        <v>3657</v>
      </c>
      <c r="C94">
        <v>352357</v>
      </c>
      <c r="D94">
        <v>1.0360547036883548E-2</v>
      </c>
      <c r="E94">
        <v>1.0307244416185048E-2</v>
      </c>
      <c r="F94">
        <v>8.2043984181493812</v>
      </c>
      <c r="G94">
        <v>12.772400145167735</v>
      </c>
      <c r="H94">
        <v>0</v>
      </c>
    </row>
    <row r="95" spans="1:8" x14ac:dyDescent="0.25">
      <c r="A95" t="s">
        <v>116</v>
      </c>
      <c r="B95">
        <v>3640</v>
      </c>
      <c r="C95">
        <v>400697</v>
      </c>
      <c r="D95">
        <v>-4.6486190866830736E-3</v>
      </c>
      <c r="E95">
        <v>-4.6594575185949245E-3</v>
      </c>
      <c r="F95">
        <v>8.1997389606307856</v>
      </c>
      <c r="G95">
        <v>12.90096080969828</v>
      </c>
      <c r="H95">
        <v>0</v>
      </c>
    </row>
    <row r="96" spans="1:8" x14ac:dyDescent="0.25">
      <c r="A96" t="s">
        <v>117</v>
      </c>
      <c r="B96">
        <v>3600</v>
      </c>
      <c r="C96">
        <v>345079</v>
      </c>
      <c r="D96">
        <v>-1.098901098901099E-2</v>
      </c>
      <c r="E96">
        <v>-1.1049836186584935E-2</v>
      </c>
      <c r="F96">
        <v>8.1886891244442008</v>
      </c>
      <c r="G96">
        <v>12.751528655307563</v>
      </c>
      <c r="H96">
        <v>0</v>
      </c>
    </row>
    <row r="97" spans="1:8" x14ac:dyDescent="0.25">
      <c r="A97" t="s">
        <v>118</v>
      </c>
      <c r="B97">
        <v>3616</v>
      </c>
      <c r="C97">
        <v>208008</v>
      </c>
      <c r="D97">
        <v>4.4444444444444444E-3</v>
      </c>
      <c r="E97">
        <v>4.4345970678657748E-3</v>
      </c>
      <c r="F97">
        <v>8.1931237215120678</v>
      </c>
      <c r="G97">
        <v>12.24533181948229</v>
      </c>
      <c r="H97">
        <v>0</v>
      </c>
    </row>
    <row r="98" spans="1:8" x14ac:dyDescent="0.25">
      <c r="A98" t="s">
        <v>119</v>
      </c>
      <c r="B98">
        <v>3635</v>
      </c>
      <c r="C98">
        <v>119457</v>
      </c>
      <c r="D98">
        <v>5.2544247787610623E-3</v>
      </c>
      <c r="E98">
        <v>5.2406684555527088E-3</v>
      </c>
      <c r="F98">
        <v>8.1983643899676206</v>
      </c>
      <c r="G98">
        <v>11.690711752962422</v>
      </c>
      <c r="H98">
        <v>0</v>
      </c>
    </row>
    <row r="99" spans="1:8" x14ac:dyDescent="0.25">
      <c r="A99" t="s">
        <v>120</v>
      </c>
      <c r="B99">
        <v>3615.5</v>
      </c>
      <c r="C99">
        <v>365782</v>
      </c>
      <c r="D99">
        <v>-5.3645116918844566E-3</v>
      </c>
      <c r="E99">
        <v>-5.3789523526131967E-3</v>
      </c>
      <c r="F99">
        <v>8.1929854376150058</v>
      </c>
      <c r="G99">
        <v>12.80979280651113</v>
      </c>
      <c r="H99">
        <v>0</v>
      </c>
    </row>
    <row r="100" spans="1:8" x14ac:dyDescent="0.25">
      <c r="A100" t="s">
        <v>121</v>
      </c>
      <c r="B100">
        <v>3744.5</v>
      </c>
      <c r="C100">
        <v>856327</v>
      </c>
      <c r="D100">
        <v>3.567971234960586E-2</v>
      </c>
      <c r="E100">
        <v>3.5057938074415138E-2</v>
      </c>
      <c r="F100">
        <v>8.2280433756894222</v>
      </c>
      <c r="G100">
        <v>13.660407591522681</v>
      </c>
      <c r="H100">
        <v>0</v>
      </c>
    </row>
    <row r="101" spans="1:8" x14ac:dyDescent="0.25">
      <c r="A101" t="s">
        <v>122</v>
      </c>
      <c r="B101">
        <v>3827</v>
      </c>
      <c r="C101">
        <v>502375</v>
      </c>
      <c r="D101">
        <v>2.2032314060622248E-2</v>
      </c>
      <c r="E101">
        <v>2.1793109736280465E-2</v>
      </c>
      <c r="F101">
        <v>8.2498364854257016</v>
      </c>
      <c r="G101">
        <v>13.127102131751503</v>
      </c>
      <c r="H101">
        <v>0</v>
      </c>
    </row>
    <row r="102" spans="1:8" x14ac:dyDescent="0.25">
      <c r="A102" t="s">
        <v>123</v>
      </c>
      <c r="B102">
        <v>3740</v>
      </c>
      <c r="C102">
        <v>518322</v>
      </c>
      <c r="D102">
        <v>-2.2733211392735823E-2</v>
      </c>
      <c r="E102">
        <v>-2.2995595017124695E-2</v>
      </c>
      <c r="F102">
        <v>8.2268408904085781</v>
      </c>
      <c r="G102">
        <v>13.158351949736552</v>
      </c>
      <c r="H102">
        <v>0</v>
      </c>
    </row>
    <row r="103" spans="1:8" x14ac:dyDescent="0.25">
      <c r="A103" s="1">
        <v>43836</v>
      </c>
      <c r="B103">
        <v>3832</v>
      </c>
      <c r="C103">
        <v>428320</v>
      </c>
      <c r="D103">
        <v>2.4598930481283421E-2</v>
      </c>
      <c r="E103">
        <v>2.43012486821736E-2</v>
      </c>
      <c r="F103">
        <v>8.2511421390907511</v>
      </c>
      <c r="G103">
        <v>12.967625858754179</v>
      </c>
      <c r="H103">
        <v>0</v>
      </c>
    </row>
    <row r="104" spans="1:8" x14ac:dyDescent="0.25">
      <c r="A104" s="1">
        <v>43867</v>
      </c>
      <c r="B104">
        <v>3899.5</v>
      </c>
      <c r="C104">
        <v>590579</v>
      </c>
      <c r="D104">
        <v>1.7614822546972862E-2</v>
      </c>
      <c r="E104">
        <v>1.7461479679801488E-2</v>
      </c>
      <c r="F104">
        <v>8.2686036187705536</v>
      </c>
      <c r="G104">
        <v>13.288858690599175</v>
      </c>
      <c r="H104">
        <v>0</v>
      </c>
    </row>
    <row r="105" spans="1:8" x14ac:dyDescent="0.25">
      <c r="A105" s="1">
        <v>43896</v>
      </c>
      <c r="B105">
        <v>3869</v>
      </c>
      <c r="C105">
        <v>529011</v>
      </c>
      <c r="D105">
        <v>-7.8215155789203746E-3</v>
      </c>
      <c r="E105">
        <v>-7.8522640700398084E-3</v>
      </c>
      <c r="F105">
        <v>8.2607513547005134</v>
      </c>
      <c r="G105">
        <v>13.178764504575096</v>
      </c>
      <c r="H105">
        <v>0</v>
      </c>
    </row>
    <row r="106" spans="1:8" x14ac:dyDescent="0.25">
      <c r="A106" s="1">
        <v>43927</v>
      </c>
      <c r="B106">
        <v>3836</v>
      </c>
      <c r="C106">
        <v>632588</v>
      </c>
      <c r="D106">
        <v>-8.5293357456707151E-3</v>
      </c>
      <c r="E106">
        <v>-8.5659186971841269E-3</v>
      </c>
      <c r="F106">
        <v>8.2521854360033284</v>
      </c>
      <c r="G106">
        <v>13.357574620340854</v>
      </c>
      <c r="H106">
        <v>0</v>
      </c>
    </row>
    <row r="107" spans="1:8" x14ac:dyDescent="0.25">
      <c r="A107" s="1">
        <v>43957</v>
      </c>
      <c r="B107">
        <v>3846</v>
      </c>
      <c r="C107">
        <v>300224</v>
      </c>
      <c r="D107">
        <v>2.6068821689259644E-3</v>
      </c>
      <c r="E107">
        <v>2.6034901453962536E-3</v>
      </c>
      <c r="F107">
        <v>8.2547889261487253</v>
      </c>
      <c r="G107">
        <v>12.61228414168813</v>
      </c>
      <c r="H107">
        <v>0</v>
      </c>
    </row>
    <row r="108" spans="1:8" x14ac:dyDescent="0.25">
      <c r="A108" s="1">
        <v>44049</v>
      </c>
      <c r="B108">
        <v>3950</v>
      </c>
      <c r="C108">
        <v>622249</v>
      </c>
      <c r="D108">
        <v>2.704108164326573E-2</v>
      </c>
      <c r="E108">
        <v>2.6681931746442577E-2</v>
      </c>
      <c r="F108">
        <v>8.281470857895167</v>
      </c>
      <c r="G108">
        <v>13.341095613157433</v>
      </c>
      <c r="H108">
        <v>0</v>
      </c>
    </row>
    <row r="109" spans="1:8" x14ac:dyDescent="0.25">
      <c r="A109" s="1">
        <v>44080</v>
      </c>
      <c r="B109">
        <v>3929</v>
      </c>
      <c r="C109">
        <v>367852</v>
      </c>
      <c r="D109">
        <v>-5.3164556962025317E-3</v>
      </c>
      <c r="E109">
        <v>-5.3306383367077948E-3</v>
      </c>
      <c r="F109">
        <v>8.2761402195584601</v>
      </c>
      <c r="G109">
        <v>12.815435962344408</v>
      </c>
      <c r="H109">
        <v>0</v>
      </c>
    </row>
    <row r="110" spans="1:8" x14ac:dyDescent="0.25">
      <c r="A110" s="1">
        <v>44110</v>
      </c>
      <c r="B110">
        <v>3995</v>
      </c>
      <c r="C110">
        <v>805517</v>
      </c>
      <c r="D110">
        <v>1.6798167472639347E-2</v>
      </c>
      <c r="E110">
        <v>1.665863864191533E-2</v>
      </c>
      <c r="F110">
        <v>8.2927988582003742</v>
      </c>
      <c r="G110">
        <v>13.599239586280246</v>
      </c>
      <c r="H110">
        <v>0</v>
      </c>
    </row>
    <row r="111" spans="1:8" x14ac:dyDescent="0.25">
      <c r="A111" s="1">
        <v>44141</v>
      </c>
      <c r="B111">
        <v>4004</v>
      </c>
      <c r="C111">
        <v>786098</v>
      </c>
      <c r="D111">
        <v>2.2528160200250315E-3</v>
      </c>
      <c r="E111">
        <v>2.250282234736159E-3</v>
      </c>
      <c r="F111">
        <v>8.2950491404351112</v>
      </c>
      <c r="G111">
        <v>13.574836745573039</v>
      </c>
      <c r="H111">
        <v>0</v>
      </c>
    </row>
    <row r="112" spans="1:8" x14ac:dyDescent="0.25">
      <c r="A112" t="s">
        <v>124</v>
      </c>
      <c r="B112">
        <v>3985.5</v>
      </c>
      <c r="C112">
        <v>606762</v>
      </c>
      <c r="D112">
        <v>-4.6203796203796201E-3</v>
      </c>
      <c r="E112">
        <v>-4.6310865671333416E-3</v>
      </c>
      <c r="F112">
        <v>8.2904180538679775</v>
      </c>
      <c r="G112">
        <v>13.315891900896366</v>
      </c>
      <c r="H112">
        <v>0</v>
      </c>
    </row>
    <row r="113" spans="1:8" x14ac:dyDescent="0.25">
      <c r="A113" t="s">
        <v>125</v>
      </c>
      <c r="B113">
        <v>3950</v>
      </c>
      <c r="C113">
        <v>409007</v>
      </c>
      <c r="D113">
        <v>-8.907288922343496E-3</v>
      </c>
      <c r="E113">
        <v>-8.9471959728103321E-3</v>
      </c>
      <c r="F113">
        <v>8.281470857895167</v>
      </c>
      <c r="G113">
        <v>12.921487549792905</v>
      </c>
      <c r="H113">
        <v>0</v>
      </c>
    </row>
    <row r="114" spans="1:8" x14ac:dyDescent="0.25">
      <c r="A114" t="s">
        <v>126</v>
      </c>
      <c r="B114">
        <v>3945</v>
      </c>
      <c r="C114">
        <v>542551</v>
      </c>
      <c r="D114">
        <v>-1.2658227848101266E-3</v>
      </c>
      <c r="E114">
        <v>-1.2666246151929424E-3</v>
      </c>
      <c r="F114">
        <v>8.2802042332799743</v>
      </c>
      <c r="G114">
        <v>13.204037369194753</v>
      </c>
      <c r="H114">
        <v>0</v>
      </c>
    </row>
    <row r="115" spans="1:8" x14ac:dyDescent="0.25">
      <c r="A115" t="s">
        <v>127</v>
      </c>
      <c r="B115">
        <v>3820</v>
      </c>
      <c r="C115">
        <v>725669</v>
      </c>
      <c r="D115">
        <v>-3.1685678073510776E-2</v>
      </c>
      <c r="E115">
        <v>-3.2198531679353722E-2</v>
      </c>
      <c r="F115">
        <v>8.2480057016006203</v>
      </c>
      <c r="G115">
        <v>13.494849266977489</v>
      </c>
      <c r="H115">
        <v>0</v>
      </c>
    </row>
    <row r="116" spans="1:8" x14ac:dyDescent="0.25">
      <c r="A116" t="s">
        <v>128</v>
      </c>
      <c r="B116">
        <v>3980</v>
      </c>
      <c r="C116">
        <v>867710</v>
      </c>
      <c r="D116">
        <v>4.1884816753926704E-2</v>
      </c>
      <c r="E116">
        <v>4.1031396677862562E-2</v>
      </c>
      <c r="F116">
        <v>8.2890370982784827</v>
      </c>
      <c r="G116">
        <v>13.673612836435698</v>
      </c>
      <c r="H116" t="s">
        <v>228</v>
      </c>
    </row>
    <row r="117" spans="1:8" x14ac:dyDescent="0.25">
      <c r="A117" t="s">
        <v>129</v>
      </c>
      <c r="B117">
        <v>4076</v>
      </c>
      <c r="C117">
        <v>655479</v>
      </c>
      <c r="D117">
        <v>2.4120603015075376E-2</v>
      </c>
      <c r="E117">
        <v>2.3834296064132017E-2</v>
      </c>
      <c r="F117">
        <v>8.3128713943426149</v>
      </c>
      <c r="G117">
        <v>13.393121545059437</v>
      </c>
      <c r="H117">
        <v>0</v>
      </c>
    </row>
    <row r="118" spans="1:8" x14ac:dyDescent="0.25">
      <c r="A118" t="s">
        <v>130</v>
      </c>
      <c r="B118">
        <v>4115</v>
      </c>
      <c r="C118">
        <v>715543</v>
      </c>
      <c r="D118">
        <v>9.5682041216879291E-3</v>
      </c>
      <c r="E118">
        <v>9.5227187685548408E-3</v>
      </c>
      <c r="F118">
        <v>8.3223941131111694</v>
      </c>
      <c r="G118">
        <v>13.480796974006523</v>
      </c>
      <c r="H118">
        <v>0</v>
      </c>
    </row>
    <row r="119" spans="1:8" x14ac:dyDescent="0.25">
      <c r="A119" t="s">
        <v>131</v>
      </c>
      <c r="B119">
        <v>4140.5</v>
      </c>
      <c r="C119">
        <v>870462</v>
      </c>
      <c r="D119">
        <v>6.1968408262454439E-3</v>
      </c>
      <c r="E119">
        <v>6.17771936258453E-3</v>
      </c>
      <c r="F119">
        <v>8.3285718324737541</v>
      </c>
      <c r="G119">
        <v>13.676779384164611</v>
      </c>
      <c r="H119">
        <v>0</v>
      </c>
    </row>
    <row r="120" spans="1:8" x14ac:dyDescent="0.25">
      <c r="A120" t="s">
        <v>132</v>
      </c>
      <c r="B120">
        <v>4180.5</v>
      </c>
      <c r="C120">
        <v>558665</v>
      </c>
      <c r="D120">
        <v>9.6606690013283422E-3</v>
      </c>
      <c r="E120">
        <v>9.6143031163578134E-3</v>
      </c>
      <c r="F120">
        <v>8.3381861355901119</v>
      </c>
      <c r="G120">
        <v>13.23330528805805</v>
      </c>
      <c r="H120">
        <v>0</v>
      </c>
    </row>
    <row r="121" spans="1:8" x14ac:dyDescent="0.25">
      <c r="A121" t="s">
        <v>133</v>
      </c>
      <c r="B121">
        <v>4156.5</v>
      </c>
      <c r="C121">
        <v>332486</v>
      </c>
      <c r="D121">
        <v>-5.7409400789379264E-3</v>
      </c>
      <c r="E121">
        <v>-5.7574826189697517E-3</v>
      </c>
      <c r="F121">
        <v>8.3324286529711422</v>
      </c>
      <c r="G121">
        <v>12.714353032928436</v>
      </c>
      <c r="H121">
        <v>0</v>
      </c>
    </row>
    <row r="122" spans="1:8" x14ac:dyDescent="0.25">
      <c r="A122" t="s">
        <v>134</v>
      </c>
      <c r="B122">
        <v>4035</v>
      </c>
      <c r="C122">
        <v>439418</v>
      </c>
      <c r="D122">
        <v>-2.9231324431613137E-2</v>
      </c>
      <c r="E122">
        <v>-2.9667072267093624E-2</v>
      </c>
      <c r="F122">
        <v>8.3027615807040487</v>
      </c>
      <c r="G122">
        <v>12.993206403045814</v>
      </c>
      <c r="H122">
        <v>0</v>
      </c>
    </row>
    <row r="123" spans="1:8" x14ac:dyDescent="0.25">
      <c r="A123" s="1">
        <v>43868</v>
      </c>
      <c r="B123">
        <v>4202</v>
      </c>
      <c r="C123">
        <v>514032</v>
      </c>
      <c r="D123">
        <v>4.1387856257744736E-2</v>
      </c>
      <c r="E123">
        <v>4.0554300700896592E-2</v>
      </c>
      <c r="F123">
        <v>8.343315881404946</v>
      </c>
      <c r="G123">
        <v>13.150040799308766</v>
      </c>
      <c r="H123" t="s">
        <v>228</v>
      </c>
    </row>
    <row r="124" spans="1:8" x14ac:dyDescent="0.25">
      <c r="A124" s="1">
        <v>43897</v>
      </c>
      <c r="B124">
        <v>4222</v>
      </c>
      <c r="C124">
        <v>287251</v>
      </c>
      <c r="D124">
        <v>4.7596382674916704E-3</v>
      </c>
      <c r="E124">
        <v>4.7483470033202278E-3</v>
      </c>
      <c r="F124">
        <v>8.3480642284082656</v>
      </c>
      <c r="G124">
        <v>12.56811167699302</v>
      </c>
      <c r="H124">
        <v>0</v>
      </c>
    </row>
    <row r="125" spans="1:8" x14ac:dyDescent="0.25">
      <c r="A125" s="1">
        <v>43989</v>
      </c>
      <c r="B125">
        <v>4332</v>
      </c>
      <c r="C125">
        <v>494536</v>
      </c>
      <c r="D125">
        <v>2.6054002842254856E-2</v>
      </c>
      <c r="E125">
        <v>2.5720379712615354E-2</v>
      </c>
      <c r="F125">
        <v>8.3737846081208804</v>
      </c>
      <c r="G125">
        <v>13.111375228203951</v>
      </c>
      <c r="H125">
        <v>0</v>
      </c>
    </row>
    <row r="126" spans="1:8" x14ac:dyDescent="0.25">
      <c r="A126" s="1">
        <v>44019</v>
      </c>
      <c r="B126">
        <v>4242</v>
      </c>
      <c r="C126">
        <v>599546</v>
      </c>
      <c r="D126">
        <v>-2.077562326869806E-2</v>
      </c>
      <c r="E126">
        <v>-2.0994472996253496E-2</v>
      </c>
      <c r="F126">
        <v>8.3527901351246285</v>
      </c>
      <c r="G126">
        <v>13.303927981114905</v>
      </c>
      <c r="H126">
        <v>0</v>
      </c>
    </row>
    <row r="127" spans="1:8" x14ac:dyDescent="0.25">
      <c r="A127" s="1">
        <v>44050</v>
      </c>
      <c r="B127">
        <v>4225</v>
      </c>
      <c r="C127">
        <v>364001</v>
      </c>
      <c r="D127">
        <v>-4.0075436115040077E-3</v>
      </c>
      <c r="E127">
        <v>-4.0155953333535447E-3</v>
      </c>
      <c r="F127">
        <v>8.3487745397912736</v>
      </c>
      <c r="G127">
        <v>12.804911893867851</v>
      </c>
      <c r="H127">
        <v>0</v>
      </c>
    </row>
    <row r="128" spans="1:8" x14ac:dyDescent="0.25">
      <c r="A128" s="1">
        <v>44081</v>
      </c>
      <c r="B128">
        <v>4337</v>
      </c>
      <c r="C128">
        <v>674716</v>
      </c>
      <c r="D128">
        <v>2.6508875739644971E-2</v>
      </c>
      <c r="E128">
        <v>2.6163604044092043E-2</v>
      </c>
      <c r="F128">
        <v>8.3749381438353669</v>
      </c>
      <c r="G128">
        <v>13.422047140577705</v>
      </c>
      <c r="H128">
        <v>0</v>
      </c>
    </row>
    <row r="129" spans="1:10" x14ac:dyDescent="0.25">
      <c r="A129" s="1">
        <v>44111</v>
      </c>
      <c r="B129">
        <v>4307</v>
      </c>
      <c r="C129">
        <v>519649</v>
      </c>
      <c r="D129">
        <v>-6.917223887479825E-3</v>
      </c>
      <c r="E129">
        <v>-6.9412587812556709E-3</v>
      </c>
      <c r="F129">
        <v>8.3679968850541098</v>
      </c>
      <c r="G129">
        <v>13.160908862642543</v>
      </c>
      <c r="H129">
        <v>0</v>
      </c>
    </row>
    <row r="130" spans="1:10" x14ac:dyDescent="0.25">
      <c r="A130" t="s">
        <v>135</v>
      </c>
      <c r="B130">
        <v>4291</v>
      </c>
      <c r="C130">
        <v>327645</v>
      </c>
      <c r="D130">
        <v>-3.7148827490132343E-3</v>
      </c>
      <c r="E130">
        <v>-3.7218000625858561E-3</v>
      </c>
      <c r="F130">
        <v>8.3642750849915242</v>
      </c>
      <c r="G130">
        <v>12.699685984165031</v>
      </c>
      <c r="H130">
        <v>0</v>
      </c>
    </row>
    <row r="131" spans="1:10" x14ac:dyDescent="0.25">
      <c r="A131" t="s">
        <v>136</v>
      </c>
      <c r="B131">
        <v>4259.5</v>
      </c>
      <c r="C131">
        <v>403736</v>
      </c>
      <c r="D131">
        <v>-7.34094616639478E-3</v>
      </c>
      <c r="E131">
        <v>-7.3680235086295582E-3</v>
      </c>
      <c r="F131">
        <v>8.3569070614828949</v>
      </c>
      <c r="G131">
        <v>12.908516477995214</v>
      </c>
      <c r="H131">
        <v>0</v>
      </c>
    </row>
    <row r="132" spans="1:10" x14ac:dyDescent="0.25">
      <c r="A132" t="s">
        <v>137</v>
      </c>
      <c r="B132">
        <v>4298</v>
      </c>
      <c r="C132">
        <v>278935</v>
      </c>
      <c r="D132">
        <v>9.0386195562859491E-3</v>
      </c>
      <c r="E132">
        <v>8.9980157195605828E-3</v>
      </c>
      <c r="F132">
        <v>8.3659050772024557</v>
      </c>
      <c r="G132">
        <v>12.538734058750238</v>
      </c>
      <c r="H132">
        <v>0</v>
      </c>
    </row>
    <row r="133" spans="1:10" x14ac:dyDescent="0.25">
      <c r="A133" t="s">
        <v>138</v>
      </c>
      <c r="B133">
        <v>4303.5</v>
      </c>
      <c r="C133">
        <v>361755</v>
      </c>
      <c r="D133">
        <v>1.2796649604467194E-3</v>
      </c>
      <c r="E133">
        <v>1.278846887073419E-3</v>
      </c>
      <c r="F133">
        <v>8.3671839240895292</v>
      </c>
      <c r="G133">
        <v>12.798722466098281</v>
      </c>
      <c r="H133">
        <v>0</v>
      </c>
    </row>
    <row r="134" spans="1:10" x14ac:dyDescent="0.25">
      <c r="A134" t="s">
        <v>139</v>
      </c>
      <c r="B134">
        <v>4302</v>
      </c>
      <c r="C134">
        <v>176026</v>
      </c>
      <c r="D134">
        <v>-3.4855350296270478E-4</v>
      </c>
      <c r="E134">
        <v>-3.4861426185380754E-4</v>
      </c>
      <c r="F134">
        <v>8.3668353098276746</v>
      </c>
      <c r="G134">
        <v>12.078386990382418</v>
      </c>
      <c r="H134">
        <v>0</v>
      </c>
    </row>
    <row r="135" spans="1:10" x14ac:dyDescent="0.25">
      <c r="A135" t="s">
        <v>140</v>
      </c>
      <c r="B135">
        <v>4476.5</v>
      </c>
      <c r="C135">
        <v>570102</v>
      </c>
      <c r="D135">
        <v>4.0562529056252905E-2</v>
      </c>
      <c r="E135">
        <v>3.9761460246535429E-2</v>
      </c>
      <c r="F135">
        <v>8.406596770074211</v>
      </c>
      <c r="G135">
        <v>13.253570571169984</v>
      </c>
      <c r="H135" t="s">
        <v>228</v>
      </c>
      <c r="J135" t="s">
        <v>271</v>
      </c>
    </row>
    <row r="136" spans="1:10" x14ac:dyDescent="0.25">
      <c r="A136" t="s">
        <v>141</v>
      </c>
      <c r="B136">
        <v>4648</v>
      </c>
      <c r="C136">
        <v>717238</v>
      </c>
      <c r="D136">
        <v>3.8311180609851447E-2</v>
      </c>
      <c r="E136" s="14">
        <v>3.7595528457536526E-2</v>
      </c>
      <c r="F136">
        <v>8.4441922985317479</v>
      </c>
      <c r="G136">
        <v>13.483163003135511</v>
      </c>
      <c r="H136" t="s">
        <v>228</v>
      </c>
    </row>
    <row r="137" spans="1:10" x14ac:dyDescent="0.25">
      <c r="A137" t="s">
        <v>142</v>
      </c>
      <c r="B137">
        <v>4690</v>
      </c>
      <c r="C137">
        <v>859724</v>
      </c>
      <c r="D137">
        <v>9.0361445783132526E-3</v>
      </c>
      <c r="E137">
        <v>8.9955629085777828E-3</v>
      </c>
      <c r="F137">
        <v>8.4531878614403251</v>
      </c>
      <c r="G137">
        <v>13.664366686488004</v>
      </c>
      <c r="H137">
        <v>0</v>
      </c>
    </row>
    <row r="138" spans="1:10" x14ac:dyDescent="0.25">
      <c r="A138" t="s">
        <v>143</v>
      </c>
      <c r="B138">
        <v>4720</v>
      </c>
      <c r="C138">
        <v>648464</v>
      </c>
      <c r="D138">
        <v>6.3965884861407248E-3</v>
      </c>
      <c r="E138">
        <v>6.3762171392760638E-3</v>
      </c>
      <c r="F138">
        <v>8.4595640785796018</v>
      </c>
      <c r="G138">
        <v>13.382361768476082</v>
      </c>
      <c r="H138">
        <v>0</v>
      </c>
    </row>
    <row r="139" spans="1:10" x14ac:dyDescent="0.25">
      <c r="A139" t="s">
        <v>144</v>
      </c>
      <c r="B139">
        <v>4782.5</v>
      </c>
      <c r="C139">
        <v>464885</v>
      </c>
      <c r="D139">
        <v>1.3241525423728813E-2</v>
      </c>
      <c r="E139">
        <v>1.3154622734806871E-2</v>
      </c>
      <c r="F139">
        <v>8.4727187013144079</v>
      </c>
      <c r="G139">
        <v>13.049545342154923</v>
      </c>
      <c r="H139">
        <v>0</v>
      </c>
    </row>
    <row r="140" spans="1:10" x14ac:dyDescent="0.25">
      <c r="A140" t="s">
        <v>145</v>
      </c>
      <c r="B140">
        <v>4752</v>
      </c>
      <c r="C140">
        <v>554837</v>
      </c>
      <c r="D140">
        <v>-6.3774176685833768E-3</v>
      </c>
      <c r="E140">
        <v>-6.3978402719270591E-3</v>
      </c>
      <c r="F140">
        <v>8.4663208610424814</v>
      </c>
      <c r="G140">
        <v>13.226429655898439</v>
      </c>
      <c r="H140">
        <v>0</v>
      </c>
    </row>
    <row r="141" spans="1:10" x14ac:dyDescent="0.25">
      <c r="A141" t="s">
        <v>146</v>
      </c>
      <c r="B141">
        <v>4768</v>
      </c>
      <c r="C141">
        <v>303507</v>
      </c>
      <c r="D141">
        <v>3.3670033670033669E-3</v>
      </c>
      <c r="E141">
        <v>3.3613477027049274E-3</v>
      </c>
      <c r="F141">
        <v>8.4696822087451853</v>
      </c>
      <c r="G141">
        <v>12.623159953466127</v>
      </c>
      <c r="H141">
        <v>0</v>
      </c>
    </row>
    <row r="142" spans="1:10" x14ac:dyDescent="0.25">
      <c r="A142" t="s">
        <v>147</v>
      </c>
      <c r="B142">
        <v>4698</v>
      </c>
      <c r="C142">
        <v>815281</v>
      </c>
      <c r="D142">
        <v>-1.4681208053691275E-2</v>
      </c>
      <c r="E142">
        <v>-1.4790043526327642E-2</v>
      </c>
      <c r="F142">
        <v>8.4548921652188582</v>
      </c>
      <c r="G142">
        <v>13.611288118074288</v>
      </c>
      <c r="H142">
        <v>0</v>
      </c>
    </row>
    <row r="143" spans="1:10" x14ac:dyDescent="0.25">
      <c r="A143" t="s">
        <v>148</v>
      </c>
      <c r="B143">
        <v>4675.5</v>
      </c>
      <c r="C143">
        <v>499186</v>
      </c>
      <c r="D143">
        <v>-4.7892720306513406E-3</v>
      </c>
      <c r="E143">
        <v>-4.8007773433566764E-3</v>
      </c>
      <c r="F143">
        <v>8.4500913878755011</v>
      </c>
      <c r="G143">
        <v>13.120734050772295</v>
      </c>
      <c r="H143">
        <v>0</v>
      </c>
    </row>
    <row r="144" spans="1:10" x14ac:dyDescent="0.25">
      <c r="A144" t="s">
        <v>149</v>
      </c>
      <c r="B144">
        <v>4586</v>
      </c>
      <c r="C144">
        <v>545908</v>
      </c>
      <c r="D144">
        <v>-1.9142337717891134E-2</v>
      </c>
      <c r="E144">
        <v>-1.932792445765167E-2</v>
      </c>
      <c r="F144">
        <v>8.4307634634178505</v>
      </c>
      <c r="G144">
        <v>13.210205742361133</v>
      </c>
      <c r="H144">
        <v>0</v>
      </c>
    </row>
    <row r="145" spans="1:8" x14ac:dyDescent="0.25">
      <c r="A145" s="1">
        <v>43898</v>
      </c>
      <c r="B145">
        <v>4614</v>
      </c>
      <c r="C145">
        <v>440772</v>
      </c>
      <c r="D145">
        <v>6.1055385957261227E-3</v>
      </c>
      <c r="E145">
        <v>6.0869753158491486E-3</v>
      </c>
      <c r="F145">
        <v>8.4368504387336998</v>
      </c>
      <c r="G145">
        <v>12.996283013932162</v>
      </c>
      <c r="H145">
        <v>0</v>
      </c>
    </row>
    <row r="146" spans="1:8" x14ac:dyDescent="0.25">
      <c r="A146" s="1">
        <v>43929</v>
      </c>
      <c r="B146">
        <v>4658.5</v>
      </c>
      <c r="C146">
        <v>276765</v>
      </c>
      <c r="D146">
        <v>9.6445600346770702E-3</v>
      </c>
      <c r="E146">
        <v>9.5983481567806454E-3</v>
      </c>
      <c r="F146">
        <v>8.4464487868904801</v>
      </c>
      <c r="G146">
        <v>12.530924049644092</v>
      </c>
      <c r="H146">
        <v>0</v>
      </c>
    </row>
    <row r="147" spans="1:8" x14ac:dyDescent="0.25">
      <c r="A147" s="1">
        <v>43959</v>
      </c>
      <c r="B147">
        <v>4632</v>
      </c>
      <c r="C147">
        <v>333049</v>
      </c>
      <c r="D147">
        <v>-5.6885263496833744E-3</v>
      </c>
      <c r="E147">
        <v>-5.7047676376485029E-3</v>
      </c>
      <c r="F147">
        <v>8.4407440192528309</v>
      </c>
      <c r="G147">
        <v>12.716044905284649</v>
      </c>
      <c r="H147">
        <v>0</v>
      </c>
    </row>
    <row r="148" spans="1:8" x14ac:dyDescent="0.25">
      <c r="A148" s="1">
        <v>43990</v>
      </c>
      <c r="B148">
        <v>4606.5</v>
      </c>
      <c r="C148">
        <v>321495</v>
      </c>
      <c r="D148">
        <v>-5.5051813471502587E-3</v>
      </c>
      <c r="E148">
        <v>-5.5203907038444411E-3</v>
      </c>
      <c r="F148">
        <v>8.4352236285489859</v>
      </c>
      <c r="G148">
        <v>12.680737270439343</v>
      </c>
      <c r="H148">
        <v>0</v>
      </c>
    </row>
    <row r="149" spans="1:8" x14ac:dyDescent="0.25">
      <c r="A149" s="1">
        <v>44020</v>
      </c>
      <c r="B149">
        <v>4618</v>
      </c>
      <c r="C149">
        <v>309905</v>
      </c>
      <c r="D149">
        <v>2.4964723759904484E-3</v>
      </c>
      <c r="E149">
        <v>2.4933613654538459E-3</v>
      </c>
      <c r="F149">
        <v>8.4377169899144402</v>
      </c>
      <c r="G149">
        <v>12.644021077882535</v>
      </c>
      <c r="H149">
        <v>0</v>
      </c>
    </row>
    <row r="150" spans="1:8" x14ac:dyDescent="0.25">
      <c r="A150" s="1">
        <v>44112</v>
      </c>
      <c r="B150">
        <v>4613.5</v>
      </c>
      <c r="C150">
        <v>263586</v>
      </c>
      <c r="D150">
        <v>-9.7444781290601987E-4</v>
      </c>
      <c r="E150">
        <v>-9.7492289583013417E-4</v>
      </c>
      <c r="F150">
        <v>8.43674206701861</v>
      </c>
      <c r="G150">
        <v>12.482134969426163</v>
      </c>
      <c r="H150">
        <v>0</v>
      </c>
    </row>
    <row r="151" spans="1:8" x14ac:dyDescent="0.25">
      <c r="A151" s="1">
        <v>44143</v>
      </c>
      <c r="B151">
        <v>4622</v>
      </c>
      <c r="C151">
        <v>368984</v>
      </c>
      <c r="D151">
        <v>1.8424189877533326E-3</v>
      </c>
      <c r="E151">
        <v>1.840723815715462E-3</v>
      </c>
      <c r="F151">
        <v>8.4385827908343263</v>
      </c>
      <c r="G151">
        <v>12.818508561648969</v>
      </c>
      <c r="H151">
        <v>0</v>
      </c>
    </row>
    <row r="152" spans="1:8" x14ac:dyDescent="0.25">
      <c r="A152" s="1">
        <v>44173</v>
      </c>
      <c r="B152">
        <v>4619.5</v>
      </c>
      <c r="C152">
        <v>343556</v>
      </c>
      <c r="D152">
        <v>-5.4089138900908693E-4</v>
      </c>
      <c r="E152">
        <v>-5.4103772352615302E-4</v>
      </c>
      <c r="F152">
        <v>8.4380417531108005</v>
      </c>
      <c r="G152">
        <v>12.747105405013455</v>
      </c>
      <c r="H152">
        <v>0</v>
      </c>
    </row>
    <row r="153" spans="1:8" x14ac:dyDescent="0.25">
      <c r="A153" t="s">
        <v>150</v>
      </c>
      <c r="B153">
        <v>4738.5</v>
      </c>
      <c r="C153">
        <v>509353</v>
      </c>
      <c r="D153">
        <v>2.5760363675722479E-2</v>
      </c>
      <c r="E153">
        <v>2.5434155799449694E-2</v>
      </c>
      <c r="F153">
        <v>8.4634759089102491</v>
      </c>
      <c r="G153">
        <v>13.140896571860493</v>
      </c>
      <c r="H153">
        <v>0</v>
      </c>
    </row>
    <row r="154" spans="1:8" x14ac:dyDescent="0.25">
      <c r="A154" t="s">
        <v>151</v>
      </c>
      <c r="B154">
        <v>4763.5</v>
      </c>
      <c r="C154">
        <v>561231</v>
      </c>
      <c r="D154">
        <v>5.2759312018571276E-3</v>
      </c>
      <c r="E154">
        <v>5.2620622365844626E-3</v>
      </c>
      <c r="F154">
        <v>8.4687379711468349</v>
      </c>
      <c r="G154">
        <v>13.237887864458894</v>
      </c>
      <c r="H154">
        <v>0</v>
      </c>
    </row>
    <row r="155" spans="1:8" x14ac:dyDescent="0.25">
      <c r="A155" t="s">
        <v>152</v>
      </c>
      <c r="B155">
        <v>4688</v>
      </c>
      <c r="C155">
        <v>518607</v>
      </c>
      <c r="D155">
        <v>-1.5849690353731499E-2</v>
      </c>
      <c r="E155">
        <v>-1.5976639889985541E-2</v>
      </c>
      <c r="F155">
        <v>8.4527613312568484</v>
      </c>
      <c r="G155">
        <v>13.15890164987451</v>
      </c>
      <c r="H155">
        <v>0</v>
      </c>
    </row>
    <row r="156" spans="1:8" x14ac:dyDescent="0.25">
      <c r="A156" t="s">
        <v>153</v>
      </c>
      <c r="B156">
        <v>4690.5</v>
      </c>
      <c r="C156">
        <v>321094</v>
      </c>
      <c r="D156">
        <v>5.3327645051194541E-4</v>
      </c>
      <c r="E156">
        <v>5.3313430915711028E-4</v>
      </c>
      <c r="F156">
        <v>8.4532944655660049</v>
      </c>
      <c r="G156">
        <v>12.67948919413535</v>
      </c>
      <c r="H156">
        <v>0</v>
      </c>
    </row>
    <row r="157" spans="1:8" x14ac:dyDescent="0.25">
      <c r="A157" t="s">
        <v>154</v>
      </c>
      <c r="B157">
        <v>4671.5</v>
      </c>
      <c r="C157">
        <v>252837</v>
      </c>
      <c r="D157">
        <v>-4.0507408591834559E-3</v>
      </c>
      <c r="E157">
        <v>-4.0589673329953311E-3</v>
      </c>
      <c r="F157">
        <v>8.4492354982330102</v>
      </c>
      <c r="G157">
        <v>12.440500291304643</v>
      </c>
      <c r="H157">
        <v>0</v>
      </c>
    </row>
    <row r="158" spans="1:8" x14ac:dyDescent="0.25">
      <c r="A158" t="s">
        <v>155</v>
      </c>
      <c r="B158">
        <v>4561.5</v>
      </c>
      <c r="C158">
        <v>533803</v>
      </c>
      <c r="D158">
        <v>-2.3547040565128973E-2</v>
      </c>
      <c r="E158">
        <v>-2.382870244748134E-2</v>
      </c>
      <c r="F158">
        <v>8.4254067957855288</v>
      </c>
      <c r="G158">
        <v>13.187782136019196</v>
      </c>
      <c r="H158">
        <v>0</v>
      </c>
    </row>
    <row r="159" spans="1:8" x14ac:dyDescent="0.25">
      <c r="A159" t="s">
        <v>156</v>
      </c>
      <c r="B159">
        <v>4523</v>
      </c>
      <c r="C159">
        <v>368723</v>
      </c>
      <c r="D159">
        <v>-8.4402060725638495E-3</v>
      </c>
      <c r="E159">
        <v>-8.4760263076859282E-3</v>
      </c>
      <c r="F159">
        <v>8.4169307694778439</v>
      </c>
      <c r="G159">
        <v>12.817800963616444</v>
      </c>
      <c r="H159">
        <v>0</v>
      </c>
    </row>
    <row r="160" spans="1:8" x14ac:dyDescent="0.25">
      <c r="A160" t="s">
        <v>157</v>
      </c>
      <c r="B160">
        <v>4608</v>
      </c>
      <c r="C160">
        <v>335463</v>
      </c>
      <c r="D160">
        <v>1.8792836612867566E-2</v>
      </c>
      <c r="E160">
        <v>1.8618432897884018E-2</v>
      </c>
      <c r="F160">
        <v>8.4355492023757268</v>
      </c>
      <c r="G160">
        <v>12.723266946152775</v>
      </c>
      <c r="H160">
        <v>0</v>
      </c>
    </row>
    <row r="161" spans="1:10" x14ac:dyDescent="0.25">
      <c r="A161" t="s">
        <v>158</v>
      </c>
      <c r="B161">
        <v>4642.5</v>
      </c>
      <c r="C161">
        <v>473599</v>
      </c>
      <c r="D161">
        <v>7.486979166666667E-3</v>
      </c>
      <c r="E161">
        <v>7.4590908511337648E-3</v>
      </c>
      <c r="F161">
        <v>8.4430082932268604</v>
      </c>
      <c r="G161">
        <v>13.068116251063218</v>
      </c>
      <c r="H161">
        <v>0</v>
      </c>
    </row>
    <row r="162" spans="1:10" x14ac:dyDescent="0.25">
      <c r="A162" t="s">
        <v>159</v>
      </c>
      <c r="B162">
        <v>4666</v>
      </c>
      <c r="C162">
        <v>302374</v>
      </c>
      <c r="D162">
        <v>5.0619278406031235E-3</v>
      </c>
      <c r="E162">
        <v>5.0491593545145151E-3</v>
      </c>
      <c r="F162">
        <v>8.4480574525813754</v>
      </c>
      <c r="G162">
        <v>12.619419940755144</v>
      </c>
      <c r="H162">
        <v>0</v>
      </c>
    </row>
    <row r="163" spans="1:10" x14ac:dyDescent="0.25">
      <c r="A163" t="s">
        <v>160</v>
      </c>
      <c r="B163">
        <v>4728</v>
      </c>
      <c r="C163">
        <v>422233</v>
      </c>
      <c r="D163">
        <v>1.3287612516073724E-2</v>
      </c>
      <c r="E163">
        <v>1.3200106504558811E-2</v>
      </c>
      <c r="F163">
        <v>8.4612575590859347</v>
      </c>
      <c r="G163">
        <v>12.953312573350393</v>
      </c>
      <c r="H163">
        <v>0</v>
      </c>
    </row>
    <row r="164" spans="1:10" x14ac:dyDescent="0.25">
      <c r="A164" t="s">
        <v>161</v>
      </c>
      <c r="B164">
        <v>4581.5</v>
      </c>
      <c r="C164">
        <v>481042</v>
      </c>
      <c r="D164">
        <v>-3.0985617597292726E-2</v>
      </c>
      <c r="E164">
        <v>-3.1475824680666155E-2</v>
      </c>
      <c r="F164">
        <v>8.4297817344052675</v>
      </c>
      <c r="G164">
        <v>13.083709863363215</v>
      </c>
      <c r="H164">
        <v>0</v>
      </c>
    </row>
    <row r="165" spans="1:10" x14ac:dyDescent="0.25">
      <c r="A165" t="s">
        <v>162</v>
      </c>
      <c r="B165">
        <v>4474.5</v>
      </c>
      <c r="C165">
        <v>468217</v>
      </c>
      <c r="D165">
        <v>-2.3354796464040161E-2</v>
      </c>
      <c r="E165">
        <v>-2.3631841782355015E-2</v>
      </c>
      <c r="F165">
        <v>8.4061498926229135</v>
      </c>
      <c r="G165">
        <v>13.056687142649325</v>
      </c>
      <c r="H165">
        <v>0</v>
      </c>
    </row>
    <row r="166" spans="1:10" x14ac:dyDescent="0.25">
      <c r="A166" s="1">
        <v>43839</v>
      </c>
      <c r="B166">
        <v>4497.5</v>
      </c>
      <c r="C166">
        <v>556547</v>
      </c>
      <c r="D166">
        <v>5.1402391328640076E-3</v>
      </c>
      <c r="E166">
        <v>5.1270732017753614E-3</v>
      </c>
      <c r="F166">
        <v>8.4112769658246886</v>
      </c>
      <c r="G166">
        <v>13.229506902555572</v>
      </c>
      <c r="H166">
        <v>0</v>
      </c>
    </row>
    <row r="167" spans="1:10" x14ac:dyDescent="0.25">
      <c r="A167" s="1">
        <v>43870</v>
      </c>
      <c r="B167">
        <v>4564.5</v>
      </c>
      <c r="C167">
        <v>518184</v>
      </c>
      <c r="D167">
        <v>1.4897165091717622E-2</v>
      </c>
      <c r="E167">
        <v>1.4787292180447238E-2</v>
      </c>
      <c r="F167">
        <v>8.4260642580051357</v>
      </c>
      <c r="G167">
        <v>13.15808567052386</v>
      </c>
      <c r="H167">
        <v>0</v>
      </c>
    </row>
    <row r="168" spans="1:10" x14ac:dyDescent="0.25">
      <c r="A168" s="1">
        <v>43899</v>
      </c>
      <c r="B168">
        <v>4565</v>
      </c>
      <c r="C168">
        <v>274496</v>
      </c>
      <c r="D168">
        <v>1.0954102311315588E-4</v>
      </c>
      <c r="E168">
        <v>1.0953502393334118E-4</v>
      </c>
      <c r="F168">
        <v>8.4261737930290685</v>
      </c>
      <c r="G168">
        <v>12.522691967876552</v>
      </c>
      <c r="H168">
        <v>0</v>
      </c>
    </row>
    <row r="169" spans="1:10" x14ac:dyDescent="0.25">
      <c r="A169" s="1">
        <v>43930</v>
      </c>
      <c r="B169">
        <v>4590.5</v>
      </c>
      <c r="C169">
        <v>251453</v>
      </c>
      <c r="D169">
        <v>5.5859802847754653E-3</v>
      </c>
      <c r="E169">
        <v>5.5704365546859098E-3</v>
      </c>
      <c r="F169">
        <v>8.4317442295837548</v>
      </c>
      <c r="G169">
        <v>12.435011372330292</v>
      </c>
      <c r="H169">
        <v>0</v>
      </c>
    </row>
    <row r="170" spans="1:10" x14ac:dyDescent="0.25">
      <c r="A170" s="1">
        <v>44021</v>
      </c>
      <c r="B170">
        <v>4558.5</v>
      </c>
      <c r="C170">
        <v>150741</v>
      </c>
      <c r="D170">
        <v>-6.9709182006317391E-3</v>
      </c>
      <c r="E170">
        <v>-6.9953285587972796E-3</v>
      </c>
      <c r="F170">
        <v>8.424748901024957</v>
      </c>
      <c r="G170">
        <v>11.923318411314689</v>
      </c>
      <c r="H170">
        <v>0</v>
      </c>
    </row>
    <row r="171" spans="1:10" x14ac:dyDescent="0.25">
      <c r="A171" s="1">
        <v>44052</v>
      </c>
      <c r="B171">
        <v>4535</v>
      </c>
      <c r="C171">
        <v>312059</v>
      </c>
      <c r="D171">
        <v>-5.1552045629044644E-3</v>
      </c>
      <c r="E171">
        <v>-5.168538475720426E-3</v>
      </c>
      <c r="F171">
        <v>8.4195803625492367</v>
      </c>
      <c r="G171">
        <v>12.650947551478087</v>
      </c>
      <c r="H171">
        <v>0</v>
      </c>
    </row>
    <row r="172" spans="1:10" x14ac:dyDescent="0.25">
      <c r="A172" s="1">
        <v>44083</v>
      </c>
      <c r="B172">
        <v>4456</v>
      </c>
      <c r="C172">
        <v>279467</v>
      </c>
      <c r="D172">
        <v>-1.7420066152149943E-2</v>
      </c>
      <c r="E172">
        <v>-1.7573580942117053E-2</v>
      </c>
      <c r="F172">
        <v>8.4020067816071204</v>
      </c>
      <c r="G172">
        <v>12.540639496628186</v>
      </c>
      <c r="H172">
        <v>0</v>
      </c>
    </row>
    <row r="173" spans="1:10" x14ac:dyDescent="0.25">
      <c r="A173" s="1">
        <v>44113</v>
      </c>
      <c r="B173">
        <v>4475</v>
      </c>
      <c r="C173">
        <v>217757</v>
      </c>
      <c r="D173">
        <v>4.263913824057451E-3</v>
      </c>
      <c r="E173">
        <v>4.2548491018357861E-3</v>
      </c>
      <c r="F173">
        <v>8.4062616307089559</v>
      </c>
      <c r="G173">
        <v>12.291135041155567</v>
      </c>
      <c r="H173">
        <v>0</v>
      </c>
    </row>
    <row r="174" spans="1:10" x14ac:dyDescent="0.25">
      <c r="A174" s="1">
        <v>44144</v>
      </c>
      <c r="B174">
        <v>4663.5</v>
      </c>
      <c r="C174">
        <v>322222</v>
      </c>
      <c r="D174">
        <v>4.2122905027932964E-2</v>
      </c>
      <c r="E174">
        <v>4.1259887457962517E-2</v>
      </c>
      <c r="F174">
        <v>8.4475215181669174</v>
      </c>
      <c r="G174">
        <v>12.682996027965073</v>
      </c>
      <c r="H174" t="s">
        <v>228</v>
      </c>
      <c r="J174" t="s">
        <v>272</v>
      </c>
    </row>
    <row r="175" spans="1:10" x14ac:dyDescent="0.25">
      <c r="A175" t="s">
        <v>163</v>
      </c>
      <c r="B175">
        <v>4671.5</v>
      </c>
      <c r="C175">
        <v>458729</v>
      </c>
      <c r="D175">
        <v>1.7154497694864372E-3</v>
      </c>
      <c r="E175">
        <v>1.7139800660921471E-3</v>
      </c>
      <c r="F175">
        <v>8.4492354982330102</v>
      </c>
      <c r="G175">
        <v>13.036214900736381</v>
      </c>
      <c r="H175">
        <v>0</v>
      </c>
    </row>
    <row r="176" spans="1:10" x14ac:dyDescent="0.25">
      <c r="A176" t="s">
        <v>164</v>
      </c>
      <c r="B176">
        <v>4724.5</v>
      </c>
      <c r="C176">
        <v>382678</v>
      </c>
      <c r="D176">
        <v>1.1345392272289414E-2</v>
      </c>
      <c r="E176">
        <v>1.1281515989670346E-2</v>
      </c>
      <c r="F176">
        <v>8.4605170142226811</v>
      </c>
      <c r="G176">
        <v>12.854949183479711</v>
      </c>
      <c r="H176">
        <v>0</v>
      </c>
    </row>
    <row r="177" spans="1:8" x14ac:dyDescent="0.25">
      <c r="A177" t="s">
        <v>165</v>
      </c>
      <c r="B177">
        <v>4710</v>
      </c>
      <c r="C177">
        <v>274442</v>
      </c>
      <c r="D177">
        <v>-3.0691078420996931E-3</v>
      </c>
      <c r="E177">
        <v>-3.073827212217163E-3</v>
      </c>
      <c r="F177">
        <v>8.4574431870104636</v>
      </c>
      <c r="G177">
        <v>12.522495224345683</v>
      </c>
      <c r="H177">
        <v>0</v>
      </c>
    </row>
    <row r="178" spans="1:8" x14ac:dyDescent="0.25">
      <c r="A178" t="s">
        <v>166</v>
      </c>
      <c r="B178">
        <v>4863</v>
      </c>
      <c r="C178">
        <v>787198</v>
      </c>
      <c r="D178">
        <v>3.2484076433121019E-2</v>
      </c>
      <c r="E178">
        <v>3.1967623393322459E-2</v>
      </c>
      <c r="F178">
        <v>8.4894108104037862</v>
      </c>
      <c r="G178">
        <v>13.576235084066546</v>
      </c>
      <c r="H178">
        <v>0</v>
      </c>
    </row>
    <row r="179" spans="1:8" x14ac:dyDescent="0.25">
      <c r="A179" t="s">
        <v>167</v>
      </c>
      <c r="B179">
        <v>4805</v>
      </c>
      <c r="C179">
        <v>394972</v>
      </c>
      <c r="D179">
        <v>-1.192679415998355E-2</v>
      </c>
      <c r="E179">
        <v>-1.1998488999392922E-2</v>
      </c>
      <c r="F179">
        <v>8.4774123214043922</v>
      </c>
      <c r="G179">
        <v>12.886570155294773</v>
      </c>
      <c r="H179">
        <v>0</v>
      </c>
    </row>
    <row r="180" spans="1:8" x14ac:dyDescent="0.25">
      <c r="A180" t="s">
        <v>168</v>
      </c>
      <c r="B180">
        <v>4772.5</v>
      </c>
      <c r="C180">
        <v>468255</v>
      </c>
      <c r="D180">
        <v>-6.7637877211238293E-3</v>
      </c>
      <c r="E180">
        <v>-6.7867658044902064E-3</v>
      </c>
      <c r="F180">
        <v>8.4706255555999022</v>
      </c>
      <c r="G180">
        <v>13.056768298305919</v>
      </c>
      <c r="H180">
        <v>0</v>
      </c>
    </row>
    <row r="181" spans="1:8" x14ac:dyDescent="0.25">
      <c r="A181" t="s">
        <v>169</v>
      </c>
      <c r="B181">
        <v>4962</v>
      </c>
      <c r="C181">
        <v>654074</v>
      </c>
      <c r="D181">
        <v>3.9706652697747515E-2</v>
      </c>
      <c r="E181">
        <v>3.8938608651843551E-2</v>
      </c>
      <c r="F181">
        <v>8.5095641642517457</v>
      </c>
      <c r="G181">
        <v>13.390975773885469</v>
      </c>
      <c r="H181" t="s">
        <v>228</v>
      </c>
    </row>
    <row r="182" spans="1:8" x14ac:dyDescent="0.25">
      <c r="A182" t="s">
        <v>170</v>
      </c>
      <c r="B182">
        <v>4989.5</v>
      </c>
      <c r="C182">
        <v>762604</v>
      </c>
      <c r="D182">
        <v>5.542120112857719E-3</v>
      </c>
      <c r="E182">
        <v>5.5268190726210026E-3</v>
      </c>
      <c r="F182">
        <v>8.5150909833243666</v>
      </c>
      <c r="G182">
        <v>13.544494171605587</v>
      </c>
      <c r="H182">
        <v>0</v>
      </c>
    </row>
    <row r="183" spans="1:8" x14ac:dyDescent="0.25">
      <c r="A183" t="s">
        <v>171</v>
      </c>
      <c r="B183">
        <v>5057</v>
      </c>
      <c r="C183">
        <v>584374</v>
      </c>
      <c r="D183">
        <v>1.3528409660286601E-2</v>
      </c>
      <c r="E183">
        <v>1.3437717755615775E-2</v>
      </c>
      <c r="F183">
        <v>8.5285287010799831</v>
      </c>
      <c r="G183">
        <v>13.278296467793679</v>
      </c>
      <c r="H183">
        <v>0</v>
      </c>
    </row>
    <row r="184" spans="1:8" x14ac:dyDescent="0.25">
      <c r="A184" t="s">
        <v>172</v>
      </c>
      <c r="B184">
        <v>5025</v>
      </c>
      <c r="C184">
        <v>484960</v>
      </c>
      <c r="D184">
        <v>-6.3278623689934747E-3</v>
      </c>
      <c r="E184">
        <v>-6.3479681527065747E-3</v>
      </c>
      <c r="F184">
        <v>8.5221807329272767</v>
      </c>
      <c r="G184">
        <v>13.09182169229163</v>
      </c>
      <c r="H184">
        <v>0</v>
      </c>
    </row>
    <row r="185" spans="1:8" x14ac:dyDescent="0.25">
      <c r="A185" t="s">
        <v>173</v>
      </c>
      <c r="B185">
        <v>5080</v>
      </c>
      <c r="C185">
        <v>347077</v>
      </c>
      <c r="D185">
        <v>1.0945273631840797E-2</v>
      </c>
      <c r="E185">
        <v>1.0885807645251004E-2</v>
      </c>
      <c r="F185">
        <v>8.533066540572527</v>
      </c>
      <c r="G185">
        <v>12.757301936329677</v>
      </c>
      <c r="H185">
        <v>0</v>
      </c>
    </row>
    <row r="186" spans="1:8" x14ac:dyDescent="0.25">
      <c r="A186" t="s">
        <v>174</v>
      </c>
      <c r="B186">
        <v>4965.5</v>
      </c>
      <c r="C186">
        <v>492171</v>
      </c>
      <c r="D186">
        <v>-2.2539370078740156E-2</v>
      </c>
      <c r="E186">
        <v>-2.2797264229114357E-2</v>
      </c>
      <c r="F186">
        <v>8.5102692763434131</v>
      </c>
      <c r="G186">
        <v>13.106581496064731</v>
      </c>
      <c r="H186">
        <v>0</v>
      </c>
    </row>
    <row r="187" spans="1:8" x14ac:dyDescent="0.25">
      <c r="A187" t="s">
        <v>175</v>
      </c>
      <c r="B187">
        <v>4956</v>
      </c>
      <c r="C187">
        <v>440560</v>
      </c>
      <c r="D187">
        <v>-1.9132010875037762E-3</v>
      </c>
      <c r="E187">
        <v>-1.9150335943802167E-3</v>
      </c>
      <c r="F187">
        <v>8.5083542427490322</v>
      </c>
      <c r="G187">
        <v>12.995801923936362</v>
      </c>
      <c r="H187">
        <v>0</v>
      </c>
    </row>
    <row r="188" spans="1:8" x14ac:dyDescent="0.25">
      <c r="A188" s="1">
        <v>43840</v>
      </c>
      <c r="B188">
        <v>4896</v>
      </c>
      <c r="C188">
        <v>419660</v>
      </c>
      <c r="D188">
        <v>-1.2106537530266344E-2</v>
      </c>
      <c r="E188">
        <v>-1.2180418556871072E-2</v>
      </c>
      <c r="F188">
        <v>8.4961738241921623</v>
      </c>
      <c r="G188">
        <v>12.947200138608686</v>
      </c>
      <c r="H188">
        <v>0</v>
      </c>
    </row>
    <row r="189" spans="1:8" x14ac:dyDescent="0.25">
      <c r="A189" s="1">
        <v>43871</v>
      </c>
      <c r="B189">
        <v>4906.5</v>
      </c>
      <c r="C189">
        <v>308123</v>
      </c>
      <c r="D189">
        <v>2.1446078431372551E-3</v>
      </c>
      <c r="E189">
        <v>2.1423114543863298E-3</v>
      </c>
      <c r="F189">
        <v>8.4983161356465491</v>
      </c>
      <c r="G189">
        <v>12.638254332885815</v>
      </c>
      <c r="H189">
        <v>0</v>
      </c>
    </row>
    <row r="190" spans="1:8" x14ac:dyDescent="0.25">
      <c r="A190" s="1">
        <v>43961</v>
      </c>
      <c r="B190">
        <v>4895</v>
      </c>
      <c r="C190">
        <v>323020</v>
      </c>
      <c r="D190">
        <v>-2.343829613777642E-3</v>
      </c>
      <c r="E190">
        <v>-2.3465806819375525E-3</v>
      </c>
      <c r="F190">
        <v>8.4959695549646099</v>
      </c>
      <c r="G190">
        <v>12.685469519792504</v>
      </c>
      <c r="H190">
        <v>0</v>
      </c>
    </row>
    <row r="191" spans="1:8" x14ac:dyDescent="0.25">
      <c r="A191" s="1">
        <v>43992</v>
      </c>
      <c r="B191">
        <v>4879</v>
      </c>
      <c r="C191">
        <v>214699</v>
      </c>
      <c r="D191">
        <v>-3.2686414708886619E-3</v>
      </c>
      <c r="E191">
        <v>-3.2739951487735838E-3</v>
      </c>
      <c r="F191">
        <v>8.4926955598158376</v>
      </c>
      <c r="G191">
        <v>12.276992326194172</v>
      </c>
      <c r="H191">
        <v>0</v>
      </c>
    </row>
    <row r="192" spans="1:8" x14ac:dyDescent="0.25">
      <c r="A192" s="1">
        <v>44022</v>
      </c>
      <c r="B192">
        <v>4766.5</v>
      </c>
      <c r="C192">
        <v>603324</v>
      </c>
      <c r="D192">
        <v>-2.3058003689280591E-2</v>
      </c>
      <c r="E192">
        <v>-2.332799788220433E-2</v>
      </c>
      <c r="F192">
        <v>8.4693675619336322</v>
      </c>
      <c r="G192">
        <v>13.310209644840983</v>
      </c>
      <c r="H192">
        <v>0</v>
      </c>
    </row>
    <row r="193" spans="1:8" x14ac:dyDescent="0.25">
      <c r="A193" s="1">
        <v>44053</v>
      </c>
      <c r="B193">
        <v>4722</v>
      </c>
      <c r="C193">
        <v>389157</v>
      </c>
      <c r="D193">
        <v>-9.3359907689080038E-3</v>
      </c>
      <c r="E193">
        <v>-9.3798442881746144E-3</v>
      </c>
      <c r="F193">
        <v>8.4599877176454576</v>
      </c>
      <c r="G193">
        <v>12.871738140148148</v>
      </c>
      <c r="H193">
        <v>0</v>
      </c>
    </row>
    <row r="194" spans="1:8" x14ac:dyDescent="0.25">
      <c r="A194" s="1">
        <v>44084</v>
      </c>
      <c r="B194">
        <v>4690.5</v>
      </c>
      <c r="C194">
        <v>330711</v>
      </c>
      <c r="D194">
        <v>-6.6709021601016518E-3</v>
      </c>
      <c r="E194">
        <v>-6.6932520794525975E-3</v>
      </c>
      <c r="F194">
        <v>8.4532944655660049</v>
      </c>
      <c r="G194">
        <v>12.70900016119262</v>
      </c>
      <c r="H194">
        <v>0</v>
      </c>
    </row>
    <row r="195" spans="1:8" x14ac:dyDescent="0.25">
      <c r="A195" s="1">
        <v>44175</v>
      </c>
      <c r="B195">
        <v>4859</v>
      </c>
      <c r="C195">
        <v>428179</v>
      </c>
      <c r="D195">
        <v>3.5923675514337491E-2</v>
      </c>
      <c r="E195">
        <v>3.5293468839897341E-2</v>
      </c>
      <c r="F195">
        <v>8.4885879344059028</v>
      </c>
      <c r="G195">
        <v>12.967296611431594</v>
      </c>
      <c r="H195">
        <v>0</v>
      </c>
    </row>
    <row r="196" spans="1:8" x14ac:dyDescent="0.25">
      <c r="A196" t="s">
        <v>176</v>
      </c>
      <c r="B196">
        <v>4837</v>
      </c>
      <c r="C196">
        <v>448933</v>
      </c>
      <c r="D196">
        <v>-4.5276805927145503E-3</v>
      </c>
      <c r="E196">
        <v>-4.5379615829198184E-3</v>
      </c>
      <c r="F196">
        <v>8.4840499728229837</v>
      </c>
      <c r="G196">
        <v>13.014628935099928</v>
      </c>
      <c r="H196">
        <v>0</v>
      </c>
    </row>
    <row r="197" spans="1:8" x14ac:dyDescent="0.25">
      <c r="A197" t="s">
        <v>177</v>
      </c>
      <c r="B197">
        <v>4912</v>
      </c>
      <c r="C197">
        <v>369365</v>
      </c>
      <c r="D197">
        <v>1.5505478602439528E-2</v>
      </c>
      <c r="E197">
        <v>1.538649700399522E-2</v>
      </c>
      <c r="F197">
        <v>8.4994364698269784</v>
      </c>
      <c r="G197">
        <v>12.819540594017989</v>
      </c>
      <c r="H197">
        <v>0</v>
      </c>
    </row>
    <row r="198" spans="1:8" x14ac:dyDescent="0.25">
      <c r="A198" t="s">
        <v>178</v>
      </c>
      <c r="B198">
        <v>4741</v>
      </c>
      <c r="C198">
        <v>357136</v>
      </c>
      <c r="D198">
        <v>-3.4812703583061891E-2</v>
      </c>
      <c r="E198">
        <v>-3.5433106924860049E-2</v>
      </c>
      <c r="F198">
        <v>8.464003362902119</v>
      </c>
      <c r="G198">
        <v>12.785871940598794</v>
      </c>
      <c r="H198">
        <v>0</v>
      </c>
    </row>
    <row r="199" spans="1:8" x14ac:dyDescent="0.25">
      <c r="A199" t="s">
        <v>179</v>
      </c>
      <c r="B199">
        <v>4782</v>
      </c>
      <c r="C199">
        <v>358808</v>
      </c>
      <c r="D199">
        <v>8.6479645644378829E-3</v>
      </c>
      <c r="E199">
        <v>8.610785116151775E-3</v>
      </c>
      <c r="F199">
        <v>8.4726141480182697</v>
      </c>
      <c r="G199">
        <v>12.790542705462249</v>
      </c>
      <c r="H199">
        <v>0</v>
      </c>
    </row>
    <row r="200" spans="1:8" x14ac:dyDescent="0.25">
      <c r="A200" t="s">
        <v>180</v>
      </c>
      <c r="B200">
        <v>4914.5</v>
      </c>
      <c r="C200">
        <v>441176</v>
      </c>
      <c r="D200">
        <v>2.7708071936428273E-2</v>
      </c>
      <c r="E200">
        <v>2.733114998841394E-2</v>
      </c>
      <c r="F200">
        <v>8.4999452980066845</v>
      </c>
      <c r="G200">
        <v>12.997199167783087</v>
      </c>
      <c r="H200">
        <v>0</v>
      </c>
    </row>
    <row r="201" spans="1:8" x14ac:dyDescent="0.25">
      <c r="A201" t="s">
        <v>181</v>
      </c>
      <c r="B201">
        <v>4910.5</v>
      </c>
      <c r="C201">
        <v>506574</v>
      </c>
      <c r="D201">
        <v>-8.139179977617255E-4</v>
      </c>
      <c r="E201">
        <v>-8.1424940885513775E-4</v>
      </c>
      <c r="F201">
        <v>8.4991310485978282</v>
      </c>
      <c r="G201">
        <v>13.135425692690225</v>
      </c>
      <c r="H201">
        <v>0</v>
      </c>
    </row>
    <row r="202" spans="1:8" x14ac:dyDescent="0.25">
      <c r="A202" t="s">
        <v>182</v>
      </c>
      <c r="B202">
        <v>4863</v>
      </c>
      <c r="C202">
        <v>267046</v>
      </c>
      <c r="D202">
        <v>-9.6731493737908566E-3</v>
      </c>
      <c r="E202">
        <v>-9.7202381940431088E-3</v>
      </c>
      <c r="F202">
        <v>8.4894108104037862</v>
      </c>
      <c r="G202">
        <v>12.495176207187287</v>
      </c>
      <c r="H202">
        <v>0</v>
      </c>
    </row>
    <row r="203" spans="1:8" x14ac:dyDescent="0.25">
      <c r="A203" t="s">
        <v>183</v>
      </c>
      <c r="B203">
        <v>4900.5</v>
      </c>
      <c r="C203">
        <v>212813</v>
      </c>
      <c r="D203">
        <v>7.7112893275755705E-3</v>
      </c>
      <c r="E203">
        <v>7.6817093054486569E-3</v>
      </c>
      <c r="F203">
        <v>8.4970925197092342</v>
      </c>
      <c r="G203">
        <v>12.268169124809258</v>
      </c>
      <c r="H203">
        <v>0</v>
      </c>
    </row>
    <row r="204" spans="1:8" x14ac:dyDescent="0.25">
      <c r="A204" t="s">
        <v>184</v>
      </c>
      <c r="B204">
        <v>4855.5</v>
      </c>
      <c r="C204">
        <v>176391</v>
      </c>
      <c r="D204">
        <v>-9.1827364554637279E-3</v>
      </c>
      <c r="E204">
        <v>-9.2251576748258301E-3</v>
      </c>
      <c r="F204">
        <v>8.4878673620344092</v>
      </c>
      <c r="G204">
        <v>12.08045840084508</v>
      </c>
      <c r="H204">
        <v>0</v>
      </c>
    </row>
    <row r="205" spans="1:8" x14ac:dyDescent="0.25">
      <c r="A205" t="s">
        <v>185</v>
      </c>
      <c r="B205">
        <v>4799.5</v>
      </c>
      <c r="C205">
        <v>254788</v>
      </c>
      <c r="D205">
        <v>-1.1533312738132016E-2</v>
      </c>
      <c r="E205">
        <v>-1.160033723081706E-2</v>
      </c>
      <c r="F205">
        <v>8.4762670248035921</v>
      </c>
      <c r="G205">
        <v>12.448187105809724</v>
      </c>
      <c r="H205">
        <v>0</v>
      </c>
    </row>
    <row r="206" spans="1:8" x14ac:dyDescent="0.25">
      <c r="A206" t="s">
        <v>186</v>
      </c>
      <c r="B206">
        <v>4784</v>
      </c>
      <c r="C206">
        <v>263856</v>
      </c>
      <c r="D206">
        <v>-3.2295030732367954E-3</v>
      </c>
      <c r="E206">
        <v>-3.234729173123931E-3</v>
      </c>
      <c r="F206">
        <v>8.4730322956304676</v>
      </c>
      <c r="G206">
        <v>12.483158778768551</v>
      </c>
      <c r="H206">
        <v>0</v>
      </c>
    </row>
    <row r="207" spans="1:8" x14ac:dyDescent="0.25">
      <c r="A207" t="s">
        <v>187</v>
      </c>
      <c r="B207">
        <v>4702</v>
      </c>
      <c r="C207">
        <v>403906</v>
      </c>
      <c r="D207">
        <v>-1.7140468227424748E-2</v>
      </c>
      <c r="E207">
        <v>-1.7289066530452861E-2</v>
      </c>
      <c r="F207">
        <v>8.4557432291000154</v>
      </c>
      <c r="G207">
        <v>12.908937456603336</v>
      </c>
      <c r="H207">
        <v>0</v>
      </c>
    </row>
    <row r="208" spans="1:8" x14ac:dyDescent="0.25">
      <c r="A208" t="s">
        <v>188</v>
      </c>
      <c r="B208">
        <v>4659</v>
      </c>
      <c r="C208">
        <v>603634</v>
      </c>
      <c r="D208">
        <v>-9.1450446618460222E-3</v>
      </c>
      <c r="E208">
        <v>-9.1871172832181051E-3</v>
      </c>
      <c r="F208">
        <v>8.4465561118167969</v>
      </c>
      <c r="G208">
        <v>13.31072333298393</v>
      </c>
      <c r="H208">
        <v>0</v>
      </c>
    </row>
    <row r="209" spans="1:8" x14ac:dyDescent="0.25">
      <c r="A209" t="s">
        <v>189</v>
      </c>
      <c r="B209">
        <v>4706</v>
      </c>
      <c r="C209">
        <v>356991</v>
      </c>
      <c r="D209">
        <v>1.0088001717106675E-2</v>
      </c>
      <c r="E209">
        <v>1.0037457470511131E-2</v>
      </c>
      <c r="F209">
        <v>8.4565935692873087</v>
      </c>
      <c r="G209">
        <v>12.785465850359962</v>
      </c>
      <c r="H209">
        <v>0</v>
      </c>
    </row>
    <row r="210" spans="1:8" x14ac:dyDescent="0.25">
      <c r="A210" s="1">
        <v>43872</v>
      </c>
      <c r="B210">
        <v>4829</v>
      </c>
      <c r="C210">
        <v>291287</v>
      </c>
      <c r="D210">
        <v>2.613684657883553E-2</v>
      </c>
      <c r="E210">
        <v>2.5801116586234206E-2</v>
      </c>
      <c r="F210">
        <v>8.4823946858735422</v>
      </c>
      <c r="G210">
        <v>12.582064314419934</v>
      </c>
      <c r="H210">
        <v>0</v>
      </c>
    </row>
    <row r="211" spans="1:8" x14ac:dyDescent="0.25">
      <c r="A211" s="1">
        <v>43901</v>
      </c>
      <c r="B211">
        <v>4770</v>
      </c>
      <c r="C211">
        <v>415512</v>
      </c>
      <c r="D211">
        <v>-1.2217850486643197E-2</v>
      </c>
      <c r="E211">
        <v>-1.229310199115494E-2</v>
      </c>
      <c r="F211">
        <v>8.4701015838823874</v>
      </c>
      <c r="G211">
        <v>12.937266773727021</v>
      </c>
      <c r="H211">
        <v>0</v>
      </c>
    </row>
    <row r="212" spans="1:8" x14ac:dyDescent="0.25">
      <c r="A212" s="1">
        <v>43962</v>
      </c>
      <c r="B212">
        <v>4741.5</v>
      </c>
      <c r="C212">
        <v>344948</v>
      </c>
      <c r="D212">
        <v>-5.9748427672955979E-3</v>
      </c>
      <c r="E212">
        <v>-5.9927635586048463E-3</v>
      </c>
      <c r="F212">
        <v>8.4641088203237818</v>
      </c>
      <c r="G212">
        <v>12.751148960015716</v>
      </c>
      <c r="H212">
        <v>0</v>
      </c>
    </row>
    <row r="213" spans="1:8" x14ac:dyDescent="0.25">
      <c r="A213" s="1">
        <v>43993</v>
      </c>
      <c r="B213">
        <v>4796</v>
      </c>
      <c r="C213">
        <v>400139</v>
      </c>
      <c r="D213">
        <v>1.1494252873563218E-2</v>
      </c>
      <c r="E213">
        <v>1.142869582362285E-2</v>
      </c>
      <c r="F213">
        <v>8.4755375161474049</v>
      </c>
      <c r="G213">
        <v>12.899567265725977</v>
      </c>
      <c r="H213">
        <v>0</v>
      </c>
    </row>
    <row r="214" spans="1:8" x14ac:dyDescent="0.25">
      <c r="A214" s="1">
        <v>44085</v>
      </c>
      <c r="B214">
        <v>4893.5</v>
      </c>
      <c r="C214">
        <v>487087</v>
      </c>
      <c r="D214">
        <v>2.0329441201000834E-2</v>
      </c>
      <c r="E214">
        <v>2.0125556718469384E-2</v>
      </c>
      <c r="F214">
        <v>8.4956630728658737</v>
      </c>
      <c r="G214">
        <v>13.096198030873511</v>
      </c>
      <c r="H214">
        <v>0</v>
      </c>
    </row>
    <row r="215" spans="1:8" x14ac:dyDescent="0.25">
      <c r="A215" s="1">
        <v>44115</v>
      </c>
      <c r="B215">
        <v>4945</v>
      </c>
      <c r="C215">
        <v>333565</v>
      </c>
      <c r="D215">
        <v>1.0524164708286503E-2</v>
      </c>
      <c r="E215">
        <v>1.0469171190938332E-2</v>
      </c>
      <c r="F215">
        <v>8.506132244056813</v>
      </c>
      <c r="G215">
        <v>12.717593027895507</v>
      </c>
      <c r="H215">
        <v>0</v>
      </c>
    </row>
    <row r="216" spans="1:8" x14ac:dyDescent="0.25">
      <c r="A216" s="1">
        <v>44146</v>
      </c>
      <c r="B216">
        <v>4780</v>
      </c>
      <c r="C216">
        <v>523010</v>
      </c>
      <c r="D216">
        <v>-3.3367037411526794E-2</v>
      </c>
      <c r="E216">
        <v>-3.3936418571310835E-2</v>
      </c>
      <c r="F216">
        <v>8.4721958254855014</v>
      </c>
      <c r="G216">
        <v>13.167355863323158</v>
      </c>
      <c r="H216">
        <v>0</v>
      </c>
    </row>
    <row r="217" spans="1:8" x14ac:dyDescent="0.25">
      <c r="A217" s="1">
        <v>44176</v>
      </c>
      <c r="B217">
        <v>4910</v>
      </c>
      <c r="C217">
        <v>478098</v>
      </c>
      <c r="D217">
        <v>2.7196652719665274E-2</v>
      </c>
      <c r="E217">
        <v>2.6833395303064535E-2</v>
      </c>
      <c r="F217">
        <v>8.4990292207885663</v>
      </c>
      <c r="G217">
        <v>13.077571011380178</v>
      </c>
      <c r="H217">
        <v>0</v>
      </c>
    </row>
    <row r="218" spans="1:8" x14ac:dyDescent="0.25">
      <c r="A218" t="s">
        <v>190</v>
      </c>
      <c r="B218">
        <v>4932</v>
      </c>
      <c r="C218">
        <v>251469</v>
      </c>
      <c r="D218">
        <v>4.4806517311608961E-3</v>
      </c>
      <c r="E218">
        <v>4.4706434956686145E-3</v>
      </c>
      <c r="F218">
        <v>8.503499864284235</v>
      </c>
      <c r="G218">
        <v>12.435075000487362</v>
      </c>
      <c r="H218">
        <v>0</v>
      </c>
    </row>
    <row r="219" spans="1:8" x14ac:dyDescent="0.25">
      <c r="A219" t="s">
        <v>191</v>
      </c>
      <c r="B219">
        <v>4982</v>
      </c>
      <c r="C219">
        <v>396031</v>
      </c>
      <c r="D219">
        <v>1.013787510137875E-2</v>
      </c>
      <c r="E219">
        <v>1.008683153789082E-2</v>
      </c>
      <c r="F219">
        <v>8.5135866958221253</v>
      </c>
      <c r="G219">
        <v>12.88924777000096</v>
      </c>
      <c r="H219">
        <v>0</v>
      </c>
    </row>
    <row r="220" spans="1:8" x14ac:dyDescent="0.25">
      <c r="A220" t="s">
        <v>192</v>
      </c>
      <c r="B220">
        <v>4891.5</v>
      </c>
      <c r="C220">
        <v>319977</v>
      </c>
      <c r="D220">
        <v>-1.8165395423524688E-2</v>
      </c>
      <c r="E220">
        <v>-1.8332411924642213E-2</v>
      </c>
      <c r="F220">
        <v>8.4952542838974843</v>
      </c>
      <c r="G220">
        <v>12.676004397192777</v>
      </c>
      <c r="H220">
        <v>0</v>
      </c>
    </row>
    <row r="221" spans="1:8" x14ac:dyDescent="0.25">
      <c r="A221" t="s">
        <v>193</v>
      </c>
      <c r="B221">
        <v>4980</v>
      </c>
      <c r="C221">
        <v>442458</v>
      </c>
      <c r="D221">
        <v>1.8092609628948174E-2</v>
      </c>
      <c r="E221">
        <v>1.7930886121215125E-2</v>
      </c>
      <c r="F221">
        <v>8.5131851700186978</v>
      </c>
      <c r="G221">
        <v>13.000100823671147</v>
      </c>
      <c r="H221">
        <v>0</v>
      </c>
    </row>
    <row r="222" spans="1:8" x14ac:dyDescent="0.25">
      <c r="A222" t="s">
        <v>194</v>
      </c>
      <c r="B222">
        <v>5012.5</v>
      </c>
      <c r="C222">
        <v>632419</v>
      </c>
      <c r="D222">
        <v>6.5261044176706823E-3</v>
      </c>
      <c r="E222">
        <v>6.5049015961260977E-3</v>
      </c>
      <c r="F222">
        <v>8.5196900716148249</v>
      </c>
      <c r="G222">
        <v>13.357307428141908</v>
      </c>
      <c r="H222">
        <v>0</v>
      </c>
    </row>
    <row r="223" spans="1:8" x14ac:dyDescent="0.25">
      <c r="A223" t="s">
        <v>195</v>
      </c>
      <c r="B223">
        <v>4933</v>
      </c>
      <c r="C223">
        <v>390445</v>
      </c>
      <c r="D223">
        <v>-1.5860349127182045E-2</v>
      </c>
      <c r="E223">
        <v>-1.5987470381086371E-2</v>
      </c>
      <c r="F223">
        <v>8.5037026012337389</v>
      </c>
      <c r="G223">
        <v>12.875042393271857</v>
      </c>
      <c r="H223">
        <v>0</v>
      </c>
    </row>
    <row r="224" spans="1:8" x14ac:dyDescent="0.25">
      <c r="A224" t="s">
        <v>196</v>
      </c>
      <c r="B224">
        <v>4945</v>
      </c>
      <c r="C224">
        <v>366980</v>
      </c>
      <c r="D224">
        <v>2.4325967970808839E-3</v>
      </c>
      <c r="E224">
        <v>2.42964282307421E-3</v>
      </c>
      <c r="F224">
        <v>8.506132244056813</v>
      </c>
      <c r="G224">
        <v>12.813062629638944</v>
      </c>
      <c r="H224">
        <v>0</v>
      </c>
    </row>
    <row r="225" spans="1:10" x14ac:dyDescent="0.25">
      <c r="A225" t="s">
        <v>197</v>
      </c>
      <c r="B225">
        <v>4910</v>
      </c>
      <c r="C225">
        <v>319868</v>
      </c>
      <c r="D225">
        <v>-7.0778564206268957E-3</v>
      </c>
      <c r="E225">
        <v>-7.10302326824619E-3</v>
      </c>
      <c r="F225">
        <v>8.4990292207885663</v>
      </c>
      <c r="G225">
        <v>12.67566368967438</v>
      </c>
      <c r="H225">
        <v>0</v>
      </c>
    </row>
    <row r="226" spans="1:10" x14ac:dyDescent="0.25">
      <c r="A226" t="s">
        <v>198</v>
      </c>
      <c r="B226">
        <v>4891.5</v>
      </c>
      <c r="C226">
        <v>555502</v>
      </c>
      <c r="D226">
        <v>-3.7678207739307535E-3</v>
      </c>
      <c r="E226">
        <v>-3.7749368910827783E-3</v>
      </c>
      <c r="F226">
        <v>8.4952542838974843</v>
      </c>
      <c r="G226">
        <v>13.227627488415376</v>
      </c>
      <c r="H226">
        <v>0</v>
      </c>
    </row>
    <row r="227" spans="1:10" x14ac:dyDescent="0.25">
      <c r="A227" t="s">
        <v>199</v>
      </c>
      <c r="B227">
        <v>4971.5</v>
      </c>
      <c r="C227">
        <v>309192</v>
      </c>
      <c r="D227">
        <v>1.6354901359501177E-2</v>
      </c>
      <c r="E227">
        <v>1.622260052264482E-2</v>
      </c>
      <c r="F227">
        <v>8.5114768844201283</v>
      </c>
      <c r="G227">
        <v>12.64171772213947</v>
      </c>
      <c r="H227">
        <v>0</v>
      </c>
    </row>
    <row r="228" spans="1:10" x14ac:dyDescent="0.25">
      <c r="A228" t="s">
        <v>200</v>
      </c>
      <c r="B228">
        <v>4985.5</v>
      </c>
      <c r="C228">
        <v>272493</v>
      </c>
      <c r="D228">
        <v>2.8160514935130243E-3</v>
      </c>
      <c r="E228">
        <v>2.8120938487192549E-3</v>
      </c>
      <c r="F228">
        <v>8.5142889782688478</v>
      </c>
      <c r="G228">
        <v>12.515368204682098</v>
      </c>
      <c r="H228">
        <v>0</v>
      </c>
    </row>
    <row r="229" spans="1:10" x14ac:dyDescent="0.25">
      <c r="A229" t="s">
        <v>201</v>
      </c>
      <c r="B229">
        <v>4979</v>
      </c>
      <c r="C229">
        <v>303833</v>
      </c>
      <c r="D229">
        <v>-1.3037809647979139E-3</v>
      </c>
      <c r="E229">
        <v>-1.3046316266648581E-3</v>
      </c>
      <c r="F229">
        <v>8.5129843466421828</v>
      </c>
      <c r="G229">
        <v>12.624233487339438</v>
      </c>
      <c r="H229">
        <v>0</v>
      </c>
    </row>
    <row r="230" spans="1:10" x14ac:dyDescent="0.25">
      <c r="A230" s="1">
        <v>43842</v>
      </c>
      <c r="B230">
        <v>5019.5</v>
      </c>
      <c r="C230">
        <v>290875</v>
      </c>
      <c r="D230">
        <v>8.1341634866439038E-3</v>
      </c>
      <c r="E230">
        <v>8.1012594893984987E-3</v>
      </c>
      <c r="F230">
        <v>8.5210856061315816</v>
      </c>
      <c r="G230">
        <v>12.580648900604594</v>
      </c>
      <c r="H230">
        <v>0</v>
      </c>
    </row>
    <row r="231" spans="1:10" x14ac:dyDescent="0.25">
      <c r="A231" s="1">
        <v>43873</v>
      </c>
      <c r="B231">
        <v>4995</v>
      </c>
      <c r="C231">
        <v>232363</v>
      </c>
      <c r="D231">
        <v>-4.8809642394660822E-3</v>
      </c>
      <c r="E231">
        <v>-4.8929150489273356E-3</v>
      </c>
      <c r="F231">
        <v>8.5161926910826544</v>
      </c>
      <c r="G231">
        <v>12.356056083023295</v>
      </c>
      <c r="H231">
        <v>0</v>
      </c>
    </row>
    <row r="232" spans="1:10" x14ac:dyDescent="0.25">
      <c r="A232" s="1">
        <v>43902</v>
      </c>
      <c r="B232">
        <v>5008</v>
      </c>
      <c r="C232">
        <v>485355</v>
      </c>
      <c r="D232">
        <v>2.6026026026026027E-3</v>
      </c>
      <c r="E232">
        <v>2.5992216972806578E-3</v>
      </c>
      <c r="F232">
        <v>8.5187919127799336</v>
      </c>
      <c r="G232">
        <v>13.092635860931338</v>
      </c>
      <c r="H232">
        <v>0</v>
      </c>
    </row>
    <row r="233" spans="1:10" x14ac:dyDescent="0.25">
      <c r="A233" s="1">
        <v>43933</v>
      </c>
      <c r="B233">
        <v>4992.5</v>
      </c>
      <c r="C233">
        <v>151598</v>
      </c>
      <c r="D233">
        <v>-3.0950479233226836E-3</v>
      </c>
      <c r="E233">
        <v>-3.0998474899642031E-3</v>
      </c>
      <c r="F233">
        <v>8.5156920652899704</v>
      </c>
      <c r="G233">
        <v>11.928987559491247</v>
      </c>
      <c r="H233">
        <v>0</v>
      </c>
    </row>
    <row r="234" spans="1:10" x14ac:dyDescent="0.25">
      <c r="A234" s="1">
        <v>44024</v>
      </c>
      <c r="B234">
        <v>5008</v>
      </c>
      <c r="C234">
        <v>202118</v>
      </c>
      <c r="D234">
        <v>3.1046569854782172E-3</v>
      </c>
      <c r="E234">
        <v>3.099847489964194E-3</v>
      </c>
      <c r="F234">
        <v>8.5187919127799336</v>
      </c>
      <c r="G234">
        <v>12.216606964245074</v>
      </c>
      <c r="H234">
        <v>0</v>
      </c>
    </row>
    <row r="235" spans="1:10" x14ac:dyDescent="0.25">
      <c r="A235" s="1">
        <v>44055</v>
      </c>
      <c r="B235">
        <v>5040.5</v>
      </c>
      <c r="C235">
        <v>282800</v>
      </c>
      <c r="D235">
        <v>6.4896166134185305E-3</v>
      </c>
      <c r="E235">
        <v>6.4686497140617532E-3</v>
      </c>
      <c r="F235">
        <v>8.5252605624939957</v>
      </c>
      <c r="G235">
        <v>12.552495213004555</v>
      </c>
      <c r="H235">
        <v>0</v>
      </c>
    </row>
    <row r="236" spans="1:10" x14ac:dyDescent="0.25">
      <c r="A236" s="1">
        <v>44086</v>
      </c>
      <c r="B236">
        <v>5384</v>
      </c>
      <c r="C236">
        <v>1358687</v>
      </c>
      <c r="D236">
        <v>6.8148001190358104E-2</v>
      </c>
      <c r="E236">
        <v>6.5926308830567534E-2</v>
      </c>
      <c r="F236">
        <v>8.5911868713245632</v>
      </c>
      <c r="G236">
        <v>14.122029350197259</v>
      </c>
      <c r="H236" t="s">
        <v>228</v>
      </c>
      <c r="J236" t="s">
        <v>273</v>
      </c>
    </row>
    <row r="237" spans="1:10" x14ac:dyDescent="0.25">
      <c r="A237" s="1">
        <v>44116</v>
      </c>
      <c r="B237">
        <v>5384.5</v>
      </c>
      <c r="C237">
        <v>908425</v>
      </c>
      <c r="D237">
        <v>9.2867756315007425E-5</v>
      </c>
      <c r="E237">
        <v>9.2863444371883862E-5</v>
      </c>
      <c r="F237">
        <v>8.5912797347689356</v>
      </c>
      <c r="G237">
        <v>13.719467609750742</v>
      </c>
      <c r="H237">
        <v>0</v>
      </c>
    </row>
    <row r="238" spans="1:10" x14ac:dyDescent="0.25">
      <c r="A238" s="1">
        <v>44147</v>
      </c>
      <c r="B238">
        <v>5381</v>
      </c>
      <c r="C238">
        <v>309310</v>
      </c>
      <c r="D238">
        <v>-6.5001392886990435E-4</v>
      </c>
      <c r="E238">
        <v>-6.5022527951594255E-4</v>
      </c>
      <c r="F238">
        <v>8.5906295094894194</v>
      </c>
      <c r="G238">
        <v>12.642099289220681</v>
      </c>
      <c r="H238">
        <v>0</v>
      </c>
    </row>
    <row r="239" spans="1:10" x14ac:dyDescent="0.25">
      <c r="A239" t="s">
        <v>202</v>
      </c>
      <c r="B239">
        <v>5512</v>
      </c>
      <c r="C239">
        <v>574282</v>
      </c>
      <c r="D239">
        <v>2.4344917301616798E-2</v>
      </c>
      <c r="E239">
        <v>2.4053303204074863E-2</v>
      </c>
      <c r="F239">
        <v>8.6146828126934949</v>
      </c>
      <c r="G239">
        <v>13.260875843857283</v>
      </c>
      <c r="H239">
        <v>0</v>
      </c>
    </row>
    <row r="240" spans="1:10" x14ac:dyDescent="0.25">
      <c r="A240" t="s">
        <v>203</v>
      </c>
      <c r="B240">
        <v>5494</v>
      </c>
      <c r="C240">
        <v>306982</v>
      </c>
      <c r="D240">
        <v>-3.2656023222060958E-3</v>
      </c>
      <c r="E240">
        <v>-3.2709460382753033E-3</v>
      </c>
      <c r="F240">
        <v>8.6114118666552191</v>
      </c>
      <c r="G240">
        <v>12.634544392928591</v>
      </c>
      <c r="H240">
        <v>0</v>
      </c>
    </row>
    <row r="241" spans="1:10" x14ac:dyDescent="0.25">
      <c r="A241" t="s">
        <v>204</v>
      </c>
      <c r="B241">
        <v>5432</v>
      </c>
      <c r="C241">
        <v>324675</v>
      </c>
      <c r="D241">
        <v>-1.1285038223516564E-2</v>
      </c>
      <c r="E241">
        <v>-1.1349197416687117E-2</v>
      </c>
      <c r="F241">
        <v>8.6000626692385325</v>
      </c>
      <c r="G241">
        <v>12.69057996097829</v>
      </c>
      <c r="H241">
        <v>0</v>
      </c>
    </row>
    <row r="242" spans="1:10" x14ac:dyDescent="0.25">
      <c r="A242" t="s">
        <v>205</v>
      </c>
      <c r="B242">
        <v>5421</v>
      </c>
      <c r="C242">
        <v>382297</v>
      </c>
      <c r="D242">
        <v>-2.025036818851252E-3</v>
      </c>
      <c r="E242">
        <v>-2.0270899781938637E-3</v>
      </c>
      <c r="F242">
        <v>8.5980355792603387</v>
      </c>
      <c r="G242">
        <v>12.853953072413328</v>
      </c>
      <c r="H242">
        <v>0</v>
      </c>
    </row>
    <row r="243" spans="1:10" x14ac:dyDescent="0.25">
      <c r="A243" t="s">
        <v>206</v>
      </c>
      <c r="B243">
        <v>5449</v>
      </c>
      <c r="C243">
        <v>332646</v>
      </c>
      <c r="D243">
        <v>5.165098690278546E-3</v>
      </c>
      <c r="E243">
        <v>5.1518053227600936E-3</v>
      </c>
      <c r="F243">
        <v>8.603187384583098</v>
      </c>
      <c r="G243">
        <v>12.714834140447204</v>
      </c>
      <c r="H243">
        <v>0</v>
      </c>
    </row>
    <row r="244" spans="1:10" x14ac:dyDescent="0.25">
      <c r="A244" t="s">
        <v>207</v>
      </c>
      <c r="B244">
        <v>5362</v>
      </c>
      <c r="C244">
        <v>571561</v>
      </c>
      <c r="D244">
        <v>-1.5966232336208478E-2</v>
      </c>
      <c r="E244">
        <v>-1.6095065787193791E-2</v>
      </c>
      <c r="F244">
        <v>8.5870923187959054</v>
      </c>
      <c r="G244">
        <v>13.256126493178968</v>
      </c>
      <c r="H244">
        <v>0</v>
      </c>
    </row>
    <row r="245" spans="1:10" x14ac:dyDescent="0.25">
      <c r="A245" t="s">
        <v>208</v>
      </c>
      <c r="B245">
        <v>5346</v>
      </c>
      <c r="C245">
        <v>283565</v>
      </c>
      <c r="D245">
        <v>-2.9839612085042896E-3</v>
      </c>
      <c r="E245">
        <v>-2.9884220970403091E-3</v>
      </c>
      <c r="F245">
        <v>8.5841038966988634</v>
      </c>
      <c r="G245">
        <v>12.555196652765957</v>
      </c>
      <c r="H245">
        <v>0</v>
      </c>
    </row>
    <row r="246" spans="1:10" x14ac:dyDescent="0.25">
      <c r="A246" t="s">
        <v>209</v>
      </c>
      <c r="B246">
        <v>5356</v>
      </c>
      <c r="C246">
        <v>272274</v>
      </c>
      <c r="D246">
        <v>1.8705574261129816E-3</v>
      </c>
      <c r="E246">
        <v>1.8688101121989175E-3</v>
      </c>
      <c r="F246">
        <v>8.5859727068110629</v>
      </c>
      <c r="G246">
        <v>12.51456419117982</v>
      </c>
      <c r="H246">
        <v>0</v>
      </c>
    </row>
    <row r="247" spans="1:10" x14ac:dyDescent="0.25">
      <c r="A247" t="s">
        <v>210</v>
      </c>
      <c r="B247">
        <v>5424.5</v>
      </c>
      <c r="C247">
        <v>260208</v>
      </c>
      <c r="D247">
        <v>1.278939507094847E-2</v>
      </c>
      <c r="E247">
        <v>1.2708301451442333E-2</v>
      </c>
      <c r="F247">
        <v>8.5986810082625063</v>
      </c>
      <c r="G247">
        <v>12.469236590168229</v>
      </c>
      <c r="H247">
        <v>0</v>
      </c>
    </row>
    <row r="248" spans="1:10" x14ac:dyDescent="0.25">
      <c r="A248" t="s">
        <v>211</v>
      </c>
      <c r="B248">
        <v>5474.5</v>
      </c>
      <c r="C248">
        <v>179783</v>
      </c>
      <c r="D248">
        <v>9.2174393953359749E-3</v>
      </c>
      <c r="E248">
        <v>9.1752180509741717E-3</v>
      </c>
      <c r="F248">
        <v>8.6078562263134799</v>
      </c>
      <c r="G248">
        <v>12.099505847050127</v>
      </c>
      <c r="H248">
        <v>0</v>
      </c>
    </row>
    <row r="249" spans="1:10" x14ac:dyDescent="0.25">
      <c r="A249" t="s">
        <v>212</v>
      </c>
      <c r="B249">
        <v>5599</v>
      </c>
      <c r="C249">
        <v>368382</v>
      </c>
      <c r="D249">
        <v>2.274180290437483E-2</v>
      </c>
      <c r="E249">
        <v>2.2487063035413753E-2</v>
      </c>
      <c r="F249">
        <v>8.6303432893488932</v>
      </c>
      <c r="G249">
        <v>12.81687572223475</v>
      </c>
      <c r="H249">
        <v>0</v>
      </c>
    </row>
    <row r="250" spans="1:10" x14ac:dyDescent="0.25">
      <c r="A250" t="s">
        <v>213</v>
      </c>
      <c r="B250">
        <v>5643</v>
      </c>
      <c r="C250">
        <v>425425</v>
      </c>
      <c r="D250">
        <v>7.8585461689587421E-3</v>
      </c>
      <c r="E250">
        <v>7.8278286202466962E-3</v>
      </c>
      <c r="F250">
        <v>8.6381711179691401</v>
      </c>
      <c r="G250">
        <v>12.960843948239637</v>
      </c>
      <c r="H250">
        <v>0</v>
      </c>
    </row>
    <row r="251" spans="1:10" x14ac:dyDescent="0.25">
      <c r="A251" t="s">
        <v>214</v>
      </c>
      <c r="B251">
        <v>5685.5</v>
      </c>
      <c r="C251">
        <v>424833</v>
      </c>
      <c r="D251">
        <v>7.5314548998759523E-3</v>
      </c>
      <c r="E251">
        <v>7.5032350956374429E-3</v>
      </c>
      <c r="F251">
        <v>8.6456743530647771</v>
      </c>
      <c r="G251">
        <v>12.959451429508469</v>
      </c>
      <c r="H251">
        <v>0</v>
      </c>
    </row>
    <row r="252" spans="1:10" x14ac:dyDescent="0.25">
      <c r="A252" s="1">
        <v>44287</v>
      </c>
      <c r="B252">
        <v>5744</v>
      </c>
      <c r="C252">
        <v>389580</v>
      </c>
      <c r="D252">
        <v>1.028933251253188E-2</v>
      </c>
      <c r="E252">
        <v>1.0236757663282647E-2</v>
      </c>
      <c r="F252">
        <v>8.6559111107280593</v>
      </c>
      <c r="G252">
        <v>12.872824514730587</v>
      </c>
      <c r="H252">
        <v>0</v>
      </c>
    </row>
    <row r="253" spans="1:10" x14ac:dyDescent="0.25">
      <c r="A253" s="1">
        <v>44317</v>
      </c>
      <c r="B253">
        <v>5762.5</v>
      </c>
      <c r="C253">
        <v>523336</v>
      </c>
      <c r="D253">
        <v>3.2207520891364902E-3</v>
      </c>
      <c r="E253">
        <v>3.2155765768438821E-3</v>
      </c>
      <c r="F253">
        <v>8.6591266873049033</v>
      </c>
      <c r="G253">
        <v>13.167978984184801</v>
      </c>
      <c r="H253">
        <v>0</v>
      </c>
    </row>
    <row r="254" spans="1:10" x14ac:dyDescent="0.25">
      <c r="A254" s="1">
        <v>44348</v>
      </c>
      <c r="B254">
        <v>5534</v>
      </c>
      <c r="C254">
        <v>748238</v>
      </c>
      <c r="D254">
        <v>-3.9652928416485898E-2</v>
      </c>
      <c r="E254">
        <v>-4.0460526958032775E-2</v>
      </c>
      <c r="F254">
        <v>8.6186661603468711</v>
      </c>
      <c r="G254">
        <v>13.525476388165696</v>
      </c>
      <c r="H254" t="s">
        <v>228</v>
      </c>
      <c r="J254" t="s">
        <v>274</v>
      </c>
    </row>
    <row r="255" spans="1:10" x14ac:dyDescent="0.25">
      <c r="A255" s="1">
        <v>44409</v>
      </c>
      <c r="B255">
        <v>5478</v>
      </c>
      <c r="C255">
        <v>685315</v>
      </c>
      <c r="D255">
        <v>-1.0119262739428984E-2</v>
      </c>
      <c r="E255">
        <v>-1.0170810523847744E-2</v>
      </c>
      <c r="F255">
        <v>8.6084953498230234</v>
      </c>
      <c r="G255">
        <v>13.437633865558507</v>
      </c>
      <c r="H255">
        <v>0</v>
      </c>
    </row>
    <row r="256" spans="1:10" x14ac:dyDescent="0.25">
      <c r="A256" s="1">
        <v>44501</v>
      </c>
      <c r="B256">
        <v>5484.5</v>
      </c>
      <c r="C256">
        <v>381305</v>
      </c>
      <c r="D256">
        <v>1.1865644395764878E-3</v>
      </c>
      <c r="E256">
        <v>1.1858610283654104E-3</v>
      </c>
      <c r="F256">
        <v>8.609681210851388</v>
      </c>
      <c r="G256">
        <v>12.851354858794036</v>
      </c>
      <c r="H256">
        <v>0</v>
      </c>
    </row>
    <row r="257" spans="1:8" x14ac:dyDescent="0.25">
      <c r="A257" s="1">
        <v>44531</v>
      </c>
      <c r="B257">
        <v>5450.5</v>
      </c>
      <c r="C257">
        <v>384309</v>
      </c>
      <c r="D257">
        <v>-6.1992889050961801E-3</v>
      </c>
      <c r="E257">
        <v>-6.2185842829755528E-3</v>
      </c>
      <c r="F257">
        <v>8.6034626265684135</v>
      </c>
      <c r="G257">
        <v>12.859202195482457</v>
      </c>
      <c r="H257">
        <v>0</v>
      </c>
    </row>
    <row r="258" spans="1:8" x14ac:dyDescent="0.25">
      <c r="A258" t="s">
        <v>8</v>
      </c>
      <c r="B258">
        <v>5410</v>
      </c>
      <c r="C258">
        <v>292518</v>
      </c>
      <c r="D258">
        <v>-7.4305109622970367E-3</v>
      </c>
      <c r="E258">
        <v>-7.4582547278860588E-3</v>
      </c>
      <c r="F258">
        <v>8.596004371840527</v>
      </c>
      <c r="G258">
        <v>12.586281482222173</v>
      </c>
      <c r="H258">
        <v>0</v>
      </c>
    </row>
    <row r="259" spans="1:8" x14ac:dyDescent="0.25">
      <c r="A259" t="s">
        <v>9</v>
      </c>
      <c r="B259">
        <v>5375.5</v>
      </c>
      <c r="C259">
        <v>284274</v>
      </c>
      <c r="D259">
        <v>-6.3770794824399265E-3</v>
      </c>
      <c r="E259">
        <v>-6.3974999152444671E-3</v>
      </c>
      <c r="F259">
        <v>8.5896068719252821</v>
      </c>
      <c r="G259">
        <v>12.55769384076622</v>
      </c>
      <c r="H259">
        <v>0</v>
      </c>
    </row>
    <row r="260" spans="1:8" x14ac:dyDescent="0.25">
      <c r="A260" t="s">
        <v>10</v>
      </c>
      <c r="B260">
        <v>5210</v>
      </c>
      <c r="C260">
        <v>1082136</v>
      </c>
      <c r="D260">
        <v>-3.0787833689889313E-2</v>
      </c>
      <c r="E260">
        <v>-3.1271737177870185E-2</v>
      </c>
      <c r="F260">
        <v>8.5583351347474128</v>
      </c>
      <c r="G260">
        <v>13.894447423650654</v>
      </c>
      <c r="H260">
        <v>0</v>
      </c>
    </row>
    <row r="261" spans="1:8" x14ac:dyDescent="0.25">
      <c r="A261" t="s">
        <v>11</v>
      </c>
      <c r="B261">
        <v>5219</v>
      </c>
      <c r="C261">
        <v>558907</v>
      </c>
      <c r="D261">
        <v>1.7274472168905949E-3</v>
      </c>
      <c r="E261">
        <v>1.7259568960007019E-3</v>
      </c>
      <c r="F261">
        <v>8.5600610916434139</v>
      </c>
      <c r="G261">
        <v>13.233738369781253</v>
      </c>
      <c r="H261">
        <v>0</v>
      </c>
    </row>
    <row r="262" spans="1:8" x14ac:dyDescent="0.25">
      <c r="A262" t="s">
        <v>12</v>
      </c>
      <c r="B262">
        <v>5183.5</v>
      </c>
      <c r="C262">
        <v>443464</v>
      </c>
      <c r="D262">
        <v>-6.802069361946733E-3</v>
      </c>
      <c r="E262">
        <v>-6.8253088802464387E-3</v>
      </c>
      <c r="F262">
        <v>8.5532357827631671</v>
      </c>
      <c r="G262">
        <v>13.002371904945562</v>
      </c>
      <c r="H262">
        <v>0</v>
      </c>
    </row>
    <row r="263" spans="1:8" x14ac:dyDescent="0.25">
      <c r="A263" t="s">
        <v>13</v>
      </c>
      <c r="B263">
        <v>5161.5</v>
      </c>
      <c r="C263">
        <v>496304</v>
      </c>
      <c r="D263">
        <v>-4.244236519726054E-3</v>
      </c>
      <c r="E263">
        <v>-4.2532688575220128E-3</v>
      </c>
      <c r="F263">
        <v>8.5489825139056439</v>
      </c>
      <c r="G263">
        <v>13.1149439211844</v>
      </c>
      <c r="H263">
        <v>0</v>
      </c>
    </row>
    <row r="264" spans="1:8" x14ac:dyDescent="0.25">
      <c r="A264" t="s">
        <v>14</v>
      </c>
      <c r="B264">
        <v>5060</v>
      </c>
      <c r="C264">
        <v>553023</v>
      </c>
      <c r="D264">
        <v>-1.9664826116439018E-2</v>
      </c>
      <c r="E264">
        <v>-1.9860751624133567E-2</v>
      </c>
      <c r="F264">
        <v>8.5291217622815108</v>
      </c>
      <c r="G264">
        <v>13.223154870959648</v>
      </c>
      <c r="H264">
        <v>0</v>
      </c>
    </row>
    <row r="265" spans="1:8" x14ac:dyDescent="0.25">
      <c r="A265" t="s">
        <v>15</v>
      </c>
      <c r="B265">
        <v>4991</v>
      </c>
      <c r="C265">
        <v>706032</v>
      </c>
      <c r="D265">
        <v>-1.3636363636363636E-2</v>
      </c>
      <c r="E265">
        <v>-1.373019281190202E-2</v>
      </c>
      <c r="F265">
        <v>8.5153915694696085</v>
      </c>
      <c r="G265">
        <v>13.467415841227234</v>
      </c>
      <c r="H265">
        <v>0</v>
      </c>
    </row>
    <row r="266" spans="1:8" x14ac:dyDescent="0.25">
      <c r="A266" t="s">
        <v>16</v>
      </c>
      <c r="B266">
        <v>5168.5</v>
      </c>
      <c r="C266">
        <v>751937</v>
      </c>
      <c r="D266">
        <v>3.5564015227409339E-2</v>
      </c>
      <c r="E266">
        <v>3.4946220538930137E-2</v>
      </c>
      <c r="F266">
        <v>8.5503377900085393</v>
      </c>
      <c r="G266">
        <v>13.530407822826778</v>
      </c>
      <c r="H266">
        <v>0</v>
      </c>
    </row>
    <row r="267" spans="1:8" x14ac:dyDescent="0.25">
      <c r="A267" t="s">
        <v>17</v>
      </c>
      <c r="B267">
        <v>5175</v>
      </c>
      <c r="C267">
        <v>461057</v>
      </c>
      <c r="D267">
        <v>1.2576182644867949E-3</v>
      </c>
      <c r="E267">
        <v>1.2568281250303571E-3</v>
      </c>
      <c r="F267">
        <v>8.5515946181335707</v>
      </c>
      <c r="G267">
        <v>13.041276958587092</v>
      </c>
      <c r="H267">
        <v>0</v>
      </c>
    </row>
    <row r="268" spans="1:8" x14ac:dyDescent="0.25">
      <c r="A268" t="s">
        <v>18</v>
      </c>
      <c r="B268">
        <v>5087.5</v>
      </c>
      <c r="C268">
        <v>406595</v>
      </c>
      <c r="D268">
        <v>-1.6908212560386472E-2</v>
      </c>
      <c r="E268">
        <v>-1.7052788382719359E-2</v>
      </c>
      <c r="F268">
        <v>8.5345418297508502</v>
      </c>
      <c r="G268">
        <v>12.915572883002888</v>
      </c>
      <c r="H268">
        <v>0</v>
      </c>
    </row>
    <row r="269" spans="1:8" x14ac:dyDescent="0.25">
      <c r="A269" t="s">
        <v>19</v>
      </c>
      <c r="B269">
        <v>5060</v>
      </c>
      <c r="C269">
        <v>394757</v>
      </c>
      <c r="D269">
        <v>-5.4054054054054057E-3</v>
      </c>
      <c r="E269">
        <v>-5.4200674693391446E-3</v>
      </c>
      <c r="F269">
        <v>8.5291217622815108</v>
      </c>
      <c r="G269">
        <v>12.886025664702908</v>
      </c>
      <c r="H269">
        <v>0</v>
      </c>
    </row>
    <row r="270" spans="1:8" x14ac:dyDescent="0.25">
      <c r="A270" t="s">
        <v>20</v>
      </c>
      <c r="B270">
        <v>4924</v>
      </c>
      <c r="C270">
        <v>551594</v>
      </c>
      <c r="D270">
        <v>-2.6877470355731226E-2</v>
      </c>
      <c r="E270">
        <v>-2.7245274977167055E-2</v>
      </c>
      <c r="F270">
        <v>8.5018764873043438</v>
      </c>
      <c r="G270">
        <v>13.220567547394698</v>
      </c>
      <c r="H270">
        <v>0</v>
      </c>
    </row>
    <row r="271" spans="1:8" x14ac:dyDescent="0.25">
      <c r="A271" s="1">
        <v>44198</v>
      </c>
      <c r="B271">
        <v>4948.5</v>
      </c>
      <c r="C271">
        <v>490220</v>
      </c>
      <c r="D271">
        <v>4.975629569455727E-3</v>
      </c>
      <c r="E271">
        <v>4.9632920324015799E-3</v>
      </c>
      <c r="F271">
        <v>8.5068397793367456</v>
      </c>
      <c r="G271">
        <v>13.102609548917467</v>
      </c>
      <c r="H271">
        <v>0</v>
      </c>
    </row>
    <row r="272" spans="1:8" x14ac:dyDescent="0.25">
      <c r="A272" s="1">
        <v>44229</v>
      </c>
      <c r="B272">
        <v>5014.5</v>
      </c>
      <c r="C272">
        <v>716539</v>
      </c>
      <c r="D272">
        <v>1.3337374962109729E-2</v>
      </c>
      <c r="E272">
        <v>1.3249215191517194E-2</v>
      </c>
      <c r="F272">
        <v>8.5200889945282636</v>
      </c>
      <c r="G272">
        <v>13.482187956032121</v>
      </c>
      <c r="H272">
        <v>0</v>
      </c>
    </row>
    <row r="273" spans="1:8" x14ac:dyDescent="0.25">
      <c r="A273" s="1">
        <v>44257</v>
      </c>
      <c r="B273">
        <v>5048.5</v>
      </c>
      <c r="C273">
        <v>394810</v>
      </c>
      <c r="D273">
        <v>6.7803370226343605E-3</v>
      </c>
      <c r="E273">
        <v>6.7574539161126329E-3</v>
      </c>
      <c r="F273">
        <v>8.5268464484443758</v>
      </c>
      <c r="G273">
        <v>12.886159915501331</v>
      </c>
      <c r="H273">
        <v>0</v>
      </c>
    </row>
    <row r="274" spans="1:8" x14ac:dyDescent="0.25">
      <c r="A274" s="1">
        <v>44288</v>
      </c>
      <c r="B274">
        <v>5062.5</v>
      </c>
      <c r="C274">
        <v>731022</v>
      </c>
      <c r="D274">
        <v>2.7731009210656631E-3</v>
      </c>
      <c r="E274">
        <v>2.7692629704188267E-3</v>
      </c>
      <c r="F274">
        <v>8.5296157114147952</v>
      </c>
      <c r="G274">
        <v>13.502198834038282</v>
      </c>
      <c r="H274">
        <v>0</v>
      </c>
    </row>
    <row r="275" spans="1:8" x14ac:dyDescent="0.25">
      <c r="A275" s="1">
        <v>44318</v>
      </c>
      <c r="B275">
        <v>4996</v>
      </c>
      <c r="C275">
        <v>511451</v>
      </c>
      <c r="D275">
        <v>-1.3135802469135802E-2</v>
      </c>
      <c r="E275">
        <v>-1.3222840169326299E-2</v>
      </c>
      <c r="F275">
        <v>8.5163928712454684</v>
      </c>
      <c r="G275">
        <v>13.145007063108581</v>
      </c>
      <c r="H275">
        <v>0</v>
      </c>
    </row>
    <row r="276" spans="1:8" x14ac:dyDescent="0.25">
      <c r="A276" s="1">
        <v>44410</v>
      </c>
      <c r="B276">
        <v>5107.5</v>
      </c>
      <c r="C276">
        <v>554832</v>
      </c>
      <c r="D276">
        <v>2.2317854283426742E-2</v>
      </c>
      <c r="E276">
        <v>2.2072455446308894E-2</v>
      </c>
      <c r="F276">
        <v>8.5384653266917763</v>
      </c>
      <c r="G276">
        <v>13.226420644202157</v>
      </c>
      <c r="H276">
        <v>0</v>
      </c>
    </row>
    <row r="277" spans="1:8" x14ac:dyDescent="0.25">
      <c r="A277" s="1">
        <v>44441</v>
      </c>
      <c r="B277">
        <v>5273</v>
      </c>
      <c r="C277">
        <v>870072</v>
      </c>
      <c r="D277">
        <v>3.240332843857073E-2</v>
      </c>
      <c r="E277">
        <v>3.1889412838692677E-2</v>
      </c>
      <c r="F277">
        <v>8.5703547395304707</v>
      </c>
      <c r="G277">
        <v>13.67633124582715</v>
      </c>
      <c r="H277">
        <v>0</v>
      </c>
    </row>
    <row r="278" spans="1:8" x14ac:dyDescent="0.25">
      <c r="A278" s="1">
        <v>44471</v>
      </c>
      <c r="B278">
        <v>5197</v>
      </c>
      <c r="C278">
        <v>542689</v>
      </c>
      <c r="D278">
        <v>-1.4413047600986157E-2</v>
      </c>
      <c r="E278">
        <v>-1.4517924522027931E-2</v>
      </c>
      <c r="F278">
        <v>8.5558368150084423</v>
      </c>
      <c r="G278">
        <v>13.204291690820833</v>
      </c>
      <c r="H278">
        <v>0</v>
      </c>
    </row>
    <row r="279" spans="1:8" x14ac:dyDescent="0.25">
      <c r="A279" s="1">
        <v>44502</v>
      </c>
      <c r="B279">
        <v>5117.5</v>
      </c>
      <c r="C279">
        <v>496228</v>
      </c>
      <c r="D279">
        <v>-1.529728689628632E-2</v>
      </c>
      <c r="E279">
        <v>-1.5415497472997232E-2</v>
      </c>
      <c r="F279">
        <v>8.5404213175354453</v>
      </c>
      <c r="G279">
        <v>13.114790777507121</v>
      </c>
      <c r="H279">
        <v>0</v>
      </c>
    </row>
    <row r="280" spans="1:8" x14ac:dyDescent="0.25">
      <c r="A280" s="1">
        <v>44532</v>
      </c>
      <c r="B280">
        <v>5169</v>
      </c>
      <c r="C280">
        <v>493207</v>
      </c>
      <c r="D280">
        <v>1.0063507572056669E-2</v>
      </c>
      <c r="E280">
        <v>1.0013207660594811E-2</v>
      </c>
      <c r="F280">
        <v>8.5504345251960387</v>
      </c>
      <c r="G280">
        <v>13.108684243196748</v>
      </c>
      <c r="H280">
        <v>0</v>
      </c>
    </row>
    <row r="281" spans="1:8" x14ac:dyDescent="0.25">
      <c r="A281" t="s">
        <v>21</v>
      </c>
      <c r="B281">
        <v>5280</v>
      </c>
      <c r="C281">
        <v>556501</v>
      </c>
      <c r="D281">
        <v>2.1474172954149738E-2</v>
      </c>
      <c r="E281">
        <v>2.1246851504267767E-2</v>
      </c>
      <c r="F281">
        <v>8.5716813767003064</v>
      </c>
      <c r="G281">
        <v>13.229424246641315</v>
      </c>
      <c r="H281">
        <v>0</v>
      </c>
    </row>
    <row r="282" spans="1:8" x14ac:dyDescent="0.25">
      <c r="A282" t="s">
        <v>22</v>
      </c>
      <c r="B282">
        <v>5297.5</v>
      </c>
      <c r="C282">
        <v>473145</v>
      </c>
      <c r="D282">
        <v>3.3143939393939395E-3</v>
      </c>
      <c r="E282">
        <v>3.3089134421470721E-3</v>
      </c>
      <c r="F282">
        <v>8.5749902901424537</v>
      </c>
      <c r="G282">
        <v>13.067157174407226</v>
      </c>
      <c r="H282">
        <v>0</v>
      </c>
    </row>
    <row r="283" spans="1:8" x14ac:dyDescent="0.25">
      <c r="A283" t="s">
        <v>23</v>
      </c>
      <c r="B283">
        <v>5260</v>
      </c>
      <c r="C283">
        <v>538090</v>
      </c>
      <c r="D283">
        <v>-7.0788107597923545E-3</v>
      </c>
      <c r="E283">
        <v>-7.103984410698567E-3</v>
      </c>
      <c r="F283">
        <v>8.567886305731756</v>
      </c>
      <c r="G283">
        <v>13.195781111398491</v>
      </c>
      <c r="H283">
        <v>0</v>
      </c>
    </row>
    <row r="284" spans="1:8" x14ac:dyDescent="0.25">
      <c r="A284" t="s">
        <v>24</v>
      </c>
      <c r="B284">
        <v>5155.5</v>
      </c>
      <c r="C284">
        <v>762248</v>
      </c>
      <c r="D284">
        <v>-1.9866920152091256E-2</v>
      </c>
      <c r="E284">
        <v>-2.0066920773757262E-2</v>
      </c>
      <c r="F284">
        <v>8.5478193849579984</v>
      </c>
      <c r="G284">
        <v>13.544027241035973</v>
      </c>
      <c r="H284">
        <v>0</v>
      </c>
    </row>
    <row r="285" spans="1:8" x14ac:dyDescent="0.25">
      <c r="A285" t="s">
        <v>25</v>
      </c>
      <c r="B285">
        <v>5172.5</v>
      </c>
      <c r="C285">
        <v>383471</v>
      </c>
      <c r="D285">
        <v>3.2974493259625643E-3</v>
      </c>
      <c r="E285">
        <v>3.2920246616998084E-3</v>
      </c>
      <c r="F285">
        <v>8.5511114096196987</v>
      </c>
      <c r="G285">
        <v>12.857019277634206</v>
      </c>
      <c r="H285">
        <v>0</v>
      </c>
    </row>
    <row r="286" spans="1:8" x14ac:dyDescent="0.25">
      <c r="A286" t="s">
        <v>26</v>
      </c>
      <c r="B286">
        <v>5149.5</v>
      </c>
      <c r="C286">
        <v>33555</v>
      </c>
      <c r="D286">
        <v>-4.4465925567907204E-3</v>
      </c>
      <c r="E286">
        <v>-4.4565080538416339E-3</v>
      </c>
      <c r="F286">
        <v>8.5466549015658568</v>
      </c>
      <c r="G286">
        <v>10.42094116259234</v>
      </c>
      <c r="H286">
        <v>0</v>
      </c>
    </row>
    <row r="287" spans="1:8" x14ac:dyDescent="0.25">
      <c r="A287" t="s">
        <v>27</v>
      </c>
      <c r="B287">
        <v>5098</v>
      </c>
      <c r="C287">
        <v>271104</v>
      </c>
      <c r="D287">
        <v>-1.0000970968055151E-2</v>
      </c>
      <c r="E287">
        <v>-1.0051316629795725E-2</v>
      </c>
      <c r="F287">
        <v>8.53660358493606</v>
      </c>
      <c r="G287">
        <v>12.510257790080969</v>
      </c>
      <c r="H287">
        <v>0</v>
      </c>
    </row>
    <row r="288" spans="1:8" x14ac:dyDescent="0.25">
      <c r="A288" t="s">
        <v>28</v>
      </c>
      <c r="B288">
        <v>5008</v>
      </c>
      <c r="C288">
        <v>546134</v>
      </c>
      <c r="D288">
        <v>-1.7653981953707338E-2</v>
      </c>
      <c r="E288">
        <v>-1.7811672156126338E-2</v>
      </c>
      <c r="F288">
        <v>8.5187919127799336</v>
      </c>
      <c r="G288">
        <v>13.210619645861597</v>
      </c>
      <c r="H288">
        <v>0</v>
      </c>
    </row>
    <row r="289" spans="1:8" x14ac:dyDescent="0.25">
      <c r="A289" t="s">
        <v>29</v>
      </c>
      <c r="B289">
        <v>4919.5</v>
      </c>
      <c r="C289">
        <v>713489</v>
      </c>
      <c r="D289">
        <v>-1.7671725239616614E-2</v>
      </c>
      <c r="E289">
        <v>-1.7829734474114258E-2</v>
      </c>
      <c r="F289">
        <v>8.5009621783058194</v>
      </c>
      <c r="G289">
        <v>13.477922298821531</v>
      </c>
      <c r="H289">
        <v>0</v>
      </c>
    </row>
    <row r="290" spans="1:8" x14ac:dyDescent="0.25">
      <c r="A290" t="s">
        <v>30</v>
      </c>
      <c r="B290">
        <v>4929</v>
      </c>
      <c r="C290">
        <v>458905</v>
      </c>
      <c r="D290">
        <v>1.9310905579835349E-3</v>
      </c>
      <c r="E290">
        <v>1.929228399557539E-3</v>
      </c>
      <c r="F290">
        <v>8.5028914067053769</v>
      </c>
      <c r="G290">
        <v>13.036598495943529</v>
      </c>
      <c r="H290">
        <v>0</v>
      </c>
    </row>
    <row r="291" spans="1:8" x14ac:dyDescent="0.25">
      <c r="A291" s="1">
        <v>44199</v>
      </c>
      <c r="B291">
        <v>4970.5</v>
      </c>
      <c r="C291">
        <v>345421</v>
      </c>
      <c r="D291">
        <v>8.4195577196185846E-3</v>
      </c>
      <c r="E291">
        <v>8.3843109468221284E-3</v>
      </c>
      <c r="F291">
        <v>8.5112757176522003</v>
      </c>
      <c r="G291">
        <v>12.752519241920064</v>
      </c>
      <c r="H291">
        <v>0</v>
      </c>
    </row>
    <row r="292" spans="1:8" x14ac:dyDescent="0.25">
      <c r="A292" s="1">
        <v>44230</v>
      </c>
      <c r="B292">
        <v>5068.5</v>
      </c>
      <c r="C292">
        <v>393648</v>
      </c>
      <c r="D292">
        <v>1.9716326325319385E-2</v>
      </c>
      <c r="E292">
        <v>1.9524477170254403E-2</v>
      </c>
      <c r="F292">
        <v>8.5308001948224543</v>
      </c>
      <c r="G292">
        <v>12.883212387944303</v>
      </c>
      <c r="H292">
        <v>0</v>
      </c>
    </row>
    <row r="293" spans="1:8" x14ac:dyDescent="0.25">
      <c r="A293" s="1">
        <v>44258</v>
      </c>
      <c r="B293">
        <v>5030</v>
      </c>
      <c r="C293">
        <v>466695</v>
      </c>
      <c r="D293">
        <v>-7.5959356811679986E-3</v>
      </c>
      <c r="E293">
        <v>-7.6249317286694483E-3</v>
      </c>
      <c r="F293">
        <v>8.5231752630937851</v>
      </c>
      <c r="G293">
        <v>13.053431218360053</v>
      </c>
      <c r="H293">
        <v>0</v>
      </c>
    </row>
    <row r="294" spans="1:8" x14ac:dyDescent="0.25">
      <c r="A294" s="1">
        <v>44289</v>
      </c>
      <c r="B294">
        <v>4965.5</v>
      </c>
      <c r="C294">
        <v>315202</v>
      </c>
      <c r="D294">
        <v>-1.2823061630218688E-2</v>
      </c>
      <c r="E294">
        <v>-1.2905986750371693E-2</v>
      </c>
      <c r="F294">
        <v>8.5102692763434131</v>
      </c>
      <c r="G294">
        <v>12.660968982123396</v>
      </c>
      <c r="H294">
        <v>0</v>
      </c>
    </row>
    <row r="295" spans="1:8" x14ac:dyDescent="0.25">
      <c r="A295" s="1">
        <v>44319</v>
      </c>
      <c r="B295">
        <v>5010</v>
      </c>
      <c r="C295">
        <v>569971</v>
      </c>
      <c r="D295">
        <v>8.9618366730440033E-3</v>
      </c>
      <c r="E295">
        <v>8.9219177354971889E-3</v>
      </c>
      <c r="F295">
        <v>8.5191911940789105</v>
      </c>
      <c r="G295">
        <v>13.253340761323463</v>
      </c>
      <c r="H295">
        <v>0</v>
      </c>
    </row>
    <row r="296" spans="1:8" x14ac:dyDescent="0.25">
      <c r="A296" s="1">
        <v>44442</v>
      </c>
      <c r="B296">
        <v>4980.5</v>
      </c>
      <c r="C296">
        <v>515133</v>
      </c>
      <c r="D296">
        <v>-5.8882235528942119E-3</v>
      </c>
      <c r="E296">
        <v>-5.9056274936901071E-3</v>
      </c>
      <c r="F296">
        <v>8.5132855665852212</v>
      </c>
      <c r="G296">
        <v>13.152180398731639</v>
      </c>
      <c r="H296">
        <v>0</v>
      </c>
    </row>
    <row r="297" spans="1:8" x14ac:dyDescent="0.25">
      <c r="A297" s="1">
        <v>44472</v>
      </c>
      <c r="B297">
        <v>5070</v>
      </c>
      <c r="C297">
        <v>366323</v>
      </c>
      <c r="D297">
        <v>1.7970083324967374E-2</v>
      </c>
      <c r="E297">
        <v>1.7810530000008522E-2</v>
      </c>
      <c r="F297">
        <v>8.5310960965852285</v>
      </c>
      <c r="G297">
        <v>12.811270736858482</v>
      </c>
      <c r="H297">
        <v>0</v>
      </c>
    </row>
    <row r="298" spans="1:8" x14ac:dyDescent="0.25">
      <c r="A298" s="1">
        <v>44503</v>
      </c>
      <c r="B298">
        <v>5096.5</v>
      </c>
      <c r="C298">
        <v>254304</v>
      </c>
      <c r="D298">
        <v>5.2268244575936883E-3</v>
      </c>
      <c r="E298">
        <v>5.2132120232386446E-3</v>
      </c>
      <c r="F298">
        <v>8.5363093086084678</v>
      </c>
      <c r="G298">
        <v>12.446285680739907</v>
      </c>
      <c r="H298">
        <v>0</v>
      </c>
    </row>
    <row r="299" spans="1:8" x14ac:dyDescent="0.25">
      <c r="A299" s="1">
        <v>44533</v>
      </c>
      <c r="B299">
        <v>5135.5</v>
      </c>
      <c r="C299">
        <v>293522</v>
      </c>
      <c r="D299">
        <v>7.6523104091042876E-3</v>
      </c>
      <c r="E299">
        <v>7.6231799973914618E-3</v>
      </c>
      <c r="F299">
        <v>8.5439324886058596</v>
      </c>
      <c r="G299">
        <v>12.589707872851685</v>
      </c>
      <c r="H299">
        <v>0</v>
      </c>
    </row>
    <row r="300" spans="1:8" x14ac:dyDescent="0.25">
      <c r="A300" t="s">
        <v>31</v>
      </c>
      <c r="B300">
        <v>5217.5</v>
      </c>
      <c r="C300">
        <v>394556</v>
      </c>
      <c r="D300">
        <v>1.5967286534904097E-2</v>
      </c>
      <c r="E300">
        <v>1.5841150345496772E-2</v>
      </c>
      <c r="F300">
        <v>8.5597736389513557</v>
      </c>
      <c r="G300">
        <v>12.885516361031627</v>
      </c>
      <c r="H300">
        <v>0</v>
      </c>
    </row>
    <row r="301" spans="1:8" x14ac:dyDescent="0.25">
      <c r="A301" t="s">
        <v>32</v>
      </c>
      <c r="B301">
        <v>5170.5</v>
      </c>
      <c r="C301">
        <v>306942</v>
      </c>
      <c r="D301">
        <v>-9.0081456636320074E-3</v>
      </c>
      <c r="E301">
        <v>-9.0489643263261133E-3</v>
      </c>
      <c r="F301">
        <v>8.5507246746250303</v>
      </c>
      <c r="G301">
        <v>12.63441408363931</v>
      </c>
      <c r="H301">
        <v>0</v>
      </c>
    </row>
    <row r="302" spans="1:8" x14ac:dyDescent="0.25">
      <c r="A302" t="s">
        <v>33</v>
      </c>
      <c r="B302">
        <v>5274.5</v>
      </c>
      <c r="C302">
        <v>583209</v>
      </c>
      <c r="D302">
        <v>2.0114108886954842E-2</v>
      </c>
      <c r="E302">
        <v>1.9914492496833615E-2</v>
      </c>
      <c r="F302">
        <v>8.5706391671218629</v>
      </c>
      <c r="G302">
        <v>13.276300891656277</v>
      </c>
      <c r="H302">
        <v>0</v>
      </c>
    </row>
    <row r="303" spans="1:8" x14ac:dyDescent="0.25">
      <c r="A303" t="s">
        <v>34</v>
      </c>
      <c r="B303">
        <v>5362</v>
      </c>
      <c r="C303">
        <v>915441</v>
      </c>
      <c r="D303">
        <v>1.6589250165892501E-2</v>
      </c>
      <c r="E303">
        <v>1.6453151674041062E-2</v>
      </c>
      <c r="F303">
        <v>8.5870923187959054</v>
      </c>
      <c r="G303">
        <v>13.727161195361882</v>
      </c>
      <c r="H303">
        <v>0</v>
      </c>
    </row>
    <row r="304" spans="1:8" x14ac:dyDescent="0.25">
      <c r="A304" t="s">
        <v>35</v>
      </c>
      <c r="B304">
        <v>5428.5</v>
      </c>
      <c r="C304">
        <v>828789</v>
      </c>
      <c r="D304">
        <v>1.2402088772845953E-2</v>
      </c>
      <c r="E304">
        <v>1.2325812876002247E-2</v>
      </c>
      <c r="F304">
        <v>8.5994181316719072</v>
      </c>
      <c r="G304">
        <v>13.627720878198508</v>
      </c>
      <c r="H304">
        <v>0</v>
      </c>
    </row>
    <row r="305" spans="1:8" x14ac:dyDescent="0.25">
      <c r="A305" t="s">
        <v>36</v>
      </c>
      <c r="B305">
        <v>5409</v>
      </c>
      <c r="C305">
        <v>396221</v>
      </c>
      <c r="D305">
        <v>-3.592152528322741E-3</v>
      </c>
      <c r="E305">
        <v>-3.5986198004799045E-3</v>
      </c>
      <c r="F305">
        <v>8.5958195118714276</v>
      </c>
      <c r="G305">
        <v>12.889727415375519</v>
      </c>
      <c r="H305">
        <v>0</v>
      </c>
    </row>
    <row r="306" spans="1:8" x14ac:dyDescent="0.25">
      <c r="A306" t="s">
        <v>37</v>
      </c>
      <c r="B306">
        <v>5300.5</v>
      </c>
      <c r="C306">
        <v>446257</v>
      </c>
      <c r="D306">
        <v>-2.0059160658162323E-2</v>
      </c>
      <c r="E306">
        <v>-2.026307715827454E-2</v>
      </c>
      <c r="F306">
        <v>8.5755564347131532</v>
      </c>
      <c r="G306">
        <v>13.008650298227467</v>
      </c>
      <c r="H306">
        <v>0</v>
      </c>
    </row>
    <row r="307" spans="1:8" x14ac:dyDescent="0.25">
      <c r="A307" t="s">
        <v>38</v>
      </c>
      <c r="B307">
        <v>5354.5</v>
      </c>
      <c r="C307">
        <v>351371</v>
      </c>
      <c r="D307">
        <v>1.0187718139798132E-2</v>
      </c>
      <c r="E307">
        <v>1.0136173127777461E-2</v>
      </c>
      <c r="F307">
        <v>8.5856926078409295</v>
      </c>
      <c r="G307">
        <v>12.769597924294873</v>
      </c>
      <c r="H307">
        <v>0</v>
      </c>
    </row>
    <row r="308" spans="1:8" x14ac:dyDescent="0.25">
      <c r="A308" t="s">
        <v>39</v>
      </c>
      <c r="B308">
        <v>5294.5</v>
      </c>
      <c r="C308">
        <v>254876</v>
      </c>
      <c r="D308">
        <v>-1.1205528060509852E-2</v>
      </c>
      <c r="E308">
        <v>-1.1268782970420629E-2</v>
      </c>
      <c r="F308">
        <v>8.5744238248705091</v>
      </c>
      <c r="G308">
        <v>12.448532431360967</v>
      </c>
      <c r="H308">
        <v>0</v>
      </c>
    </row>
    <row r="309" spans="1:8" x14ac:dyDescent="0.25">
      <c r="A309" t="s">
        <v>40</v>
      </c>
      <c r="B309">
        <v>5348</v>
      </c>
      <c r="C309">
        <v>223178</v>
      </c>
      <c r="D309">
        <v>1.0104825762583813E-2</v>
      </c>
      <c r="E309">
        <v>1.0054113351324608E-2</v>
      </c>
      <c r="F309">
        <v>8.5844779382218341</v>
      </c>
      <c r="G309">
        <v>12.315724938323072</v>
      </c>
      <c r="H309">
        <v>0</v>
      </c>
    </row>
    <row r="310" spans="1:8" x14ac:dyDescent="0.25">
      <c r="A310" t="s">
        <v>41</v>
      </c>
      <c r="B310">
        <v>5300</v>
      </c>
      <c r="C310">
        <v>374734</v>
      </c>
      <c r="D310">
        <v>-8.9753178758414359E-3</v>
      </c>
      <c r="E310">
        <v>-9.0158386816205395E-3</v>
      </c>
      <c r="F310">
        <v>8.5754620995402124</v>
      </c>
      <c r="G310">
        <v>12.833971719923294</v>
      </c>
      <c r="H310">
        <v>0</v>
      </c>
    </row>
    <row r="311" spans="1:8" x14ac:dyDescent="0.25">
      <c r="A311" t="s">
        <v>42</v>
      </c>
      <c r="B311">
        <v>5281</v>
      </c>
      <c r="C311">
        <v>129101</v>
      </c>
      <c r="D311">
        <v>-3.5849056603773585E-3</v>
      </c>
      <c r="E311">
        <v>-3.5913468332800752E-3</v>
      </c>
      <c r="F311">
        <v>8.5718707527069338</v>
      </c>
      <c r="G311">
        <v>11.768350322738119</v>
      </c>
      <c r="H311">
        <v>0</v>
      </c>
    </row>
    <row r="312" spans="1:8" x14ac:dyDescent="0.25">
      <c r="A312" t="s">
        <v>43</v>
      </c>
      <c r="B312">
        <v>5344.5</v>
      </c>
      <c r="C312">
        <v>281065</v>
      </c>
      <c r="D312">
        <v>1.2024237833743609E-2</v>
      </c>
      <c r="E312">
        <v>1.1952521007067283E-2</v>
      </c>
      <c r="F312">
        <v>8.5838232737139997</v>
      </c>
      <c r="G312">
        <v>12.546341238292273</v>
      </c>
      <c r="H312">
        <v>0</v>
      </c>
    </row>
    <row r="313" spans="1:8" x14ac:dyDescent="0.25">
      <c r="A313" s="1">
        <v>44200</v>
      </c>
      <c r="B313">
        <v>5293.5</v>
      </c>
      <c r="C313">
        <v>262969</v>
      </c>
      <c r="D313">
        <v>-9.542520348021331E-3</v>
      </c>
      <c r="E313">
        <v>-9.5883419305659266E-3</v>
      </c>
      <c r="F313">
        <v>8.574234931783435</v>
      </c>
      <c r="G313">
        <v>12.479791433490169</v>
      </c>
      <c r="H313">
        <v>0</v>
      </c>
    </row>
    <row r="314" spans="1:8" x14ac:dyDescent="0.25">
      <c r="A314" s="1">
        <v>44231</v>
      </c>
      <c r="B314">
        <v>5301.5</v>
      </c>
      <c r="C314">
        <v>89435</v>
      </c>
      <c r="D314">
        <v>1.5112874279777084E-3</v>
      </c>
      <c r="E314">
        <v>1.5101465824184234E-3</v>
      </c>
      <c r="F314">
        <v>8.5757450783658538</v>
      </c>
      <c r="G314">
        <v>11.401267383427346</v>
      </c>
      <c r="H314">
        <v>0</v>
      </c>
    </row>
    <row r="315" spans="1:8" x14ac:dyDescent="0.25">
      <c r="A315" s="1">
        <v>44320</v>
      </c>
      <c r="B315">
        <v>5254.5</v>
      </c>
      <c r="C315">
        <v>214581</v>
      </c>
      <c r="D315">
        <v>-8.865415448457984E-3</v>
      </c>
      <c r="E315">
        <v>-8.9049470602016994E-3</v>
      </c>
      <c r="F315">
        <v>8.5668401313056517</v>
      </c>
      <c r="G315">
        <v>12.276442568446445</v>
      </c>
      <c r="H315">
        <v>0</v>
      </c>
    </row>
    <row r="316" spans="1:8" x14ac:dyDescent="0.25">
      <c r="A316" s="1">
        <v>44351</v>
      </c>
      <c r="B316">
        <v>5110.5</v>
      </c>
      <c r="C316">
        <v>441607</v>
      </c>
      <c r="D316">
        <v>-2.7405081358835286E-2</v>
      </c>
      <c r="E316">
        <v>-2.77876055365202E-2</v>
      </c>
      <c r="F316">
        <v>8.5390525257691312</v>
      </c>
      <c r="G316">
        <v>12.998175625268665</v>
      </c>
      <c r="H316">
        <v>0</v>
      </c>
    </row>
    <row r="317" spans="1:8" x14ac:dyDescent="0.25">
      <c r="A317" s="1">
        <v>44381</v>
      </c>
      <c r="B317">
        <v>5080</v>
      </c>
      <c r="C317">
        <v>523524</v>
      </c>
      <c r="D317">
        <v>-5.9681048821054695E-3</v>
      </c>
      <c r="E317">
        <v>-5.9859851966033205E-3</v>
      </c>
      <c r="F317">
        <v>8.533066540572527</v>
      </c>
      <c r="G317">
        <v>13.168338153514073</v>
      </c>
      <c r="H317">
        <v>0</v>
      </c>
    </row>
    <row r="318" spans="1:8" x14ac:dyDescent="0.25">
      <c r="A318" s="1">
        <v>44412</v>
      </c>
      <c r="B318">
        <v>5099</v>
      </c>
      <c r="C318">
        <v>333972</v>
      </c>
      <c r="D318">
        <v>3.7401574803149606E-3</v>
      </c>
      <c r="E318">
        <v>3.7331804826280656E-3</v>
      </c>
      <c r="F318">
        <v>8.5367997210551554</v>
      </c>
      <c r="G318">
        <v>12.718812436109381</v>
      </c>
      <c r="H318">
        <v>0</v>
      </c>
    </row>
    <row r="319" spans="1:8" x14ac:dyDescent="0.25">
      <c r="A319" s="1">
        <v>44443</v>
      </c>
      <c r="B319">
        <v>5135</v>
      </c>
      <c r="C319">
        <v>335742</v>
      </c>
      <c r="D319">
        <v>7.0602078838988037E-3</v>
      </c>
      <c r="E319">
        <v>7.0354013075028922E-3</v>
      </c>
      <c r="F319">
        <v>8.5438351223626583</v>
      </c>
      <c r="G319">
        <v>12.724098286849191</v>
      </c>
      <c r="H319">
        <v>0</v>
      </c>
    </row>
    <row r="320" spans="1:8" x14ac:dyDescent="0.25">
      <c r="A320" s="1">
        <v>44534</v>
      </c>
      <c r="B320">
        <v>5180</v>
      </c>
      <c r="C320">
        <v>210750</v>
      </c>
      <c r="D320">
        <v>8.7633885102239538E-3</v>
      </c>
      <c r="E320">
        <v>8.7252128908700318E-3</v>
      </c>
      <c r="F320">
        <v>8.5525603352535295</v>
      </c>
      <c r="G320">
        <v>12.258427875864102</v>
      </c>
      <c r="H320">
        <v>0</v>
      </c>
    </row>
    <row r="321" spans="1:8" x14ac:dyDescent="0.25">
      <c r="A321" t="s">
        <v>44</v>
      </c>
      <c r="B321">
        <v>5134.5</v>
      </c>
      <c r="C321">
        <v>402712</v>
      </c>
      <c r="D321">
        <v>-8.7837837837837843E-3</v>
      </c>
      <c r="E321">
        <v>-8.8225886151789955E-3</v>
      </c>
      <c r="F321">
        <v>8.5437377466383495</v>
      </c>
      <c r="G321">
        <v>12.905976945253279</v>
      </c>
      <c r="H321">
        <v>0</v>
      </c>
    </row>
    <row r="322" spans="1:8" x14ac:dyDescent="0.25">
      <c r="A322" t="s">
        <v>45</v>
      </c>
      <c r="B322">
        <v>5095</v>
      </c>
      <c r="C322">
        <v>319263</v>
      </c>
      <c r="D322">
        <v>-7.6930567728113741E-3</v>
      </c>
      <c r="E322">
        <v>-7.7228009815245528E-3</v>
      </c>
      <c r="F322">
        <v>8.5360149456568255</v>
      </c>
      <c r="G322">
        <v>12.673770493504259</v>
      </c>
      <c r="H322">
        <v>0</v>
      </c>
    </row>
    <row r="323" spans="1:8" x14ac:dyDescent="0.25">
      <c r="A323" t="s">
        <v>46</v>
      </c>
      <c r="B323">
        <v>5111.5</v>
      </c>
      <c r="C323">
        <v>287983</v>
      </c>
      <c r="D323">
        <v>3.2384690873405301E-3</v>
      </c>
      <c r="E323">
        <v>3.2332365402436346E-3</v>
      </c>
      <c r="F323">
        <v>8.5392481821970687</v>
      </c>
      <c r="G323">
        <v>12.570656729598097</v>
      </c>
      <c r="H323">
        <v>0</v>
      </c>
    </row>
    <row r="324" spans="1:8" x14ac:dyDescent="0.25">
      <c r="A324" t="s">
        <v>47</v>
      </c>
      <c r="B324">
        <v>5111.5</v>
      </c>
      <c r="C324">
        <v>242272</v>
      </c>
      <c r="D324">
        <v>0</v>
      </c>
      <c r="E324">
        <v>0</v>
      </c>
      <c r="F324">
        <v>8.5392481821970687</v>
      </c>
      <c r="G324">
        <v>12.397816340903033</v>
      </c>
      <c r="H324">
        <v>0</v>
      </c>
    </row>
    <row r="325" spans="1:8" x14ac:dyDescent="0.25">
      <c r="A325" t="s">
        <v>48</v>
      </c>
      <c r="B325">
        <v>5095.5</v>
      </c>
      <c r="C325">
        <v>170630</v>
      </c>
      <c r="D325">
        <v>-3.1301966154749093E-3</v>
      </c>
      <c r="E325">
        <v>-3.1351059283204101E-3</v>
      </c>
      <c r="F325">
        <v>8.536113076268748</v>
      </c>
      <c r="G325">
        <v>12.047252748521311</v>
      </c>
      <c r="H325">
        <v>0</v>
      </c>
    </row>
    <row r="326" spans="1:8" x14ac:dyDescent="0.25">
      <c r="A326" t="s">
        <v>49</v>
      </c>
      <c r="B326">
        <v>5086</v>
      </c>
      <c r="C326">
        <v>274908</v>
      </c>
      <c r="D326">
        <v>-1.8643901481699538E-3</v>
      </c>
      <c r="E326">
        <v>-1.8661302866833701E-3</v>
      </c>
      <c r="F326">
        <v>8.5342469459820656</v>
      </c>
      <c r="G326">
        <v>12.524191775221349</v>
      </c>
      <c r="H326">
        <v>0</v>
      </c>
    </row>
    <row r="327" spans="1:8" x14ac:dyDescent="0.25">
      <c r="A327" t="s">
        <v>50</v>
      </c>
      <c r="B327">
        <v>5140</v>
      </c>
      <c r="C327">
        <v>298355</v>
      </c>
      <c r="D327">
        <v>1.061738104600865E-2</v>
      </c>
      <c r="E327">
        <v>1.0561412467145818E-2</v>
      </c>
      <c r="F327">
        <v>8.5448083584492114</v>
      </c>
      <c r="G327">
        <v>12.606039331650088</v>
      </c>
      <c r="H327">
        <v>0</v>
      </c>
    </row>
    <row r="328" spans="1:8" x14ac:dyDescent="0.25">
      <c r="A328" t="s">
        <v>51</v>
      </c>
      <c r="B328">
        <v>5153.5</v>
      </c>
      <c r="C328">
        <v>512716</v>
      </c>
      <c r="D328">
        <v>2.6264591439688718E-3</v>
      </c>
      <c r="E328">
        <v>2.6230160276366214E-3</v>
      </c>
      <c r="F328">
        <v>8.5474313744768473</v>
      </c>
      <c r="G328">
        <v>13.147477364618577</v>
      </c>
      <c r="H328">
        <v>0</v>
      </c>
    </row>
    <row r="329" spans="1:8" x14ac:dyDescent="0.25">
      <c r="A329" t="s">
        <v>52</v>
      </c>
      <c r="B329">
        <v>5258</v>
      </c>
      <c r="C329">
        <v>656956</v>
      </c>
      <c r="D329">
        <v>2.0277481323372464E-2</v>
      </c>
      <c r="E329">
        <v>2.0074630812979007E-2</v>
      </c>
      <c r="F329">
        <v>8.5675060052898271</v>
      </c>
      <c r="G329">
        <v>13.395372324143414</v>
      </c>
      <c r="H329">
        <v>0</v>
      </c>
    </row>
    <row r="330" spans="1:8" x14ac:dyDescent="0.25">
      <c r="A330" t="s">
        <v>53</v>
      </c>
      <c r="B330">
        <v>5277</v>
      </c>
      <c r="C330">
        <v>368435</v>
      </c>
      <c r="D330">
        <v>3.6135412704450362E-3</v>
      </c>
      <c r="E330">
        <v>3.6070281158413022E-3</v>
      </c>
      <c r="F330">
        <v>8.571113033405668</v>
      </c>
      <c r="G330">
        <v>12.817019584279441</v>
      </c>
      <c r="H330">
        <v>0</v>
      </c>
    </row>
    <row r="331" spans="1:8" x14ac:dyDescent="0.25">
      <c r="A331" t="s">
        <v>54</v>
      </c>
      <c r="B331">
        <v>5255</v>
      </c>
      <c r="C331">
        <v>315832</v>
      </c>
      <c r="D331">
        <v>-4.169035436801213E-3</v>
      </c>
      <c r="E331">
        <v>-4.1777500946163972E-3</v>
      </c>
      <c r="F331">
        <v>8.5669352833110519</v>
      </c>
      <c r="G331">
        <v>12.662965705625814</v>
      </c>
      <c r="H331">
        <v>0</v>
      </c>
    </row>
    <row r="332" spans="1:8" x14ac:dyDescent="0.25">
      <c r="A332" t="s">
        <v>55</v>
      </c>
      <c r="B332">
        <v>5226</v>
      </c>
      <c r="C332">
        <v>218274</v>
      </c>
      <c r="D332">
        <v>-5.518553758325404E-3</v>
      </c>
      <c r="E332">
        <v>-5.5338372304937393E-3</v>
      </c>
      <c r="F332">
        <v>8.5614014460805574</v>
      </c>
      <c r="G332">
        <v>12.29350643329181</v>
      </c>
      <c r="H332">
        <v>0</v>
      </c>
    </row>
    <row r="333" spans="1:8" x14ac:dyDescent="0.25">
      <c r="A333" t="s">
        <v>56</v>
      </c>
      <c r="B333">
        <v>5113.5</v>
      </c>
      <c r="C333">
        <v>366747</v>
      </c>
      <c r="D333">
        <v>-2.1526980482204364E-2</v>
      </c>
      <c r="E333">
        <v>-2.1762065834490318E-2</v>
      </c>
      <c r="F333">
        <v>8.5396393802460668</v>
      </c>
      <c r="G333">
        <v>12.812427516012672</v>
      </c>
      <c r="H333">
        <v>0</v>
      </c>
    </row>
    <row r="334" spans="1:8" x14ac:dyDescent="0.25">
      <c r="A334" t="s">
        <v>57</v>
      </c>
      <c r="B334">
        <v>5119</v>
      </c>
      <c r="C334">
        <v>293771</v>
      </c>
      <c r="D334">
        <v>1.075584237801897E-3</v>
      </c>
      <c r="E334">
        <v>1.0750062115157273E-3</v>
      </c>
      <c r="F334">
        <v>8.5407143864575836</v>
      </c>
      <c r="G334">
        <v>12.590555831246965</v>
      </c>
      <c r="H334">
        <v>0</v>
      </c>
    </row>
  </sheetData>
  <conditionalFormatting sqref="E3:E334">
    <cfRule type="cellIs" dxfId="1" priority="1" operator="greaterThanOrEqual">
      <formula>$K$6</formula>
    </cfRule>
    <cfRule type="cellIs" dxfId="0" priority="2" operator="lessThanOrEqual">
      <formula>$K$5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F887-28B2-43EB-8960-E9F80BA2060D}">
  <dimension ref="A1:W311"/>
  <sheetViews>
    <sheetView workbookViewId="0">
      <selection activeCell="K12" sqref="K12:K13"/>
    </sheetView>
  </sheetViews>
  <sheetFormatPr defaultRowHeight="15" x14ac:dyDescent="0.25"/>
  <cols>
    <col min="1" max="1" width="10.7109375" bestFit="1" customWidth="1"/>
    <col min="9" max="9" width="24.5703125" bestFit="1" customWidth="1"/>
    <col min="10" max="10" width="28.7109375" customWidth="1"/>
    <col min="12" max="12" width="10.5703125" customWidth="1"/>
    <col min="13" max="13" width="24.5703125" bestFit="1" customWidth="1"/>
    <col min="14" max="14" width="12" bestFit="1" customWidth="1"/>
    <col min="16" max="16" width="24.5703125" bestFit="1" customWidth="1"/>
    <col min="17" max="17" width="12.7109375" bestFit="1" customWidth="1"/>
    <col min="19" max="19" width="24.5703125" bestFit="1" customWidth="1"/>
    <col min="20" max="20" width="12.7109375" bestFit="1" customWidth="1"/>
  </cols>
  <sheetData>
    <row r="1" spans="1:20" ht="45" x14ac:dyDescent="0.25">
      <c r="A1" s="2" t="s">
        <v>215</v>
      </c>
      <c r="B1" s="2" t="s">
        <v>217</v>
      </c>
      <c r="C1" s="2" t="s">
        <v>218</v>
      </c>
      <c r="D1" s="2" t="s">
        <v>216</v>
      </c>
      <c r="E1" s="2" t="s">
        <v>219</v>
      </c>
      <c r="F1" s="2" t="s">
        <v>220</v>
      </c>
      <c r="G1" s="2" t="s">
        <v>221</v>
      </c>
      <c r="J1" s="17" t="s">
        <v>289</v>
      </c>
      <c r="K1" s="17"/>
      <c r="L1" s="16"/>
      <c r="M1" s="17" t="s">
        <v>290</v>
      </c>
      <c r="N1" s="17"/>
      <c r="P1" s="17" t="s">
        <v>291</v>
      </c>
      <c r="Q1" s="17"/>
      <c r="S1" s="17" t="s">
        <v>292</v>
      </c>
      <c r="T1" s="17"/>
    </row>
    <row r="2" spans="1:20" ht="18" customHeight="1" x14ac:dyDescent="0.25">
      <c r="A2" s="1">
        <v>43891</v>
      </c>
      <c r="B2">
        <v>3445.5</v>
      </c>
      <c r="C2">
        <v>291955</v>
      </c>
      <c r="F2">
        <v>8.1448243107972633</v>
      </c>
      <c r="G2">
        <v>12.584354959785275</v>
      </c>
      <c r="J2" s="8"/>
      <c r="K2" s="8"/>
      <c r="L2" s="15"/>
      <c r="M2" s="8"/>
      <c r="N2" s="8"/>
      <c r="P2" s="8"/>
      <c r="Q2" s="8"/>
      <c r="S2" s="8"/>
      <c r="T2" s="8"/>
    </row>
    <row r="3" spans="1:20" x14ac:dyDescent="0.25">
      <c r="A3" s="1">
        <v>43983</v>
      </c>
      <c r="B3">
        <v>3416</v>
      </c>
      <c r="C3">
        <v>290909</v>
      </c>
      <c r="D3">
        <v>-8.5618923233202731E-3</v>
      </c>
      <c r="E3">
        <v>-8.598755888802153E-3</v>
      </c>
      <c r="F3">
        <v>8.1362255549084601</v>
      </c>
      <c r="G3">
        <v>12.580765782471536</v>
      </c>
      <c r="J3" s="8" t="s">
        <v>277</v>
      </c>
      <c r="K3" s="8">
        <v>4487.735483870968</v>
      </c>
      <c r="L3" s="8"/>
      <c r="M3" s="8" t="s">
        <v>277</v>
      </c>
      <c r="N3" s="8">
        <v>481973.38709677418</v>
      </c>
      <c r="P3" s="8" t="s">
        <v>277</v>
      </c>
      <c r="Q3" s="8">
        <v>7.2885921268359957E-5</v>
      </c>
      <c r="S3" s="8" t="s">
        <v>277</v>
      </c>
      <c r="T3" s="8">
        <v>-3.3904778346712778E-5</v>
      </c>
    </row>
    <row r="4" spans="1:20" x14ac:dyDescent="0.25">
      <c r="A4" s="1">
        <v>44044</v>
      </c>
      <c r="B4">
        <v>3427</v>
      </c>
      <c r="C4">
        <v>388549</v>
      </c>
      <c r="D4">
        <v>3.2201405152224825E-3</v>
      </c>
      <c r="E4">
        <v>3.2149669661484361E-3</v>
      </c>
      <c r="F4">
        <v>8.139440521874608</v>
      </c>
      <c r="G4">
        <v>12.870174566962735</v>
      </c>
      <c r="J4" s="8" t="s">
        <v>278</v>
      </c>
      <c r="K4" s="8">
        <v>42.147854774233942</v>
      </c>
      <c r="L4" s="8"/>
      <c r="M4" s="8" t="s">
        <v>278</v>
      </c>
      <c r="N4" s="8">
        <v>13861.439245386442</v>
      </c>
      <c r="P4" s="8" t="s">
        <v>278</v>
      </c>
      <c r="Q4" s="8">
        <v>8.3266376077274589E-4</v>
      </c>
      <c r="S4" s="8" t="s">
        <v>278</v>
      </c>
      <c r="T4" s="8">
        <v>8.3280420027968252E-4</v>
      </c>
    </row>
    <row r="5" spans="1:20" x14ac:dyDescent="0.25">
      <c r="A5" s="1">
        <v>44075</v>
      </c>
      <c r="B5">
        <v>3348</v>
      </c>
      <c r="C5">
        <v>492797</v>
      </c>
      <c r="D5">
        <v>-2.3052232273125181E-2</v>
      </c>
      <c r="E5">
        <v>-2.3322090265242849E-2</v>
      </c>
      <c r="F5">
        <v>8.1161184316093653</v>
      </c>
      <c r="G5">
        <v>13.107852603520579</v>
      </c>
      <c r="J5" s="8" t="s">
        <v>279</v>
      </c>
      <c r="K5" s="8">
        <v>4726.25</v>
      </c>
      <c r="L5" s="8"/>
      <c r="M5" s="8" t="s">
        <v>279</v>
      </c>
      <c r="N5" s="8">
        <v>430750</v>
      </c>
      <c r="P5" s="8" t="s">
        <v>279</v>
      </c>
      <c r="Q5" s="8">
        <v>0</v>
      </c>
      <c r="S5" s="8" t="s">
        <v>279</v>
      </c>
      <c r="T5" s="8">
        <v>0</v>
      </c>
    </row>
    <row r="6" spans="1:20" x14ac:dyDescent="0.25">
      <c r="A6" s="1">
        <v>44105</v>
      </c>
      <c r="B6">
        <v>3319.5</v>
      </c>
      <c r="C6">
        <v>376849</v>
      </c>
      <c r="D6">
        <v>-8.512544802867384E-3</v>
      </c>
      <c r="E6">
        <v>-8.5489834501518529E-3</v>
      </c>
      <c r="F6">
        <v>8.1075694481592144</v>
      </c>
      <c r="G6">
        <v>12.839599855692402</v>
      </c>
      <c r="J6" s="8" t="s">
        <v>280</v>
      </c>
      <c r="K6" s="8">
        <v>3750</v>
      </c>
      <c r="L6" s="8"/>
      <c r="M6" s="8" t="s">
        <v>280</v>
      </c>
      <c r="N6" s="8" t="e">
        <v>#N/A</v>
      </c>
      <c r="P6" s="8" t="s">
        <v>280</v>
      </c>
      <c r="Q6" s="8" t="e">
        <v>#N/A</v>
      </c>
      <c r="S6" s="8" t="s">
        <v>280</v>
      </c>
      <c r="T6" s="8" t="e">
        <v>#N/A</v>
      </c>
    </row>
    <row r="7" spans="1:20" x14ac:dyDescent="0.25">
      <c r="A7" t="s">
        <v>58</v>
      </c>
      <c r="B7">
        <v>3345</v>
      </c>
      <c r="C7">
        <v>222572</v>
      </c>
      <c r="D7">
        <v>7.6818798011748755E-3</v>
      </c>
      <c r="E7">
        <v>7.6525244031147603E-3</v>
      </c>
      <c r="F7">
        <v>8.1152219725623294</v>
      </c>
      <c r="G7">
        <v>12.313005923748317</v>
      </c>
      <c r="J7" s="8" t="s">
        <v>281</v>
      </c>
      <c r="K7" s="8">
        <v>742.08956012173735</v>
      </c>
      <c r="L7" s="8"/>
      <c r="M7" s="8" t="s">
        <v>281</v>
      </c>
      <c r="N7" s="8">
        <v>244055.82223253194</v>
      </c>
      <c r="P7" s="8" t="s">
        <v>281</v>
      </c>
      <c r="Q7" s="8">
        <v>1.4636893181198042E-2</v>
      </c>
      <c r="S7" s="8" t="s">
        <v>281</v>
      </c>
      <c r="T7" s="8">
        <v>1.463936188244132E-2</v>
      </c>
    </row>
    <row r="8" spans="1:20" x14ac:dyDescent="0.25">
      <c r="A8" t="s">
        <v>59</v>
      </c>
      <c r="B8">
        <v>3339</v>
      </c>
      <c r="C8">
        <v>362009</v>
      </c>
      <c r="D8">
        <v>-1.7937219730941704E-3</v>
      </c>
      <c r="E8">
        <v>-1.7953326186742633E-3</v>
      </c>
      <c r="F8">
        <v>8.1134266399436541</v>
      </c>
      <c r="G8">
        <v>12.79942435237731</v>
      </c>
      <c r="J8" s="8" t="s">
        <v>282</v>
      </c>
      <c r="K8" s="8">
        <v>550696.91524167359</v>
      </c>
      <c r="L8" s="8"/>
      <c r="M8" s="8" t="s">
        <v>282</v>
      </c>
      <c r="N8" s="8">
        <v>59563244365.597237</v>
      </c>
      <c r="P8" s="8" t="s">
        <v>282</v>
      </c>
      <c r="Q8" s="8">
        <v>2.1423864199780177E-4</v>
      </c>
      <c r="S8" s="8" t="s">
        <v>282</v>
      </c>
      <c r="T8" s="8">
        <v>2.1431091632507585E-4</v>
      </c>
    </row>
    <row r="9" spans="1:20" x14ac:dyDescent="0.25">
      <c r="A9" t="s">
        <v>60</v>
      </c>
      <c r="B9">
        <v>3440</v>
      </c>
      <c r="C9">
        <v>1536221</v>
      </c>
      <c r="D9">
        <v>3.0248577418388739E-2</v>
      </c>
      <c r="E9">
        <v>2.9800110423789487E-2</v>
      </c>
      <c r="F9">
        <v>8.1432267503674449</v>
      </c>
      <c r="G9">
        <v>14.244836062548323</v>
      </c>
      <c r="J9" s="8" t="s">
        <v>257</v>
      </c>
      <c r="K9" s="8">
        <v>-1.0264479479716755</v>
      </c>
      <c r="L9" s="8"/>
      <c r="M9" s="8" t="s">
        <v>257</v>
      </c>
      <c r="N9" s="8">
        <v>5.8782012030955908</v>
      </c>
      <c r="P9" s="8" t="s">
        <v>257</v>
      </c>
      <c r="Q9" s="8">
        <v>-0.12782568277961071</v>
      </c>
      <c r="S9" s="8" t="s">
        <v>257</v>
      </c>
      <c r="T9" s="8">
        <v>-0.12515882431917857</v>
      </c>
    </row>
    <row r="10" spans="1:20" x14ac:dyDescent="0.25">
      <c r="A10" t="s">
        <v>62</v>
      </c>
      <c r="B10">
        <v>3623</v>
      </c>
      <c r="C10">
        <v>1422107</v>
      </c>
      <c r="D10">
        <v>-5.5172413793103451E-4</v>
      </c>
      <c r="E10">
        <v>-5.5187639369791571E-4</v>
      </c>
      <c r="F10">
        <v>8.1950576908950765</v>
      </c>
      <c r="G10">
        <v>14.167650132646683</v>
      </c>
      <c r="J10" s="8" t="s">
        <v>283</v>
      </c>
      <c r="K10" s="8">
        <v>-0.51229093409543325</v>
      </c>
      <c r="L10" s="8"/>
      <c r="M10" s="8" t="s">
        <v>283</v>
      </c>
      <c r="N10" s="8">
        <v>1.9449020665166323</v>
      </c>
      <c r="P10" s="8" t="s">
        <v>283</v>
      </c>
      <c r="Q10" s="8">
        <v>1.5516415239597442E-3</v>
      </c>
      <c r="S10" s="8" t="s">
        <v>283</v>
      </c>
      <c r="T10" s="8">
        <v>-3.9323077629089369E-2</v>
      </c>
    </row>
    <row r="11" spans="1:20" x14ac:dyDescent="0.25">
      <c r="A11" t="s">
        <v>64</v>
      </c>
      <c r="B11">
        <v>3840</v>
      </c>
      <c r="C11">
        <v>1137798</v>
      </c>
      <c r="D11">
        <v>-3.8910505836575876E-3</v>
      </c>
      <c r="E11">
        <v>-3.898640415657309E-3</v>
      </c>
      <c r="F11">
        <v>8.2532276455817719</v>
      </c>
      <c r="G11">
        <v>13.944605373518971</v>
      </c>
      <c r="J11" s="8" t="s">
        <v>284</v>
      </c>
      <c r="K11" s="8">
        <v>3057.5</v>
      </c>
      <c r="L11" s="8"/>
      <c r="M11" s="8" t="s">
        <v>284</v>
      </c>
      <c r="N11" s="8">
        <v>1807492</v>
      </c>
      <c r="P11" s="8" t="s">
        <v>284</v>
      </c>
      <c r="Q11" s="8">
        <v>7.1047745152060943E-2</v>
      </c>
      <c r="S11" s="8" t="s">
        <v>284</v>
      </c>
      <c r="T11" s="8">
        <v>7.1036813346579075E-2</v>
      </c>
    </row>
    <row r="12" spans="1:20" x14ac:dyDescent="0.25">
      <c r="A12" t="s">
        <v>65</v>
      </c>
      <c r="B12">
        <v>3750</v>
      </c>
      <c r="C12">
        <v>1202119</v>
      </c>
      <c r="D12">
        <v>-2.34375E-2</v>
      </c>
      <c r="E12">
        <v>-2.3716526617316044E-2</v>
      </c>
      <c r="F12">
        <v>8.2295111189644565</v>
      </c>
      <c r="G12">
        <v>13.999596390840843</v>
      </c>
      <c r="J12" s="8" t="s">
        <v>285</v>
      </c>
      <c r="K12" s="8">
        <v>2705</v>
      </c>
      <c r="L12" s="8"/>
      <c r="M12" s="8" t="s">
        <v>285</v>
      </c>
      <c r="N12" s="8">
        <v>33555</v>
      </c>
      <c r="P12" s="8" t="s">
        <v>285</v>
      </c>
      <c r="Q12" s="8">
        <v>-3.4949434860202258E-2</v>
      </c>
      <c r="S12" s="8" t="s">
        <v>285</v>
      </c>
      <c r="T12" s="8">
        <v>-3.557477990733781E-2</v>
      </c>
    </row>
    <row r="13" spans="1:20" x14ac:dyDescent="0.25">
      <c r="A13" t="s">
        <v>66</v>
      </c>
      <c r="B13">
        <v>3702.5</v>
      </c>
      <c r="C13">
        <v>890575</v>
      </c>
      <c r="D13">
        <v>-1.2666666666666666E-2</v>
      </c>
      <c r="E13">
        <v>-1.27475728225027E-2</v>
      </c>
      <c r="F13">
        <v>8.2167635461419533</v>
      </c>
      <c r="G13">
        <v>13.699622600512347</v>
      </c>
      <c r="J13" s="8" t="s">
        <v>286</v>
      </c>
      <c r="K13" s="8">
        <v>5762.5</v>
      </c>
      <c r="L13" s="8"/>
      <c r="M13" s="8" t="s">
        <v>286</v>
      </c>
      <c r="N13" s="8">
        <v>1841047</v>
      </c>
      <c r="P13" s="8" t="s">
        <v>286</v>
      </c>
      <c r="Q13" s="8">
        <v>3.6098310291858678E-2</v>
      </c>
      <c r="S13" s="8" t="s">
        <v>286</v>
      </c>
      <c r="T13" s="8">
        <v>3.5462033439241265E-2</v>
      </c>
    </row>
    <row r="14" spans="1:20" x14ac:dyDescent="0.25">
      <c r="A14" t="s">
        <v>67</v>
      </c>
      <c r="B14">
        <v>3796</v>
      </c>
      <c r="C14">
        <v>1028616</v>
      </c>
      <c r="D14">
        <v>2.525320729237002E-2</v>
      </c>
      <c r="E14">
        <v>2.4939613587864742E-2</v>
      </c>
      <c r="F14">
        <v>8.241703159729818</v>
      </c>
      <c r="G14">
        <v>13.843724767325442</v>
      </c>
      <c r="J14" s="8" t="s">
        <v>287</v>
      </c>
      <c r="K14" s="8">
        <v>1391198</v>
      </c>
      <c r="L14" s="8"/>
      <c r="M14" s="8" t="s">
        <v>287</v>
      </c>
      <c r="N14" s="8">
        <v>149411750</v>
      </c>
      <c r="P14" s="8" t="s">
        <v>287</v>
      </c>
      <c r="Q14" s="8">
        <v>2.2521749671923226E-2</v>
      </c>
      <c r="S14" s="8" t="s">
        <v>287</v>
      </c>
      <c r="T14" s="8">
        <v>-1.0476576509134248E-2</v>
      </c>
    </row>
    <row r="15" spans="1:20" ht="15.75" thickBot="1" x14ac:dyDescent="0.3">
      <c r="A15" t="s">
        <v>68</v>
      </c>
      <c r="B15">
        <v>3708.5</v>
      </c>
      <c r="C15">
        <v>585063</v>
      </c>
      <c r="D15">
        <v>-2.3050579557428872E-2</v>
      </c>
      <c r="E15">
        <v>-2.3320398553205689E-2</v>
      </c>
      <c r="F15">
        <v>8.2183827611766134</v>
      </c>
      <c r="G15">
        <v>13.279474812723286</v>
      </c>
      <c r="J15" s="9" t="s">
        <v>288</v>
      </c>
      <c r="K15" s="9">
        <v>310</v>
      </c>
      <c r="L15" s="8"/>
      <c r="M15" s="9" t="s">
        <v>288</v>
      </c>
      <c r="N15" s="9">
        <v>310</v>
      </c>
      <c r="P15" s="9" t="s">
        <v>288</v>
      </c>
      <c r="Q15" s="9">
        <v>309</v>
      </c>
      <c r="S15" s="9" t="s">
        <v>288</v>
      </c>
      <c r="T15" s="9">
        <v>309</v>
      </c>
    </row>
    <row r="16" spans="1:20" x14ac:dyDescent="0.25">
      <c r="A16" t="s">
        <v>69</v>
      </c>
      <c r="B16">
        <v>3751</v>
      </c>
      <c r="C16">
        <v>597899</v>
      </c>
      <c r="D16">
        <v>1.1460159093973304E-2</v>
      </c>
      <c r="E16">
        <v>1.1394988905274621E-2</v>
      </c>
      <c r="F16">
        <v>8.2297777500818867</v>
      </c>
      <c r="G16">
        <v>13.301177122347109</v>
      </c>
      <c r="L16" s="8"/>
      <c r="M16" s="8"/>
      <c r="N16" s="16">
        <v>0</v>
      </c>
      <c r="Q16">
        <v>0</v>
      </c>
      <c r="T16">
        <v>0</v>
      </c>
    </row>
    <row r="17" spans="1:23" x14ac:dyDescent="0.25">
      <c r="A17" t="s">
        <v>70</v>
      </c>
      <c r="B17">
        <v>3819.5</v>
      </c>
      <c r="C17">
        <v>717748</v>
      </c>
      <c r="D17">
        <v>1.8261796854172219E-2</v>
      </c>
      <c r="E17">
        <v>1.8097052899527118E-2</v>
      </c>
      <c r="F17">
        <v>8.2478748029814142</v>
      </c>
      <c r="G17">
        <v>13.483873811493883</v>
      </c>
      <c r="I17" t="s">
        <v>293</v>
      </c>
      <c r="J17">
        <f>AVERAGE(E3:E311)</f>
        <v>-3.3904778346712778E-5</v>
      </c>
      <c r="L17" s="8"/>
      <c r="M17" s="8"/>
      <c r="N17" s="16"/>
    </row>
    <row r="18" spans="1:23" x14ac:dyDescent="0.25">
      <c r="A18" t="s">
        <v>71</v>
      </c>
      <c r="B18">
        <v>3830</v>
      </c>
      <c r="C18">
        <v>617826</v>
      </c>
      <c r="D18">
        <v>2.7490509228956669E-3</v>
      </c>
      <c r="E18">
        <v>2.7452791932771853E-3</v>
      </c>
      <c r="F18">
        <v>8.2506200821746916</v>
      </c>
      <c r="G18">
        <v>13.333962143398169</v>
      </c>
      <c r="K18" s="16"/>
      <c r="L18" s="8"/>
      <c r="M18" s="8"/>
      <c r="N18" s="16"/>
    </row>
    <row r="19" spans="1:23" x14ac:dyDescent="0.25">
      <c r="A19" t="s">
        <v>72</v>
      </c>
      <c r="B19">
        <v>3727</v>
      </c>
      <c r="C19">
        <v>682379</v>
      </c>
      <c r="D19">
        <v>-2.689295039164491E-2</v>
      </c>
      <c r="E19">
        <v>-2.7261182695433202E-2</v>
      </c>
      <c r="F19">
        <v>8.2233588994792584</v>
      </c>
      <c r="G19">
        <v>13.433340500946343</v>
      </c>
      <c r="K19" s="16"/>
      <c r="L19" s="8"/>
      <c r="M19" s="8"/>
      <c r="N19" s="16"/>
    </row>
    <row r="20" spans="1:23" x14ac:dyDescent="0.25">
      <c r="A20" s="1">
        <v>43892</v>
      </c>
      <c r="B20">
        <v>3720.5</v>
      </c>
      <c r="C20">
        <v>559676</v>
      </c>
      <c r="D20">
        <v>-1.74403005097934E-3</v>
      </c>
      <c r="E20">
        <v>-1.7455526419424894E-3</v>
      </c>
      <c r="F20">
        <v>8.2216133468373158</v>
      </c>
      <c r="G20">
        <v>13.235113323845725</v>
      </c>
      <c r="K20" s="16"/>
      <c r="L20" s="16"/>
      <c r="M20" s="16"/>
      <c r="N20" s="16"/>
    </row>
    <row r="21" spans="1:23" x14ac:dyDescent="0.25">
      <c r="A21" s="1">
        <v>43923</v>
      </c>
      <c r="B21">
        <v>3750</v>
      </c>
      <c r="C21">
        <v>453596</v>
      </c>
      <c r="D21">
        <v>7.9290417954576004E-3</v>
      </c>
      <c r="E21">
        <v>7.8977721271405888E-3</v>
      </c>
      <c r="F21">
        <v>8.2295111189644565</v>
      </c>
      <c r="G21">
        <v>13.024962213014646</v>
      </c>
    </row>
    <row r="22" spans="1:23" x14ac:dyDescent="0.25">
      <c r="A22" s="1">
        <v>43953</v>
      </c>
      <c r="B22">
        <v>3783.5</v>
      </c>
      <c r="C22">
        <v>1004108</v>
      </c>
      <c r="D22">
        <v>8.9333333333333331E-3</v>
      </c>
      <c r="E22">
        <v>8.8936671701196797E-3</v>
      </c>
      <c r="F22">
        <v>8.2384047861345771</v>
      </c>
      <c r="G22">
        <v>13.819610143169719</v>
      </c>
      <c r="W22" s="6"/>
    </row>
    <row r="23" spans="1:23" x14ac:dyDescent="0.25">
      <c r="A23" s="1">
        <v>43984</v>
      </c>
      <c r="B23">
        <v>3713</v>
      </c>
      <c r="C23">
        <v>1505151</v>
      </c>
      <c r="D23">
        <v>-1.8633540372670808E-2</v>
      </c>
      <c r="E23">
        <v>-1.8809331957496227E-2</v>
      </c>
      <c r="F23">
        <v>8.2195954541770799</v>
      </c>
      <c r="G23">
        <v>14.224403783358085</v>
      </c>
      <c r="W23" s="6"/>
    </row>
    <row r="24" spans="1:23" x14ac:dyDescent="0.25">
      <c r="A24" s="1">
        <v>44014</v>
      </c>
      <c r="B24">
        <v>3640</v>
      </c>
      <c r="C24">
        <v>652734</v>
      </c>
      <c r="D24">
        <v>-1.9660651764072178E-2</v>
      </c>
      <c r="E24">
        <v>-1.9856493546293725E-2</v>
      </c>
      <c r="F24">
        <v>8.1997389606307856</v>
      </c>
      <c r="G24">
        <v>13.388924974579611</v>
      </c>
      <c r="W24" s="6"/>
    </row>
    <row r="25" spans="1:23" x14ac:dyDescent="0.25">
      <c r="A25" s="1">
        <v>44106</v>
      </c>
      <c r="B25">
        <v>3564.5</v>
      </c>
      <c r="C25">
        <v>779546</v>
      </c>
      <c r="D25">
        <v>-2.0741758241758241E-2</v>
      </c>
      <c r="E25">
        <v>-2.095989007310323E-2</v>
      </c>
      <c r="F25">
        <v>8.1787790705576828</v>
      </c>
      <c r="G25">
        <v>13.566466977926117</v>
      </c>
      <c r="W25" s="6"/>
    </row>
    <row r="26" spans="1:23" x14ac:dyDescent="0.25">
      <c r="A26" s="1">
        <v>44137</v>
      </c>
      <c r="B26">
        <v>3575</v>
      </c>
      <c r="C26">
        <v>594896</v>
      </c>
      <c r="D26">
        <v>2.9457146864917943E-3</v>
      </c>
      <c r="E26">
        <v>2.9413845704248224E-3</v>
      </c>
      <c r="F26">
        <v>8.181720455128108</v>
      </c>
      <c r="G26">
        <v>13.296141879334263</v>
      </c>
      <c r="W26" s="6"/>
    </row>
    <row r="27" spans="1:23" x14ac:dyDescent="0.25">
      <c r="A27" t="s">
        <v>73</v>
      </c>
      <c r="B27">
        <v>3750</v>
      </c>
      <c r="C27">
        <v>851663</v>
      </c>
      <c r="D27">
        <v>-2.6595744680851063E-3</v>
      </c>
      <c r="E27">
        <v>-2.6631174194836618E-3</v>
      </c>
      <c r="F27">
        <v>8.2295111189644565</v>
      </c>
      <c r="G27">
        <v>13.654946187658807</v>
      </c>
      <c r="W27" s="6"/>
    </row>
    <row r="28" spans="1:23" x14ac:dyDescent="0.25">
      <c r="A28" t="s">
        <v>74</v>
      </c>
      <c r="B28">
        <v>3669</v>
      </c>
      <c r="C28">
        <v>480070</v>
      </c>
      <c r="D28">
        <v>-2.1600000000000001E-2</v>
      </c>
      <c r="E28">
        <v>-2.1836694609174406E-2</v>
      </c>
      <c r="F28">
        <v>8.2076744243552824</v>
      </c>
      <c r="G28">
        <v>13.08168720558476</v>
      </c>
      <c r="W28" s="6"/>
    </row>
    <row r="29" spans="1:23" x14ac:dyDescent="0.25">
      <c r="A29" t="s">
        <v>75</v>
      </c>
      <c r="B29">
        <v>3697</v>
      </c>
      <c r="C29">
        <v>452693</v>
      </c>
      <c r="D29">
        <v>7.6315072226764789E-3</v>
      </c>
      <c r="E29">
        <v>7.6025345813498582E-3</v>
      </c>
      <c r="F29">
        <v>8.2152769589366326</v>
      </c>
      <c r="G29">
        <v>13.022969470525618</v>
      </c>
      <c r="W29" s="6"/>
    </row>
    <row r="30" spans="1:23" x14ac:dyDescent="0.25">
      <c r="A30" t="s">
        <v>76</v>
      </c>
      <c r="B30">
        <v>3620</v>
      </c>
      <c r="C30">
        <v>460542</v>
      </c>
      <c r="D30">
        <v>-2.0827698133621855E-2</v>
      </c>
      <c r="E30">
        <v>-2.1047654116815157E-2</v>
      </c>
      <c r="F30">
        <v>8.1942293048198174</v>
      </c>
      <c r="G30">
        <v>13.040159335730282</v>
      </c>
      <c r="W30" s="6"/>
    </row>
    <row r="31" spans="1:23" x14ac:dyDescent="0.25">
      <c r="A31" t="s">
        <v>77</v>
      </c>
      <c r="B31">
        <v>3640.5</v>
      </c>
      <c r="C31">
        <v>547359</v>
      </c>
      <c r="D31">
        <v>5.6629834254143642E-3</v>
      </c>
      <c r="E31">
        <v>5.6470090149489281E-3</v>
      </c>
      <c r="F31">
        <v>8.1998763138347659</v>
      </c>
      <c r="G31">
        <v>13.212860173258578</v>
      </c>
      <c r="W31" s="6"/>
    </row>
    <row r="32" spans="1:23" x14ac:dyDescent="0.25">
      <c r="A32" t="s">
        <v>78</v>
      </c>
      <c r="B32">
        <v>3641</v>
      </c>
      <c r="C32">
        <v>269194</v>
      </c>
      <c r="D32">
        <v>1.373437714599643E-4</v>
      </c>
      <c r="E32">
        <v>1.3733434066773672E-4</v>
      </c>
      <c r="F32">
        <v>8.2000136481754335</v>
      </c>
      <c r="G32">
        <v>12.503187588242808</v>
      </c>
      <c r="W32" s="6"/>
    </row>
    <row r="33" spans="1:23" x14ac:dyDescent="0.25">
      <c r="A33" t="s">
        <v>79</v>
      </c>
      <c r="B33">
        <v>3625</v>
      </c>
      <c r="C33">
        <v>312226</v>
      </c>
      <c r="D33">
        <v>-4.3943971436418566E-3</v>
      </c>
      <c r="E33">
        <v>-4.4040808866583079E-3</v>
      </c>
      <c r="F33">
        <v>8.1956095672887752</v>
      </c>
      <c r="G33">
        <v>12.651482563544636</v>
      </c>
      <c r="W33" s="6"/>
    </row>
    <row r="34" spans="1:23" x14ac:dyDescent="0.25">
      <c r="A34" t="s">
        <v>80</v>
      </c>
      <c r="B34">
        <v>3503</v>
      </c>
      <c r="C34">
        <v>433180</v>
      </c>
      <c r="D34">
        <v>-3.3655172413793101E-2</v>
      </c>
      <c r="E34">
        <v>-3.4234544091288358E-2</v>
      </c>
      <c r="F34">
        <v>8.1613750231974862</v>
      </c>
      <c r="G34">
        <v>12.978908624991487</v>
      </c>
      <c r="W34" s="6"/>
    </row>
    <row r="35" spans="1:23" x14ac:dyDescent="0.25">
      <c r="A35" t="s">
        <v>81</v>
      </c>
      <c r="B35">
        <v>3529</v>
      </c>
      <c r="C35">
        <v>667542</v>
      </c>
      <c r="D35">
        <v>7.4222095346845561E-3</v>
      </c>
      <c r="E35">
        <v>7.3948004777832288E-3</v>
      </c>
      <c r="F35">
        <v>8.1687698236752695</v>
      </c>
      <c r="G35">
        <v>13.411357588625391</v>
      </c>
      <c r="W35" s="6"/>
    </row>
    <row r="36" spans="1:23" x14ac:dyDescent="0.25">
      <c r="A36" s="1">
        <v>43864</v>
      </c>
      <c r="B36">
        <v>3201</v>
      </c>
      <c r="C36">
        <v>749046</v>
      </c>
      <c r="D36">
        <v>1.2814428096820124E-2</v>
      </c>
      <c r="E36">
        <v>1.2733018057509616E-2</v>
      </c>
      <c r="F36">
        <v>8.0712185399698626</v>
      </c>
      <c r="G36">
        <v>13.526555675833812</v>
      </c>
      <c r="W36" s="6"/>
    </row>
    <row r="37" spans="1:23" x14ac:dyDescent="0.25">
      <c r="A37" s="1">
        <v>43893</v>
      </c>
      <c r="B37">
        <v>3150</v>
      </c>
      <c r="C37">
        <v>807292</v>
      </c>
      <c r="D37">
        <v>-1.5932521087160263E-2</v>
      </c>
      <c r="E37">
        <v>-1.6060808150184305E-2</v>
      </c>
      <c r="F37">
        <v>8.0551577318196781</v>
      </c>
      <c r="G37">
        <v>13.60144071575888</v>
      </c>
      <c r="W37" s="6"/>
    </row>
    <row r="38" spans="1:23" x14ac:dyDescent="0.25">
      <c r="A38" s="1">
        <v>43924</v>
      </c>
      <c r="B38">
        <v>3130</v>
      </c>
      <c r="C38">
        <v>532562</v>
      </c>
      <c r="D38">
        <v>-6.3492063492063492E-3</v>
      </c>
      <c r="E38">
        <v>-6.3694482854798227E-3</v>
      </c>
      <c r="F38">
        <v>8.0487882835341988</v>
      </c>
      <c r="G38">
        <v>13.18545460171293</v>
      </c>
      <c r="W38" s="6"/>
    </row>
    <row r="39" spans="1:23" x14ac:dyDescent="0.25">
      <c r="A39" s="1">
        <v>43954</v>
      </c>
      <c r="B39">
        <v>3121</v>
      </c>
      <c r="C39">
        <v>521348</v>
      </c>
      <c r="D39">
        <v>-2.8753993610223642E-3</v>
      </c>
      <c r="E39">
        <v>-2.8795412634194306E-3</v>
      </c>
      <c r="F39">
        <v>8.0459087422707789</v>
      </c>
      <c r="G39">
        <v>13.164173044015886</v>
      </c>
      <c r="W39" s="6"/>
    </row>
    <row r="40" spans="1:23" x14ac:dyDescent="0.25">
      <c r="A40" s="1">
        <v>44138</v>
      </c>
      <c r="B40">
        <v>2705</v>
      </c>
      <c r="C40">
        <v>1264374</v>
      </c>
      <c r="D40">
        <v>1.3298370481363552E-2</v>
      </c>
      <c r="E40">
        <v>1.3210723340341048E-2</v>
      </c>
      <c r="F40">
        <v>7.9028571912805816</v>
      </c>
      <c r="G40">
        <v>14.050087695999236</v>
      </c>
    </row>
    <row r="41" spans="1:23" x14ac:dyDescent="0.25">
      <c r="A41" t="s">
        <v>87</v>
      </c>
      <c r="B41">
        <v>2780</v>
      </c>
      <c r="C41">
        <v>1841047</v>
      </c>
      <c r="D41">
        <v>5.2431748327608028E-3</v>
      </c>
      <c r="E41">
        <v>5.2294772499500604E-3</v>
      </c>
      <c r="F41">
        <v>7.9302062066846828</v>
      </c>
      <c r="G41">
        <v>14.425844989492816</v>
      </c>
    </row>
    <row r="42" spans="1:23" x14ac:dyDescent="0.25">
      <c r="A42" t="s">
        <v>89</v>
      </c>
      <c r="B42">
        <v>3002.5</v>
      </c>
      <c r="C42">
        <v>1329099</v>
      </c>
      <c r="D42">
        <v>1.7796610169491526E-2</v>
      </c>
      <c r="E42">
        <v>1.7640104620273094E-2</v>
      </c>
      <c r="F42">
        <v>8.0072005539541387</v>
      </c>
      <c r="G42">
        <v>14.100011827020307</v>
      </c>
    </row>
    <row r="43" spans="1:23" x14ac:dyDescent="0.25">
      <c r="A43" t="s">
        <v>90</v>
      </c>
      <c r="B43">
        <v>2986</v>
      </c>
      <c r="C43">
        <v>1068377</v>
      </c>
      <c r="D43">
        <v>-5.4954204829308906E-3</v>
      </c>
      <c r="E43">
        <v>-5.5105758550029671E-3</v>
      </c>
      <c r="F43">
        <v>8.0016899780991348</v>
      </c>
      <c r="G43">
        <v>13.881651232468439</v>
      </c>
    </row>
    <row r="44" spans="1:23" x14ac:dyDescent="0.25">
      <c r="A44" t="s">
        <v>91</v>
      </c>
      <c r="B44">
        <v>3020</v>
      </c>
      <c r="C44">
        <v>733127</v>
      </c>
      <c r="D44">
        <v>1.1386470194239785E-2</v>
      </c>
      <c r="E44">
        <v>1.1322132269779725E-2</v>
      </c>
      <c r="F44">
        <v>8.0130121103689156</v>
      </c>
      <c r="G44">
        <v>13.505074226433896</v>
      </c>
    </row>
    <row r="45" spans="1:23" x14ac:dyDescent="0.25">
      <c r="A45" t="s">
        <v>92</v>
      </c>
      <c r="B45">
        <v>3070</v>
      </c>
      <c r="C45">
        <v>1017518</v>
      </c>
      <c r="D45">
        <v>1.6556291390728478E-2</v>
      </c>
      <c r="E45">
        <v>1.642073021232749E-2</v>
      </c>
      <c r="F45">
        <v>8.0294328405812436</v>
      </c>
      <c r="G45">
        <v>13.832876886560104</v>
      </c>
    </row>
    <row r="46" spans="1:23" x14ac:dyDescent="0.25">
      <c r="A46" t="s">
        <v>94</v>
      </c>
      <c r="B46">
        <v>3140</v>
      </c>
      <c r="C46">
        <v>640870</v>
      </c>
      <c r="D46">
        <v>-3.3697491921834126E-2</v>
      </c>
      <c r="E46">
        <v>-3.4278338432104524E-2</v>
      </c>
      <c r="F46">
        <v>8.0519780789022999</v>
      </c>
      <c r="G46">
        <v>13.370581907222137</v>
      </c>
    </row>
    <row r="47" spans="1:23" x14ac:dyDescent="0.25">
      <c r="A47" t="s">
        <v>95</v>
      </c>
      <c r="B47">
        <v>3128.5</v>
      </c>
      <c r="C47">
        <v>386716</v>
      </c>
      <c r="D47">
        <v>-3.6624203821656051E-3</v>
      </c>
      <c r="E47">
        <v>-3.6691434638808436E-3</v>
      </c>
      <c r="F47">
        <v>8.0483089354384187</v>
      </c>
      <c r="G47">
        <v>12.865445852482907</v>
      </c>
    </row>
    <row r="48" spans="1:23" x14ac:dyDescent="0.25">
      <c r="A48" t="s">
        <v>96</v>
      </c>
      <c r="B48">
        <v>3202.5</v>
      </c>
      <c r="C48">
        <v>468120</v>
      </c>
      <c r="D48">
        <v>2.3653508070960526E-2</v>
      </c>
      <c r="E48">
        <v>2.3378098332471169E-2</v>
      </c>
      <c r="F48">
        <v>8.071687033770889</v>
      </c>
      <c r="G48">
        <v>13.056479952288703</v>
      </c>
    </row>
    <row r="49" spans="1:7" x14ac:dyDescent="0.25">
      <c r="A49" s="1">
        <v>43834</v>
      </c>
      <c r="B49">
        <v>3140</v>
      </c>
      <c r="C49">
        <v>401981</v>
      </c>
      <c r="D49">
        <v>-1.95160031225605E-2</v>
      </c>
      <c r="E49">
        <v>-1.970895486859028E-2</v>
      </c>
      <c r="F49">
        <v>8.0519780789022999</v>
      </c>
      <c r="G49">
        <v>12.904160102802603</v>
      </c>
    </row>
    <row r="50" spans="1:7" x14ac:dyDescent="0.25">
      <c r="A50" s="1">
        <v>43865</v>
      </c>
      <c r="B50">
        <v>3190</v>
      </c>
      <c r="C50">
        <v>603133</v>
      </c>
      <c r="D50">
        <v>1.5923566878980892E-2</v>
      </c>
      <c r="E50">
        <v>1.5798116876591311E-2</v>
      </c>
      <c r="F50">
        <v>8.0677761957788903</v>
      </c>
      <c r="G50">
        <v>13.309893015236122</v>
      </c>
    </row>
    <row r="51" spans="1:7" x14ac:dyDescent="0.25">
      <c r="A51" s="1">
        <v>43894</v>
      </c>
      <c r="B51">
        <v>3189</v>
      </c>
      <c r="C51">
        <v>631941</v>
      </c>
      <c r="D51">
        <v>-3.1347962382445143E-4</v>
      </c>
      <c r="E51">
        <v>-3.1352876883262597E-4</v>
      </c>
      <c r="F51">
        <v>8.0674626670100569</v>
      </c>
      <c r="G51">
        <v>13.356551314340818</v>
      </c>
    </row>
    <row r="52" spans="1:7" x14ac:dyDescent="0.25">
      <c r="A52" s="1">
        <v>43986</v>
      </c>
      <c r="B52">
        <v>3262</v>
      </c>
      <c r="C52">
        <v>428077</v>
      </c>
      <c r="D52">
        <v>2.2891188460332394E-2</v>
      </c>
      <c r="E52">
        <v>2.2633116170901611E-2</v>
      </c>
      <c r="F52">
        <v>8.0900957831809599</v>
      </c>
      <c r="G52">
        <v>12.967058364924748</v>
      </c>
    </row>
    <row r="53" spans="1:7" x14ac:dyDescent="0.25">
      <c r="A53" s="1">
        <v>44016</v>
      </c>
      <c r="B53">
        <v>3255</v>
      </c>
      <c r="C53">
        <v>634958</v>
      </c>
      <c r="D53">
        <v>-2.1459227467811159E-3</v>
      </c>
      <c r="E53">
        <v>-2.1482285382896063E-3</v>
      </c>
      <c r="F53">
        <v>8.0879475546426693</v>
      </c>
      <c r="G53">
        <v>13.361314133955084</v>
      </c>
    </row>
    <row r="54" spans="1:7" x14ac:dyDescent="0.25">
      <c r="A54" s="1">
        <v>44047</v>
      </c>
      <c r="B54">
        <v>3372.5</v>
      </c>
      <c r="C54">
        <v>638994</v>
      </c>
      <c r="D54">
        <v>3.6098310291858678E-2</v>
      </c>
      <c r="E54">
        <v>3.5462033439241265E-2</v>
      </c>
      <c r="F54">
        <v>8.1234095880819108</v>
      </c>
      <c r="G54">
        <v>13.367650343644227</v>
      </c>
    </row>
    <row r="55" spans="1:7" x14ac:dyDescent="0.25">
      <c r="A55" s="1">
        <v>44078</v>
      </c>
      <c r="B55">
        <v>3318</v>
      </c>
      <c r="C55">
        <v>664627</v>
      </c>
      <c r="D55">
        <v>-1.6160118606375094E-2</v>
      </c>
      <c r="E55">
        <v>-1.6292117331521173E-2</v>
      </c>
      <c r="F55">
        <v>8.1071174707503904</v>
      </c>
      <c r="G55">
        <v>13.406981260017835</v>
      </c>
    </row>
    <row r="56" spans="1:7" x14ac:dyDescent="0.25">
      <c r="A56" s="1">
        <v>44108</v>
      </c>
      <c r="B56">
        <v>3321.5</v>
      </c>
      <c r="C56">
        <v>198605</v>
      </c>
      <c r="D56">
        <v>1.0548523206751054E-3</v>
      </c>
      <c r="E56">
        <v>1.0542963549059923E-3</v>
      </c>
      <c r="F56">
        <v>8.1081717671052953</v>
      </c>
      <c r="G56">
        <v>12.199073206509929</v>
      </c>
    </row>
    <row r="57" spans="1:7" x14ac:dyDescent="0.25">
      <c r="A57" t="s">
        <v>97</v>
      </c>
      <c r="B57">
        <v>3286</v>
      </c>
      <c r="C57">
        <v>303435</v>
      </c>
      <c r="D57">
        <v>-1.068794219479151E-2</v>
      </c>
      <c r="E57">
        <v>-1.0745468508082483E-2</v>
      </c>
      <c r="F57">
        <v>8.0974262985972132</v>
      </c>
      <c r="G57">
        <v>12.622922698504901</v>
      </c>
    </row>
    <row r="58" spans="1:7" x14ac:dyDescent="0.25">
      <c r="A58" t="s">
        <v>98</v>
      </c>
      <c r="B58">
        <v>3362</v>
      </c>
      <c r="C58">
        <v>477174</v>
      </c>
      <c r="D58">
        <v>2.3128423615337797E-2</v>
      </c>
      <c r="E58">
        <v>2.2865015371347466E-2</v>
      </c>
      <c r="F58">
        <v>8.1202913139685613</v>
      </c>
      <c r="G58">
        <v>13.075636483228688</v>
      </c>
    </row>
    <row r="59" spans="1:7" x14ac:dyDescent="0.25">
      <c r="A59" t="s">
        <v>99</v>
      </c>
      <c r="B59">
        <v>3244.5</v>
      </c>
      <c r="C59">
        <v>489492</v>
      </c>
      <c r="D59">
        <v>-3.4949434860202258E-2</v>
      </c>
      <c r="E59">
        <v>-3.557477990733781E-2</v>
      </c>
      <c r="F59">
        <v>8.0847165340612239</v>
      </c>
      <c r="G59">
        <v>13.101123397611795</v>
      </c>
    </row>
    <row r="60" spans="1:7" x14ac:dyDescent="0.25">
      <c r="A60" t="s">
        <v>100</v>
      </c>
      <c r="B60">
        <v>3196.5</v>
      </c>
      <c r="C60">
        <v>423817</v>
      </c>
      <c r="D60">
        <v>-1.4794267221451687E-2</v>
      </c>
      <c r="E60">
        <v>-1.4904793854441659E-2</v>
      </c>
      <c r="F60">
        <v>8.0698117402067808</v>
      </c>
      <c r="G60">
        <v>12.957057037272792</v>
      </c>
    </row>
    <row r="61" spans="1:7" x14ac:dyDescent="0.25">
      <c r="A61" t="s">
        <v>101</v>
      </c>
      <c r="B61">
        <v>3236</v>
      </c>
      <c r="C61">
        <v>290157</v>
      </c>
      <c r="D61">
        <v>1.235726575942437E-2</v>
      </c>
      <c r="E61">
        <v>1.2281537971600835E-2</v>
      </c>
      <c r="F61">
        <v>8.0820932781783821</v>
      </c>
      <c r="G61">
        <v>12.578177434780093</v>
      </c>
    </row>
    <row r="62" spans="1:7" x14ac:dyDescent="0.25">
      <c r="A62" t="s">
        <v>102</v>
      </c>
      <c r="B62">
        <v>3165</v>
      </c>
      <c r="C62">
        <v>272556</v>
      </c>
      <c r="D62">
        <v>-2.1940667490729295E-2</v>
      </c>
      <c r="E62">
        <v>-2.2184943600105766E-2</v>
      </c>
      <c r="F62">
        <v>8.0599083345782763</v>
      </c>
      <c r="G62">
        <v>12.515599376559416</v>
      </c>
    </row>
    <row r="63" spans="1:7" x14ac:dyDescent="0.25">
      <c r="A63" t="s">
        <v>103</v>
      </c>
      <c r="B63">
        <v>3142.5</v>
      </c>
      <c r="C63">
        <v>448016</v>
      </c>
      <c r="D63">
        <v>-7.1090047393364926E-3</v>
      </c>
      <c r="E63">
        <v>-7.1343941138740921E-3</v>
      </c>
      <c r="F63">
        <v>8.0527739404644016</v>
      </c>
      <c r="G63">
        <v>13.012584225045096</v>
      </c>
    </row>
    <row r="64" spans="1:7" x14ac:dyDescent="0.25">
      <c r="A64" t="s">
        <v>104</v>
      </c>
      <c r="B64">
        <v>3205</v>
      </c>
      <c r="C64">
        <v>412431</v>
      </c>
      <c r="D64">
        <v>1.9888623707239459E-2</v>
      </c>
      <c r="E64">
        <v>1.9693428890368004E-2</v>
      </c>
      <c r="F64">
        <v>8.0724673693547704</v>
      </c>
      <c r="G64">
        <v>12.929824198037958</v>
      </c>
    </row>
    <row r="65" spans="1:7" x14ac:dyDescent="0.25">
      <c r="A65" t="s">
        <v>105</v>
      </c>
      <c r="B65">
        <v>3287</v>
      </c>
      <c r="C65">
        <v>370461</v>
      </c>
      <c r="D65">
        <v>2.5585023400936036E-2</v>
      </c>
      <c r="E65">
        <v>2.5263204309449002E-2</v>
      </c>
      <c r="F65">
        <v>8.0977305736642187</v>
      </c>
      <c r="G65">
        <v>12.822503455019829</v>
      </c>
    </row>
    <row r="66" spans="1:7" x14ac:dyDescent="0.25">
      <c r="A66" t="s">
        <v>106</v>
      </c>
      <c r="B66">
        <v>3215.5</v>
      </c>
      <c r="C66">
        <v>314692</v>
      </c>
      <c r="D66">
        <v>-2.1752357773045329E-2</v>
      </c>
      <c r="E66">
        <v>-2.1992428089301529E-2</v>
      </c>
      <c r="F66">
        <v>8.0757381455749186</v>
      </c>
      <c r="G66">
        <v>12.65934966169347</v>
      </c>
    </row>
    <row r="67" spans="1:7" x14ac:dyDescent="0.25">
      <c r="A67" t="s">
        <v>108</v>
      </c>
      <c r="B67">
        <v>3380</v>
      </c>
      <c r="C67">
        <v>760416</v>
      </c>
      <c r="D67">
        <v>7.1513706793802142E-3</v>
      </c>
      <c r="E67">
        <v>7.1259208899676638E-3</v>
      </c>
      <c r="F67">
        <v>8.1256309884770648</v>
      </c>
      <c r="G67">
        <v>13.541620930932115</v>
      </c>
    </row>
    <row r="68" spans="1:7" x14ac:dyDescent="0.25">
      <c r="A68" t="s">
        <v>109</v>
      </c>
      <c r="B68">
        <v>3467</v>
      </c>
      <c r="C68">
        <v>546429</v>
      </c>
      <c r="D68">
        <v>2.5739644970414203E-2</v>
      </c>
      <c r="E68">
        <v>2.5413957207958911E-2</v>
      </c>
      <c r="F68">
        <v>8.1510449456850242</v>
      </c>
      <c r="G68">
        <v>13.211159660500877</v>
      </c>
    </row>
    <row r="69" spans="1:7" x14ac:dyDescent="0.25">
      <c r="A69" s="1">
        <v>43926</v>
      </c>
      <c r="B69">
        <v>3760</v>
      </c>
      <c r="C69">
        <v>1340370</v>
      </c>
      <c r="D69">
        <v>1.8970189701897018E-2</v>
      </c>
      <c r="E69">
        <v>1.879249934936732E-2</v>
      </c>
      <c r="F69">
        <v>8.2321742363839405</v>
      </c>
      <c r="G69">
        <v>14.108456253216133</v>
      </c>
    </row>
    <row r="70" spans="1:7" x14ac:dyDescent="0.25">
      <c r="A70" s="1">
        <v>43956</v>
      </c>
      <c r="B70">
        <v>3702</v>
      </c>
      <c r="C70">
        <v>661431</v>
      </c>
      <c r="D70">
        <v>-1.5425531914893617E-2</v>
      </c>
      <c r="E70">
        <v>-1.5545743250497365E-2</v>
      </c>
      <c r="F70">
        <v>8.2166284931334435</v>
      </c>
      <c r="G70">
        <v>13.402160948706626</v>
      </c>
    </row>
    <row r="71" spans="1:7" x14ac:dyDescent="0.25">
      <c r="A71" s="1">
        <v>43987</v>
      </c>
      <c r="B71">
        <v>3690</v>
      </c>
      <c r="C71">
        <v>675492</v>
      </c>
      <c r="D71">
        <v>-3.2414910858995136E-3</v>
      </c>
      <c r="E71">
        <v>-3.2467560988699812E-3</v>
      </c>
      <c r="F71">
        <v>8.2133817370345721</v>
      </c>
      <c r="G71">
        <v>13.42319659323306</v>
      </c>
    </row>
    <row r="72" spans="1:7" x14ac:dyDescent="0.25">
      <c r="A72" s="1">
        <v>44017</v>
      </c>
      <c r="B72">
        <v>3694</v>
      </c>
      <c r="C72">
        <v>483755</v>
      </c>
      <c r="D72">
        <v>1.0840108401084011E-3</v>
      </c>
      <c r="E72">
        <v>1.0834237246124504E-3</v>
      </c>
      <c r="F72">
        <v>8.2144651607591861</v>
      </c>
      <c r="G72">
        <v>13.089333859190026</v>
      </c>
    </row>
    <row r="73" spans="1:7" x14ac:dyDescent="0.25">
      <c r="A73" s="1">
        <v>44048</v>
      </c>
      <c r="B73">
        <v>3663</v>
      </c>
      <c r="C73">
        <v>291016</v>
      </c>
      <c r="D73">
        <v>-8.3919870059556041E-3</v>
      </c>
      <c r="E73">
        <v>-8.4273979803708553E-3</v>
      </c>
      <c r="F73">
        <v>8.2060377627788146</v>
      </c>
      <c r="G73">
        <v>12.581133527459999</v>
      </c>
    </row>
    <row r="74" spans="1:7" x14ac:dyDescent="0.25">
      <c r="A74" s="1">
        <v>44170</v>
      </c>
      <c r="B74">
        <v>3575.5</v>
      </c>
      <c r="C74">
        <v>535623</v>
      </c>
      <c r="D74">
        <v>-2.3887523887523888E-2</v>
      </c>
      <c r="E74">
        <v>-2.4177457290363753E-2</v>
      </c>
      <c r="F74">
        <v>8.1818603054884509</v>
      </c>
      <c r="G74">
        <v>13.19118583437155</v>
      </c>
    </row>
    <row r="75" spans="1:7" x14ac:dyDescent="0.25">
      <c r="A75" t="s">
        <v>111</v>
      </c>
      <c r="B75">
        <v>3631</v>
      </c>
      <c r="C75">
        <v>546151</v>
      </c>
      <c r="D75">
        <v>1.5522304572787023E-2</v>
      </c>
      <c r="E75">
        <v>1.5403065925885149E-2</v>
      </c>
      <c r="F75">
        <v>8.1972633714143353</v>
      </c>
      <c r="G75">
        <v>13.210650773268823</v>
      </c>
    </row>
    <row r="76" spans="1:7" x14ac:dyDescent="0.25">
      <c r="A76" t="s">
        <v>112</v>
      </c>
      <c r="B76">
        <v>3508</v>
      </c>
      <c r="C76">
        <v>621758</v>
      </c>
      <c r="D76">
        <v>-3.3874965574221975E-2</v>
      </c>
      <c r="E76">
        <v>-3.4462017922262132E-2</v>
      </c>
      <c r="F76">
        <v>8.1628013534920729</v>
      </c>
      <c r="G76">
        <v>13.340306228490794</v>
      </c>
    </row>
    <row r="77" spans="1:7" x14ac:dyDescent="0.25">
      <c r="A77" t="s">
        <v>113</v>
      </c>
      <c r="B77">
        <v>3544.5</v>
      </c>
      <c r="C77">
        <v>308703</v>
      </c>
      <c r="D77">
        <v>1.040478905359179E-2</v>
      </c>
      <c r="E77">
        <v>1.0351031802998649E-2</v>
      </c>
      <c r="F77">
        <v>8.1731523852950723</v>
      </c>
      <c r="G77">
        <v>12.640134928616012</v>
      </c>
    </row>
    <row r="78" spans="1:7" x14ac:dyDescent="0.25">
      <c r="A78" t="s">
        <v>114</v>
      </c>
      <c r="B78">
        <v>3619.5</v>
      </c>
      <c r="C78">
        <v>522604</v>
      </c>
      <c r="D78">
        <v>2.1159542953872196E-2</v>
      </c>
      <c r="E78">
        <v>2.0938788438123933E-2</v>
      </c>
      <c r="F78">
        <v>8.194091173733197</v>
      </c>
      <c r="G78">
        <v>13.166579286076862</v>
      </c>
    </row>
    <row r="79" spans="1:7" x14ac:dyDescent="0.25">
      <c r="A79" t="s">
        <v>115</v>
      </c>
      <c r="B79">
        <v>3657</v>
      </c>
      <c r="C79">
        <v>352357</v>
      </c>
      <c r="D79">
        <v>1.0360547036883548E-2</v>
      </c>
      <c r="E79">
        <v>1.0307244416185048E-2</v>
      </c>
      <c r="F79">
        <v>8.2043984181493812</v>
      </c>
      <c r="G79">
        <v>12.772400145167735</v>
      </c>
    </row>
    <row r="80" spans="1:7" x14ac:dyDescent="0.25">
      <c r="A80" t="s">
        <v>116</v>
      </c>
      <c r="B80">
        <v>3640</v>
      </c>
      <c r="C80">
        <v>400697</v>
      </c>
      <c r="D80">
        <v>-4.6486190866830736E-3</v>
      </c>
      <c r="E80">
        <v>-4.6594575185949245E-3</v>
      </c>
      <c r="F80">
        <v>8.1997389606307856</v>
      </c>
      <c r="G80">
        <v>12.90096080969828</v>
      </c>
    </row>
    <row r="81" spans="1:7" x14ac:dyDescent="0.25">
      <c r="A81" t="s">
        <v>117</v>
      </c>
      <c r="B81">
        <v>3600</v>
      </c>
      <c r="C81">
        <v>345079</v>
      </c>
      <c r="D81">
        <v>-1.098901098901099E-2</v>
      </c>
      <c r="E81">
        <v>-1.1049836186584935E-2</v>
      </c>
      <c r="F81">
        <v>8.1886891244442008</v>
      </c>
      <c r="G81">
        <v>12.751528655307563</v>
      </c>
    </row>
    <row r="82" spans="1:7" x14ac:dyDescent="0.25">
      <c r="A82" t="s">
        <v>118</v>
      </c>
      <c r="B82">
        <v>3616</v>
      </c>
      <c r="C82">
        <v>208008</v>
      </c>
      <c r="D82">
        <v>4.4444444444444444E-3</v>
      </c>
      <c r="E82">
        <v>4.4345970678657748E-3</v>
      </c>
      <c r="F82">
        <v>8.1931237215120678</v>
      </c>
      <c r="G82">
        <v>12.24533181948229</v>
      </c>
    </row>
    <row r="83" spans="1:7" x14ac:dyDescent="0.25">
      <c r="A83" t="s">
        <v>119</v>
      </c>
      <c r="B83">
        <v>3635</v>
      </c>
      <c r="C83">
        <v>119457</v>
      </c>
      <c r="D83">
        <v>5.2544247787610623E-3</v>
      </c>
      <c r="E83">
        <v>5.2406684555527088E-3</v>
      </c>
      <c r="F83">
        <v>8.1983643899676206</v>
      </c>
      <c r="G83">
        <v>11.690711752962422</v>
      </c>
    </row>
    <row r="84" spans="1:7" x14ac:dyDescent="0.25">
      <c r="A84" t="s">
        <v>120</v>
      </c>
      <c r="B84">
        <v>3615.5</v>
      </c>
      <c r="C84">
        <v>365782</v>
      </c>
      <c r="D84">
        <v>-5.3645116918844566E-3</v>
      </c>
      <c r="E84">
        <v>-5.3789523526131967E-3</v>
      </c>
      <c r="F84">
        <v>8.1929854376150058</v>
      </c>
      <c r="G84">
        <v>12.80979280651113</v>
      </c>
    </row>
    <row r="85" spans="1:7" x14ac:dyDescent="0.25">
      <c r="A85" t="s">
        <v>121</v>
      </c>
      <c r="B85">
        <v>3744.5</v>
      </c>
      <c r="C85">
        <v>856327</v>
      </c>
      <c r="D85">
        <v>3.567971234960586E-2</v>
      </c>
      <c r="E85">
        <v>3.5057938074415138E-2</v>
      </c>
      <c r="F85">
        <v>8.2280433756894222</v>
      </c>
      <c r="G85">
        <v>13.660407591522681</v>
      </c>
    </row>
    <row r="86" spans="1:7" x14ac:dyDescent="0.25">
      <c r="A86" t="s">
        <v>122</v>
      </c>
      <c r="B86">
        <v>3827</v>
      </c>
      <c r="C86">
        <v>502375</v>
      </c>
      <c r="D86">
        <v>2.2032314060622248E-2</v>
      </c>
      <c r="E86">
        <v>2.1793109736280465E-2</v>
      </c>
      <c r="F86">
        <v>8.2498364854257016</v>
      </c>
      <c r="G86">
        <v>13.127102131751503</v>
      </c>
    </row>
    <row r="87" spans="1:7" x14ac:dyDescent="0.25">
      <c r="A87" t="s">
        <v>123</v>
      </c>
      <c r="B87">
        <v>3740</v>
      </c>
      <c r="C87">
        <v>518322</v>
      </c>
      <c r="D87">
        <v>-2.2733211392735823E-2</v>
      </c>
      <c r="E87">
        <v>-2.2995595017124695E-2</v>
      </c>
      <c r="F87">
        <v>8.2268408904085781</v>
      </c>
      <c r="G87">
        <v>13.158351949736552</v>
      </c>
    </row>
    <row r="88" spans="1:7" x14ac:dyDescent="0.25">
      <c r="A88" s="1">
        <v>43836</v>
      </c>
      <c r="B88">
        <v>3832</v>
      </c>
      <c r="C88">
        <v>428320</v>
      </c>
      <c r="D88">
        <v>2.4598930481283421E-2</v>
      </c>
      <c r="E88">
        <v>2.43012486821736E-2</v>
      </c>
      <c r="F88">
        <v>8.2511421390907511</v>
      </c>
      <c r="G88">
        <v>12.967625858754179</v>
      </c>
    </row>
    <row r="89" spans="1:7" x14ac:dyDescent="0.25">
      <c r="A89" s="1">
        <v>43867</v>
      </c>
      <c r="B89">
        <v>3899.5</v>
      </c>
      <c r="C89">
        <v>590579</v>
      </c>
      <c r="D89">
        <v>1.7614822546972862E-2</v>
      </c>
      <c r="E89">
        <v>1.7461479679801488E-2</v>
      </c>
      <c r="F89">
        <v>8.2686036187705536</v>
      </c>
      <c r="G89">
        <v>13.288858690599175</v>
      </c>
    </row>
    <row r="90" spans="1:7" x14ac:dyDescent="0.25">
      <c r="A90" s="1">
        <v>43896</v>
      </c>
      <c r="B90">
        <v>3869</v>
      </c>
      <c r="C90">
        <v>529011</v>
      </c>
      <c r="D90">
        <v>-7.8215155789203746E-3</v>
      </c>
      <c r="E90">
        <v>-7.8522640700398084E-3</v>
      </c>
      <c r="F90">
        <v>8.2607513547005134</v>
      </c>
      <c r="G90">
        <v>13.178764504575096</v>
      </c>
    </row>
    <row r="91" spans="1:7" x14ac:dyDescent="0.25">
      <c r="A91" s="1">
        <v>43927</v>
      </c>
      <c r="B91">
        <v>3836</v>
      </c>
      <c r="C91">
        <v>632588</v>
      </c>
      <c r="D91">
        <v>-8.5293357456707151E-3</v>
      </c>
      <c r="E91">
        <v>-8.5659186971841269E-3</v>
      </c>
      <c r="F91">
        <v>8.2521854360033284</v>
      </c>
      <c r="G91">
        <v>13.357574620340854</v>
      </c>
    </row>
    <row r="92" spans="1:7" x14ac:dyDescent="0.25">
      <c r="A92" s="1">
        <v>43957</v>
      </c>
      <c r="B92">
        <v>3846</v>
      </c>
      <c r="C92">
        <v>300224</v>
      </c>
      <c r="D92">
        <v>2.6068821689259644E-3</v>
      </c>
      <c r="E92">
        <v>2.6034901453962536E-3</v>
      </c>
      <c r="F92">
        <v>8.2547889261487253</v>
      </c>
      <c r="G92">
        <v>12.61228414168813</v>
      </c>
    </row>
    <row r="93" spans="1:7" x14ac:dyDescent="0.25">
      <c r="A93" s="1">
        <v>44049</v>
      </c>
      <c r="B93">
        <v>3950</v>
      </c>
      <c r="C93">
        <v>622249</v>
      </c>
      <c r="D93">
        <v>2.704108164326573E-2</v>
      </c>
      <c r="E93">
        <v>2.6681931746442577E-2</v>
      </c>
      <c r="F93">
        <v>8.281470857895167</v>
      </c>
      <c r="G93">
        <v>13.341095613157433</v>
      </c>
    </row>
    <row r="94" spans="1:7" x14ac:dyDescent="0.25">
      <c r="A94" s="1">
        <v>44080</v>
      </c>
      <c r="B94">
        <v>3929</v>
      </c>
      <c r="C94">
        <v>367852</v>
      </c>
      <c r="D94">
        <v>-5.3164556962025317E-3</v>
      </c>
      <c r="E94">
        <v>-5.3306383367077948E-3</v>
      </c>
      <c r="F94">
        <v>8.2761402195584601</v>
      </c>
      <c r="G94">
        <v>12.815435962344408</v>
      </c>
    </row>
    <row r="95" spans="1:7" x14ac:dyDescent="0.25">
      <c r="A95" s="1">
        <v>44110</v>
      </c>
      <c r="B95">
        <v>3995</v>
      </c>
      <c r="C95">
        <v>805517</v>
      </c>
      <c r="D95">
        <v>1.6798167472639347E-2</v>
      </c>
      <c r="E95">
        <v>1.665863864191533E-2</v>
      </c>
      <c r="F95">
        <v>8.2927988582003742</v>
      </c>
      <c r="G95">
        <v>13.599239586280246</v>
      </c>
    </row>
    <row r="96" spans="1:7" x14ac:dyDescent="0.25">
      <c r="A96" s="1">
        <v>44141</v>
      </c>
      <c r="B96">
        <v>4004</v>
      </c>
      <c r="C96">
        <v>786098</v>
      </c>
      <c r="D96">
        <v>2.2528160200250315E-3</v>
      </c>
      <c r="E96">
        <v>2.250282234736159E-3</v>
      </c>
      <c r="F96">
        <v>8.2950491404351112</v>
      </c>
      <c r="G96">
        <v>13.574836745573039</v>
      </c>
    </row>
    <row r="97" spans="1:7" x14ac:dyDescent="0.25">
      <c r="A97" t="s">
        <v>124</v>
      </c>
      <c r="B97">
        <v>3985.5</v>
      </c>
      <c r="C97">
        <v>606762</v>
      </c>
      <c r="D97">
        <v>-4.6203796203796201E-3</v>
      </c>
      <c r="E97">
        <v>-4.6310865671333416E-3</v>
      </c>
      <c r="F97">
        <v>8.2904180538679775</v>
      </c>
      <c r="G97">
        <v>13.315891900896366</v>
      </c>
    </row>
    <row r="98" spans="1:7" x14ac:dyDescent="0.25">
      <c r="A98" t="s">
        <v>125</v>
      </c>
      <c r="B98">
        <v>3950</v>
      </c>
      <c r="C98">
        <v>409007</v>
      </c>
      <c r="D98">
        <v>-8.907288922343496E-3</v>
      </c>
      <c r="E98">
        <v>-8.9471959728103321E-3</v>
      </c>
      <c r="F98">
        <v>8.281470857895167</v>
      </c>
      <c r="G98">
        <v>12.921487549792905</v>
      </c>
    </row>
    <row r="99" spans="1:7" x14ac:dyDescent="0.25">
      <c r="A99" t="s">
        <v>126</v>
      </c>
      <c r="B99">
        <v>3945</v>
      </c>
      <c r="C99">
        <v>542551</v>
      </c>
      <c r="D99">
        <v>-1.2658227848101266E-3</v>
      </c>
      <c r="E99">
        <v>-1.2666246151929424E-3</v>
      </c>
      <c r="F99">
        <v>8.2802042332799743</v>
      </c>
      <c r="G99">
        <v>13.204037369194753</v>
      </c>
    </row>
    <row r="100" spans="1:7" x14ac:dyDescent="0.25">
      <c r="A100" t="s">
        <v>127</v>
      </c>
      <c r="B100">
        <v>3820</v>
      </c>
      <c r="C100">
        <v>725669</v>
      </c>
      <c r="D100">
        <v>-3.1685678073510776E-2</v>
      </c>
      <c r="E100">
        <v>-3.2198531679353722E-2</v>
      </c>
      <c r="F100">
        <v>8.2480057016006203</v>
      </c>
      <c r="G100">
        <v>13.494849266977489</v>
      </c>
    </row>
    <row r="101" spans="1:7" x14ac:dyDescent="0.25">
      <c r="A101" t="s">
        <v>129</v>
      </c>
      <c r="B101">
        <v>4076</v>
      </c>
      <c r="C101">
        <v>655479</v>
      </c>
      <c r="D101">
        <v>2.4120603015075376E-2</v>
      </c>
      <c r="E101">
        <v>2.3834296064132017E-2</v>
      </c>
      <c r="F101">
        <v>8.3128713943426149</v>
      </c>
      <c r="G101">
        <v>13.393121545059437</v>
      </c>
    </row>
    <row r="102" spans="1:7" x14ac:dyDescent="0.25">
      <c r="A102" t="s">
        <v>130</v>
      </c>
      <c r="B102">
        <v>4115</v>
      </c>
      <c r="C102">
        <v>715543</v>
      </c>
      <c r="D102">
        <v>9.5682041216879291E-3</v>
      </c>
      <c r="E102">
        <v>9.5227187685548408E-3</v>
      </c>
      <c r="F102">
        <v>8.3223941131111694</v>
      </c>
      <c r="G102">
        <v>13.480796974006523</v>
      </c>
    </row>
    <row r="103" spans="1:7" x14ac:dyDescent="0.25">
      <c r="A103" t="s">
        <v>131</v>
      </c>
      <c r="B103">
        <v>4140.5</v>
      </c>
      <c r="C103">
        <v>870462</v>
      </c>
      <c r="D103">
        <v>6.1968408262454439E-3</v>
      </c>
      <c r="E103">
        <v>6.17771936258453E-3</v>
      </c>
      <c r="F103">
        <v>8.3285718324737541</v>
      </c>
      <c r="G103">
        <v>13.676779384164611</v>
      </c>
    </row>
    <row r="104" spans="1:7" x14ac:dyDescent="0.25">
      <c r="A104" t="s">
        <v>132</v>
      </c>
      <c r="B104">
        <v>4180.5</v>
      </c>
      <c r="C104">
        <v>558665</v>
      </c>
      <c r="D104">
        <v>9.6606690013283422E-3</v>
      </c>
      <c r="E104">
        <v>9.6143031163578134E-3</v>
      </c>
      <c r="F104">
        <v>8.3381861355901119</v>
      </c>
      <c r="G104">
        <v>13.23330528805805</v>
      </c>
    </row>
    <row r="105" spans="1:7" x14ac:dyDescent="0.25">
      <c r="A105" t="s">
        <v>133</v>
      </c>
      <c r="B105">
        <v>4156.5</v>
      </c>
      <c r="C105">
        <v>332486</v>
      </c>
      <c r="D105">
        <v>-5.7409400789379264E-3</v>
      </c>
      <c r="E105">
        <v>-5.7574826189697517E-3</v>
      </c>
      <c r="F105">
        <v>8.3324286529711422</v>
      </c>
      <c r="G105">
        <v>12.714353032928436</v>
      </c>
    </row>
    <row r="106" spans="1:7" x14ac:dyDescent="0.25">
      <c r="A106" t="s">
        <v>134</v>
      </c>
      <c r="B106">
        <v>4035</v>
      </c>
      <c r="C106">
        <v>439418</v>
      </c>
      <c r="D106">
        <v>-2.9231324431613137E-2</v>
      </c>
      <c r="E106">
        <v>-2.9667072267093624E-2</v>
      </c>
      <c r="F106">
        <v>8.3027615807040487</v>
      </c>
      <c r="G106">
        <v>12.993206403045814</v>
      </c>
    </row>
    <row r="107" spans="1:7" x14ac:dyDescent="0.25">
      <c r="A107" s="1">
        <v>43897</v>
      </c>
      <c r="B107">
        <v>4222</v>
      </c>
      <c r="C107">
        <v>287251</v>
      </c>
      <c r="D107">
        <v>4.7596382674916704E-3</v>
      </c>
      <c r="E107">
        <v>4.7483470033202278E-3</v>
      </c>
      <c r="F107">
        <v>8.3480642284082656</v>
      </c>
      <c r="G107">
        <v>12.56811167699302</v>
      </c>
    </row>
    <row r="108" spans="1:7" x14ac:dyDescent="0.25">
      <c r="A108" s="1">
        <v>43989</v>
      </c>
      <c r="B108">
        <v>4332</v>
      </c>
      <c r="C108">
        <v>494536</v>
      </c>
      <c r="D108">
        <v>2.6054002842254856E-2</v>
      </c>
      <c r="E108">
        <v>2.5720379712615354E-2</v>
      </c>
      <c r="F108">
        <v>8.3737846081208804</v>
      </c>
      <c r="G108">
        <v>13.111375228203951</v>
      </c>
    </row>
    <row r="109" spans="1:7" x14ac:dyDescent="0.25">
      <c r="A109" s="1">
        <v>44019</v>
      </c>
      <c r="B109">
        <v>4242</v>
      </c>
      <c r="C109">
        <v>599546</v>
      </c>
      <c r="D109">
        <v>-2.077562326869806E-2</v>
      </c>
      <c r="E109">
        <v>-2.0994472996253496E-2</v>
      </c>
      <c r="F109">
        <v>8.3527901351246285</v>
      </c>
      <c r="G109">
        <v>13.303927981114905</v>
      </c>
    </row>
    <row r="110" spans="1:7" x14ac:dyDescent="0.25">
      <c r="A110" s="1">
        <v>44050</v>
      </c>
      <c r="B110">
        <v>4225</v>
      </c>
      <c r="C110">
        <v>364001</v>
      </c>
      <c r="D110">
        <v>-4.0075436115040077E-3</v>
      </c>
      <c r="E110">
        <v>-4.0155953333535447E-3</v>
      </c>
      <c r="F110">
        <v>8.3487745397912736</v>
      </c>
      <c r="G110">
        <v>12.804911893867851</v>
      </c>
    </row>
    <row r="111" spans="1:7" x14ac:dyDescent="0.25">
      <c r="A111" s="1">
        <v>44081</v>
      </c>
      <c r="B111">
        <v>4337</v>
      </c>
      <c r="C111">
        <v>674716</v>
      </c>
      <c r="D111">
        <v>2.6508875739644971E-2</v>
      </c>
      <c r="E111">
        <v>2.6163604044092043E-2</v>
      </c>
      <c r="F111">
        <v>8.3749381438353669</v>
      </c>
      <c r="G111">
        <v>13.422047140577705</v>
      </c>
    </row>
    <row r="112" spans="1:7" x14ac:dyDescent="0.25">
      <c r="A112" s="1">
        <v>44111</v>
      </c>
      <c r="B112">
        <v>4307</v>
      </c>
      <c r="C112">
        <v>519649</v>
      </c>
      <c r="D112">
        <v>-6.917223887479825E-3</v>
      </c>
      <c r="E112">
        <v>-6.9412587812556709E-3</v>
      </c>
      <c r="F112">
        <v>8.3679968850541098</v>
      </c>
      <c r="G112">
        <v>13.160908862642543</v>
      </c>
    </row>
    <row r="113" spans="1:7" x14ac:dyDescent="0.25">
      <c r="A113" t="s">
        <v>135</v>
      </c>
      <c r="B113">
        <v>4291</v>
      </c>
      <c r="C113">
        <v>327645</v>
      </c>
      <c r="D113">
        <v>-3.7148827490132343E-3</v>
      </c>
      <c r="E113">
        <v>-3.7218000625858561E-3</v>
      </c>
      <c r="F113">
        <v>8.3642750849915242</v>
      </c>
      <c r="G113">
        <v>12.699685984165031</v>
      </c>
    </row>
    <row r="114" spans="1:7" x14ac:dyDescent="0.25">
      <c r="A114" t="s">
        <v>136</v>
      </c>
      <c r="B114">
        <v>4259.5</v>
      </c>
      <c r="C114">
        <v>403736</v>
      </c>
      <c r="D114">
        <v>-7.34094616639478E-3</v>
      </c>
      <c r="E114">
        <v>-7.3680235086295582E-3</v>
      </c>
      <c r="F114">
        <v>8.3569070614828949</v>
      </c>
      <c r="G114">
        <v>12.908516477995214</v>
      </c>
    </row>
    <row r="115" spans="1:7" x14ac:dyDescent="0.25">
      <c r="A115" t="s">
        <v>137</v>
      </c>
      <c r="B115">
        <v>4298</v>
      </c>
      <c r="C115">
        <v>278935</v>
      </c>
      <c r="D115">
        <v>9.0386195562859491E-3</v>
      </c>
      <c r="E115">
        <v>8.9980157195605828E-3</v>
      </c>
      <c r="F115">
        <v>8.3659050772024557</v>
      </c>
      <c r="G115">
        <v>12.538734058750238</v>
      </c>
    </row>
    <row r="116" spans="1:7" x14ac:dyDescent="0.25">
      <c r="A116" t="s">
        <v>138</v>
      </c>
      <c r="B116">
        <v>4303.5</v>
      </c>
      <c r="C116">
        <v>361755</v>
      </c>
      <c r="D116">
        <v>1.2796649604467194E-3</v>
      </c>
      <c r="E116">
        <v>1.278846887073419E-3</v>
      </c>
      <c r="F116">
        <v>8.3671839240895292</v>
      </c>
      <c r="G116">
        <v>12.798722466098281</v>
      </c>
    </row>
    <row r="117" spans="1:7" x14ac:dyDescent="0.25">
      <c r="A117" t="s">
        <v>139</v>
      </c>
      <c r="B117">
        <v>4302</v>
      </c>
      <c r="C117">
        <v>176026</v>
      </c>
      <c r="D117">
        <v>-3.4855350296270478E-4</v>
      </c>
      <c r="E117">
        <v>-3.4861426185380754E-4</v>
      </c>
      <c r="F117">
        <v>8.3668353098276746</v>
      </c>
      <c r="G117">
        <v>12.078386990382418</v>
      </c>
    </row>
    <row r="118" spans="1:7" x14ac:dyDescent="0.25">
      <c r="A118" t="s">
        <v>142</v>
      </c>
      <c r="B118">
        <v>4690</v>
      </c>
      <c r="C118">
        <v>859724</v>
      </c>
      <c r="D118">
        <v>9.0361445783132526E-3</v>
      </c>
      <c r="E118">
        <v>8.9955629085777828E-3</v>
      </c>
      <c r="F118">
        <v>8.4531878614403251</v>
      </c>
      <c r="G118">
        <v>13.664366686488004</v>
      </c>
    </row>
    <row r="119" spans="1:7" x14ac:dyDescent="0.25">
      <c r="A119" t="s">
        <v>143</v>
      </c>
      <c r="B119">
        <v>4720</v>
      </c>
      <c r="C119">
        <v>648464</v>
      </c>
      <c r="D119">
        <v>6.3965884861407248E-3</v>
      </c>
      <c r="E119">
        <v>6.3762171392760638E-3</v>
      </c>
      <c r="F119">
        <v>8.4595640785796018</v>
      </c>
      <c r="G119">
        <v>13.382361768476082</v>
      </c>
    </row>
    <row r="120" spans="1:7" x14ac:dyDescent="0.25">
      <c r="A120" t="s">
        <v>144</v>
      </c>
      <c r="B120">
        <v>4782.5</v>
      </c>
      <c r="C120">
        <v>464885</v>
      </c>
      <c r="D120">
        <v>1.3241525423728813E-2</v>
      </c>
      <c r="E120">
        <v>1.3154622734806871E-2</v>
      </c>
      <c r="F120">
        <v>8.4727187013144079</v>
      </c>
      <c r="G120">
        <v>13.049545342154923</v>
      </c>
    </row>
    <row r="121" spans="1:7" x14ac:dyDescent="0.25">
      <c r="A121" t="s">
        <v>145</v>
      </c>
      <c r="B121">
        <v>4752</v>
      </c>
      <c r="C121">
        <v>554837</v>
      </c>
      <c r="D121">
        <v>-6.3774176685833768E-3</v>
      </c>
      <c r="E121">
        <v>-6.3978402719270591E-3</v>
      </c>
      <c r="F121">
        <v>8.4663208610424814</v>
      </c>
      <c r="G121">
        <v>13.226429655898439</v>
      </c>
    </row>
    <row r="122" spans="1:7" x14ac:dyDescent="0.25">
      <c r="A122" t="s">
        <v>146</v>
      </c>
      <c r="B122">
        <v>4768</v>
      </c>
      <c r="C122">
        <v>303507</v>
      </c>
      <c r="D122">
        <v>3.3670033670033669E-3</v>
      </c>
      <c r="E122">
        <v>3.3613477027049274E-3</v>
      </c>
      <c r="F122">
        <v>8.4696822087451853</v>
      </c>
      <c r="G122">
        <v>12.623159953466127</v>
      </c>
    </row>
    <row r="123" spans="1:7" x14ac:dyDescent="0.25">
      <c r="A123" t="s">
        <v>147</v>
      </c>
      <c r="B123">
        <v>4698</v>
      </c>
      <c r="C123">
        <v>815281</v>
      </c>
      <c r="D123">
        <v>-1.4681208053691275E-2</v>
      </c>
      <c r="E123">
        <v>-1.4790043526327642E-2</v>
      </c>
      <c r="F123">
        <v>8.4548921652188582</v>
      </c>
      <c r="G123">
        <v>13.611288118074288</v>
      </c>
    </row>
    <row r="124" spans="1:7" x14ac:dyDescent="0.25">
      <c r="A124" t="s">
        <v>148</v>
      </c>
      <c r="B124">
        <v>4675.5</v>
      </c>
      <c r="C124">
        <v>499186</v>
      </c>
      <c r="D124">
        <v>-4.7892720306513406E-3</v>
      </c>
      <c r="E124">
        <v>-4.8007773433566764E-3</v>
      </c>
      <c r="F124">
        <v>8.4500913878755011</v>
      </c>
      <c r="G124">
        <v>13.120734050772295</v>
      </c>
    </row>
    <row r="125" spans="1:7" x14ac:dyDescent="0.25">
      <c r="A125" t="s">
        <v>149</v>
      </c>
      <c r="B125">
        <v>4586</v>
      </c>
      <c r="C125">
        <v>545908</v>
      </c>
      <c r="D125">
        <v>-1.9142337717891134E-2</v>
      </c>
      <c r="E125">
        <v>-1.932792445765167E-2</v>
      </c>
      <c r="F125">
        <v>8.4307634634178505</v>
      </c>
      <c r="G125">
        <v>13.210205742361133</v>
      </c>
    </row>
    <row r="126" spans="1:7" x14ac:dyDescent="0.25">
      <c r="A126" s="1">
        <v>43898</v>
      </c>
      <c r="B126">
        <v>4614</v>
      </c>
      <c r="C126">
        <v>440772</v>
      </c>
      <c r="D126">
        <v>6.1055385957261227E-3</v>
      </c>
      <c r="E126">
        <v>6.0869753158491486E-3</v>
      </c>
      <c r="F126">
        <v>8.4368504387336998</v>
      </c>
      <c r="G126">
        <v>12.996283013932162</v>
      </c>
    </row>
    <row r="127" spans="1:7" x14ac:dyDescent="0.25">
      <c r="A127" s="1">
        <v>43929</v>
      </c>
      <c r="B127">
        <v>4658.5</v>
      </c>
      <c r="C127">
        <v>276765</v>
      </c>
      <c r="D127">
        <v>9.6445600346770702E-3</v>
      </c>
      <c r="E127">
        <v>9.5983481567806454E-3</v>
      </c>
      <c r="F127">
        <v>8.4464487868904801</v>
      </c>
      <c r="G127">
        <v>12.530924049644092</v>
      </c>
    </row>
    <row r="128" spans="1:7" x14ac:dyDescent="0.25">
      <c r="A128" s="1">
        <v>43959</v>
      </c>
      <c r="B128">
        <v>4632</v>
      </c>
      <c r="C128">
        <v>333049</v>
      </c>
      <c r="D128">
        <v>-5.6885263496833744E-3</v>
      </c>
      <c r="E128">
        <v>-5.7047676376485029E-3</v>
      </c>
      <c r="F128">
        <v>8.4407440192528309</v>
      </c>
      <c r="G128">
        <v>12.716044905284649</v>
      </c>
    </row>
    <row r="129" spans="1:7" x14ac:dyDescent="0.25">
      <c r="A129" s="1">
        <v>43990</v>
      </c>
      <c r="B129">
        <v>4606.5</v>
      </c>
      <c r="C129">
        <v>321495</v>
      </c>
      <c r="D129">
        <v>-5.5051813471502587E-3</v>
      </c>
      <c r="E129">
        <v>-5.5203907038444411E-3</v>
      </c>
      <c r="F129">
        <v>8.4352236285489859</v>
      </c>
      <c r="G129">
        <v>12.680737270439343</v>
      </c>
    </row>
    <row r="130" spans="1:7" x14ac:dyDescent="0.25">
      <c r="A130" s="1">
        <v>44020</v>
      </c>
      <c r="B130">
        <v>4618</v>
      </c>
      <c r="C130">
        <v>309905</v>
      </c>
      <c r="D130">
        <v>2.4964723759904484E-3</v>
      </c>
      <c r="E130">
        <v>2.4933613654538459E-3</v>
      </c>
      <c r="F130">
        <v>8.4377169899144402</v>
      </c>
      <c r="G130">
        <v>12.644021077882535</v>
      </c>
    </row>
    <row r="131" spans="1:7" x14ac:dyDescent="0.25">
      <c r="A131" s="1">
        <v>44112</v>
      </c>
      <c r="B131">
        <v>4613.5</v>
      </c>
      <c r="C131">
        <v>263586</v>
      </c>
      <c r="D131">
        <v>-9.7444781290601987E-4</v>
      </c>
      <c r="E131">
        <v>-9.7492289583013417E-4</v>
      </c>
      <c r="F131">
        <v>8.43674206701861</v>
      </c>
      <c r="G131">
        <v>12.482134969426163</v>
      </c>
    </row>
    <row r="132" spans="1:7" x14ac:dyDescent="0.25">
      <c r="A132" s="1">
        <v>44143</v>
      </c>
      <c r="B132">
        <v>4622</v>
      </c>
      <c r="C132">
        <v>368984</v>
      </c>
      <c r="D132">
        <v>1.8424189877533326E-3</v>
      </c>
      <c r="E132">
        <v>1.840723815715462E-3</v>
      </c>
      <c r="F132">
        <v>8.4385827908343263</v>
      </c>
      <c r="G132">
        <v>12.818508561648969</v>
      </c>
    </row>
    <row r="133" spans="1:7" x14ac:dyDescent="0.25">
      <c r="A133" s="1">
        <v>44173</v>
      </c>
      <c r="B133">
        <v>4619.5</v>
      </c>
      <c r="C133">
        <v>343556</v>
      </c>
      <c r="D133">
        <v>-5.4089138900908693E-4</v>
      </c>
      <c r="E133">
        <v>-5.4103772352615302E-4</v>
      </c>
      <c r="F133">
        <v>8.4380417531108005</v>
      </c>
      <c r="G133">
        <v>12.747105405013455</v>
      </c>
    </row>
    <row r="134" spans="1:7" x14ac:dyDescent="0.25">
      <c r="A134" t="s">
        <v>150</v>
      </c>
      <c r="B134">
        <v>4738.5</v>
      </c>
      <c r="C134">
        <v>509353</v>
      </c>
      <c r="D134">
        <v>2.5760363675722479E-2</v>
      </c>
      <c r="E134">
        <v>2.5434155799449694E-2</v>
      </c>
      <c r="F134">
        <v>8.4634759089102491</v>
      </c>
      <c r="G134">
        <v>13.140896571860493</v>
      </c>
    </row>
    <row r="135" spans="1:7" x14ac:dyDescent="0.25">
      <c r="A135" t="s">
        <v>151</v>
      </c>
      <c r="B135">
        <v>4763.5</v>
      </c>
      <c r="C135">
        <v>561231</v>
      </c>
      <c r="D135">
        <v>5.2759312018571276E-3</v>
      </c>
      <c r="E135">
        <v>5.2620622365844626E-3</v>
      </c>
      <c r="F135">
        <v>8.4687379711468349</v>
      </c>
      <c r="G135">
        <v>13.237887864458894</v>
      </c>
    </row>
    <row r="136" spans="1:7" x14ac:dyDescent="0.25">
      <c r="A136" t="s">
        <v>152</v>
      </c>
      <c r="B136">
        <v>4688</v>
      </c>
      <c r="C136">
        <v>518607</v>
      </c>
      <c r="D136">
        <v>-1.5849690353731499E-2</v>
      </c>
      <c r="E136">
        <v>-1.5976639889985541E-2</v>
      </c>
      <c r="F136">
        <v>8.4527613312568484</v>
      </c>
      <c r="G136">
        <v>13.15890164987451</v>
      </c>
    </row>
    <row r="137" spans="1:7" x14ac:dyDescent="0.25">
      <c r="A137" t="s">
        <v>153</v>
      </c>
      <c r="B137">
        <v>4690.5</v>
      </c>
      <c r="C137">
        <v>321094</v>
      </c>
      <c r="D137">
        <v>5.3327645051194541E-4</v>
      </c>
      <c r="E137">
        <v>5.3313430915711028E-4</v>
      </c>
      <c r="F137">
        <v>8.4532944655660049</v>
      </c>
      <c r="G137">
        <v>12.67948919413535</v>
      </c>
    </row>
    <row r="138" spans="1:7" x14ac:dyDescent="0.25">
      <c r="A138" t="s">
        <v>154</v>
      </c>
      <c r="B138">
        <v>4671.5</v>
      </c>
      <c r="C138">
        <v>252837</v>
      </c>
      <c r="D138">
        <v>-4.0507408591834559E-3</v>
      </c>
      <c r="E138">
        <v>-4.0589673329953311E-3</v>
      </c>
      <c r="F138">
        <v>8.4492354982330102</v>
      </c>
      <c r="G138">
        <v>12.440500291304643</v>
      </c>
    </row>
    <row r="139" spans="1:7" x14ac:dyDescent="0.25">
      <c r="A139" t="s">
        <v>155</v>
      </c>
      <c r="B139">
        <v>4561.5</v>
      </c>
      <c r="C139">
        <v>533803</v>
      </c>
      <c r="D139">
        <v>-2.3547040565128973E-2</v>
      </c>
      <c r="E139">
        <v>-2.382870244748134E-2</v>
      </c>
      <c r="F139">
        <v>8.4254067957855288</v>
      </c>
      <c r="G139">
        <v>13.187782136019196</v>
      </c>
    </row>
    <row r="140" spans="1:7" x14ac:dyDescent="0.25">
      <c r="A140" t="s">
        <v>156</v>
      </c>
      <c r="B140">
        <v>4523</v>
      </c>
      <c r="C140">
        <v>368723</v>
      </c>
      <c r="D140">
        <v>-8.4402060725638495E-3</v>
      </c>
      <c r="E140">
        <v>-8.4760263076859282E-3</v>
      </c>
      <c r="F140">
        <v>8.4169307694778439</v>
      </c>
      <c r="G140">
        <v>12.817800963616444</v>
      </c>
    </row>
    <row r="141" spans="1:7" x14ac:dyDescent="0.25">
      <c r="A141" t="s">
        <v>157</v>
      </c>
      <c r="B141">
        <v>4608</v>
      </c>
      <c r="C141">
        <v>335463</v>
      </c>
      <c r="D141">
        <v>1.8792836612867566E-2</v>
      </c>
      <c r="E141">
        <v>1.8618432897884018E-2</v>
      </c>
      <c r="F141">
        <v>8.4355492023757268</v>
      </c>
      <c r="G141">
        <v>12.723266946152775</v>
      </c>
    </row>
    <row r="142" spans="1:7" x14ac:dyDescent="0.25">
      <c r="A142" t="s">
        <v>158</v>
      </c>
      <c r="B142">
        <v>4642.5</v>
      </c>
      <c r="C142">
        <v>473599</v>
      </c>
      <c r="D142">
        <v>7.486979166666667E-3</v>
      </c>
      <c r="E142">
        <v>7.4590908511337648E-3</v>
      </c>
      <c r="F142">
        <v>8.4430082932268604</v>
      </c>
      <c r="G142">
        <v>13.068116251063218</v>
      </c>
    </row>
    <row r="143" spans="1:7" x14ac:dyDescent="0.25">
      <c r="A143" t="s">
        <v>159</v>
      </c>
      <c r="B143">
        <v>4666</v>
      </c>
      <c r="C143">
        <v>302374</v>
      </c>
      <c r="D143">
        <v>5.0619278406031235E-3</v>
      </c>
      <c r="E143">
        <v>5.0491593545145151E-3</v>
      </c>
      <c r="F143">
        <v>8.4480574525813754</v>
      </c>
      <c r="G143">
        <v>12.619419940755144</v>
      </c>
    </row>
    <row r="144" spans="1:7" x14ac:dyDescent="0.25">
      <c r="A144" t="s">
        <v>160</v>
      </c>
      <c r="B144">
        <v>4728</v>
      </c>
      <c r="C144">
        <v>422233</v>
      </c>
      <c r="D144">
        <v>1.3287612516073724E-2</v>
      </c>
      <c r="E144">
        <v>1.3200106504558811E-2</v>
      </c>
      <c r="F144">
        <v>8.4612575590859347</v>
      </c>
      <c r="G144">
        <v>12.953312573350393</v>
      </c>
    </row>
    <row r="145" spans="1:7" x14ac:dyDescent="0.25">
      <c r="A145" t="s">
        <v>161</v>
      </c>
      <c r="B145">
        <v>4581.5</v>
      </c>
      <c r="C145">
        <v>481042</v>
      </c>
      <c r="D145">
        <v>-3.0985617597292726E-2</v>
      </c>
      <c r="E145">
        <v>-3.1475824680666155E-2</v>
      </c>
      <c r="F145">
        <v>8.4297817344052675</v>
      </c>
      <c r="G145">
        <v>13.083709863363215</v>
      </c>
    </row>
    <row r="146" spans="1:7" x14ac:dyDescent="0.25">
      <c r="A146" t="s">
        <v>162</v>
      </c>
      <c r="B146">
        <v>4474.5</v>
      </c>
      <c r="C146">
        <v>468217</v>
      </c>
      <c r="D146">
        <v>-2.3354796464040161E-2</v>
      </c>
      <c r="E146">
        <v>-2.3631841782355015E-2</v>
      </c>
      <c r="F146">
        <v>8.4061498926229135</v>
      </c>
      <c r="G146">
        <v>13.056687142649325</v>
      </c>
    </row>
    <row r="147" spans="1:7" x14ac:dyDescent="0.25">
      <c r="A147" s="1">
        <v>43839</v>
      </c>
      <c r="B147">
        <v>4497.5</v>
      </c>
      <c r="C147">
        <v>556547</v>
      </c>
      <c r="D147">
        <v>5.1402391328640076E-3</v>
      </c>
      <c r="E147">
        <v>5.1270732017753614E-3</v>
      </c>
      <c r="F147">
        <v>8.4112769658246886</v>
      </c>
      <c r="G147">
        <v>13.229506902555572</v>
      </c>
    </row>
    <row r="148" spans="1:7" x14ac:dyDescent="0.25">
      <c r="A148" s="1">
        <v>43870</v>
      </c>
      <c r="B148">
        <v>4564.5</v>
      </c>
      <c r="C148">
        <v>518184</v>
      </c>
      <c r="D148">
        <v>1.4897165091717622E-2</v>
      </c>
      <c r="E148">
        <v>1.4787292180447238E-2</v>
      </c>
      <c r="F148">
        <v>8.4260642580051357</v>
      </c>
      <c r="G148">
        <v>13.15808567052386</v>
      </c>
    </row>
    <row r="149" spans="1:7" x14ac:dyDescent="0.25">
      <c r="A149" s="1">
        <v>43899</v>
      </c>
      <c r="B149">
        <v>4565</v>
      </c>
      <c r="C149">
        <v>274496</v>
      </c>
      <c r="D149">
        <v>1.0954102311315588E-4</v>
      </c>
      <c r="E149">
        <v>1.0953502393334118E-4</v>
      </c>
      <c r="F149">
        <v>8.4261737930290685</v>
      </c>
      <c r="G149">
        <v>12.522691967876552</v>
      </c>
    </row>
    <row r="150" spans="1:7" x14ac:dyDescent="0.25">
      <c r="A150" s="1">
        <v>43930</v>
      </c>
      <c r="B150">
        <v>4590.5</v>
      </c>
      <c r="C150">
        <v>251453</v>
      </c>
      <c r="D150">
        <v>5.5859802847754653E-3</v>
      </c>
      <c r="E150">
        <v>5.5704365546859098E-3</v>
      </c>
      <c r="F150">
        <v>8.4317442295837548</v>
      </c>
      <c r="G150">
        <v>12.435011372330292</v>
      </c>
    </row>
    <row r="151" spans="1:7" x14ac:dyDescent="0.25">
      <c r="A151" s="1">
        <v>44021</v>
      </c>
      <c r="B151">
        <v>4558.5</v>
      </c>
      <c r="C151">
        <v>150741</v>
      </c>
      <c r="D151">
        <v>-6.9709182006317391E-3</v>
      </c>
      <c r="E151">
        <v>-6.9953285587972796E-3</v>
      </c>
      <c r="F151">
        <v>8.424748901024957</v>
      </c>
      <c r="G151">
        <v>11.923318411314689</v>
      </c>
    </row>
    <row r="152" spans="1:7" x14ac:dyDescent="0.25">
      <c r="A152" s="1">
        <v>44052</v>
      </c>
      <c r="B152">
        <v>4535</v>
      </c>
      <c r="C152">
        <v>312059</v>
      </c>
      <c r="D152">
        <v>-5.1552045629044644E-3</v>
      </c>
      <c r="E152">
        <v>-5.168538475720426E-3</v>
      </c>
      <c r="F152">
        <v>8.4195803625492367</v>
      </c>
      <c r="G152">
        <v>12.650947551478087</v>
      </c>
    </row>
    <row r="153" spans="1:7" x14ac:dyDescent="0.25">
      <c r="A153" s="1">
        <v>44083</v>
      </c>
      <c r="B153">
        <v>4456</v>
      </c>
      <c r="C153">
        <v>279467</v>
      </c>
      <c r="D153">
        <v>-1.7420066152149943E-2</v>
      </c>
      <c r="E153">
        <v>-1.7573580942117053E-2</v>
      </c>
      <c r="F153">
        <v>8.4020067816071204</v>
      </c>
      <c r="G153">
        <v>12.540639496628186</v>
      </c>
    </row>
    <row r="154" spans="1:7" x14ac:dyDescent="0.25">
      <c r="A154" s="1">
        <v>44113</v>
      </c>
      <c r="B154">
        <v>4475</v>
      </c>
      <c r="C154">
        <v>217757</v>
      </c>
      <c r="D154">
        <v>4.263913824057451E-3</v>
      </c>
      <c r="E154">
        <v>4.2548491018357861E-3</v>
      </c>
      <c r="F154">
        <v>8.4062616307089559</v>
      </c>
      <c r="G154">
        <v>12.291135041155567</v>
      </c>
    </row>
    <row r="155" spans="1:7" x14ac:dyDescent="0.25">
      <c r="A155" t="s">
        <v>163</v>
      </c>
      <c r="B155">
        <v>4671.5</v>
      </c>
      <c r="C155">
        <v>458729</v>
      </c>
      <c r="D155">
        <v>1.7154497694864372E-3</v>
      </c>
      <c r="E155">
        <v>1.7139800660921471E-3</v>
      </c>
      <c r="F155">
        <v>8.4492354982330102</v>
      </c>
      <c r="G155">
        <v>13.036214900736381</v>
      </c>
    </row>
    <row r="156" spans="1:7" x14ac:dyDescent="0.25">
      <c r="A156" t="s">
        <v>164</v>
      </c>
      <c r="B156">
        <v>4724.5</v>
      </c>
      <c r="C156">
        <v>382678</v>
      </c>
      <c r="D156">
        <v>1.1345392272289414E-2</v>
      </c>
      <c r="E156">
        <v>1.1281515989670346E-2</v>
      </c>
      <c r="F156">
        <v>8.4605170142226811</v>
      </c>
      <c r="G156">
        <v>12.854949183479711</v>
      </c>
    </row>
    <row r="157" spans="1:7" x14ac:dyDescent="0.25">
      <c r="A157" t="s">
        <v>165</v>
      </c>
      <c r="B157">
        <v>4710</v>
      </c>
      <c r="C157">
        <v>274442</v>
      </c>
      <c r="D157">
        <v>-3.0691078420996931E-3</v>
      </c>
      <c r="E157">
        <v>-3.073827212217163E-3</v>
      </c>
      <c r="F157">
        <v>8.4574431870104636</v>
      </c>
      <c r="G157">
        <v>12.522495224345683</v>
      </c>
    </row>
    <row r="158" spans="1:7" x14ac:dyDescent="0.25">
      <c r="A158" t="s">
        <v>166</v>
      </c>
      <c r="B158">
        <v>4863</v>
      </c>
      <c r="C158">
        <v>787198</v>
      </c>
      <c r="D158">
        <v>3.2484076433121019E-2</v>
      </c>
      <c r="E158">
        <v>3.1967623393322459E-2</v>
      </c>
      <c r="F158">
        <v>8.4894108104037862</v>
      </c>
      <c r="G158">
        <v>13.576235084066546</v>
      </c>
    </row>
    <row r="159" spans="1:7" x14ac:dyDescent="0.25">
      <c r="A159" t="s">
        <v>167</v>
      </c>
      <c r="B159">
        <v>4805</v>
      </c>
      <c r="C159">
        <v>394972</v>
      </c>
      <c r="D159">
        <v>-1.192679415998355E-2</v>
      </c>
      <c r="E159">
        <v>-1.1998488999392922E-2</v>
      </c>
      <c r="F159">
        <v>8.4774123214043922</v>
      </c>
      <c r="G159">
        <v>12.886570155294773</v>
      </c>
    </row>
    <row r="160" spans="1:7" x14ac:dyDescent="0.25">
      <c r="A160" t="s">
        <v>168</v>
      </c>
      <c r="B160">
        <v>4772.5</v>
      </c>
      <c r="C160">
        <v>468255</v>
      </c>
      <c r="D160">
        <v>-6.7637877211238293E-3</v>
      </c>
      <c r="E160">
        <v>-6.7867658044902064E-3</v>
      </c>
      <c r="F160">
        <v>8.4706255555999022</v>
      </c>
      <c r="G160">
        <v>13.056768298305919</v>
      </c>
    </row>
    <row r="161" spans="1:7" x14ac:dyDescent="0.25">
      <c r="A161" t="s">
        <v>170</v>
      </c>
      <c r="B161">
        <v>4989.5</v>
      </c>
      <c r="C161">
        <v>762604</v>
      </c>
      <c r="D161">
        <v>5.542120112857719E-3</v>
      </c>
      <c r="E161">
        <v>5.5268190726210026E-3</v>
      </c>
      <c r="F161">
        <v>8.5150909833243666</v>
      </c>
      <c r="G161">
        <v>13.544494171605587</v>
      </c>
    </row>
    <row r="162" spans="1:7" x14ac:dyDescent="0.25">
      <c r="A162" t="s">
        <v>171</v>
      </c>
      <c r="B162">
        <v>5057</v>
      </c>
      <c r="C162">
        <v>584374</v>
      </c>
      <c r="D162">
        <v>1.3528409660286601E-2</v>
      </c>
      <c r="E162">
        <v>1.3437717755615775E-2</v>
      </c>
      <c r="F162">
        <v>8.5285287010799831</v>
      </c>
      <c r="G162">
        <v>13.278296467793679</v>
      </c>
    </row>
    <row r="163" spans="1:7" x14ac:dyDescent="0.25">
      <c r="A163" t="s">
        <v>172</v>
      </c>
      <c r="B163">
        <v>5025</v>
      </c>
      <c r="C163">
        <v>484960</v>
      </c>
      <c r="D163">
        <v>-6.3278623689934747E-3</v>
      </c>
      <c r="E163">
        <v>-6.3479681527065747E-3</v>
      </c>
      <c r="F163">
        <v>8.5221807329272767</v>
      </c>
      <c r="G163">
        <v>13.09182169229163</v>
      </c>
    </row>
    <row r="164" spans="1:7" x14ac:dyDescent="0.25">
      <c r="A164" t="s">
        <v>173</v>
      </c>
      <c r="B164">
        <v>5080</v>
      </c>
      <c r="C164">
        <v>347077</v>
      </c>
      <c r="D164">
        <v>1.0945273631840797E-2</v>
      </c>
      <c r="E164">
        <v>1.0885807645251004E-2</v>
      </c>
      <c r="F164">
        <v>8.533066540572527</v>
      </c>
      <c r="G164">
        <v>12.757301936329677</v>
      </c>
    </row>
    <row r="165" spans="1:7" x14ac:dyDescent="0.25">
      <c r="A165" t="s">
        <v>174</v>
      </c>
      <c r="B165">
        <v>4965.5</v>
      </c>
      <c r="C165">
        <v>492171</v>
      </c>
      <c r="D165">
        <v>-2.2539370078740156E-2</v>
      </c>
      <c r="E165">
        <v>-2.2797264229114357E-2</v>
      </c>
      <c r="F165">
        <v>8.5102692763434131</v>
      </c>
      <c r="G165">
        <v>13.106581496064731</v>
      </c>
    </row>
    <row r="166" spans="1:7" x14ac:dyDescent="0.25">
      <c r="A166" t="s">
        <v>175</v>
      </c>
      <c r="B166">
        <v>4956</v>
      </c>
      <c r="C166">
        <v>440560</v>
      </c>
      <c r="D166">
        <v>-1.9132010875037762E-3</v>
      </c>
      <c r="E166">
        <v>-1.9150335943802167E-3</v>
      </c>
      <c r="F166">
        <v>8.5083542427490322</v>
      </c>
      <c r="G166">
        <v>12.995801923936362</v>
      </c>
    </row>
    <row r="167" spans="1:7" x14ac:dyDescent="0.25">
      <c r="A167" s="1">
        <v>43840</v>
      </c>
      <c r="B167">
        <v>4896</v>
      </c>
      <c r="C167">
        <v>419660</v>
      </c>
      <c r="D167">
        <v>-1.2106537530266344E-2</v>
      </c>
      <c r="E167">
        <v>-1.2180418556871072E-2</v>
      </c>
      <c r="F167">
        <v>8.4961738241921623</v>
      </c>
      <c r="G167">
        <v>12.947200138608686</v>
      </c>
    </row>
    <row r="168" spans="1:7" x14ac:dyDescent="0.25">
      <c r="A168" s="1">
        <v>43871</v>
      </c>
      <c r="B168">
        <v>4906.5</v>
      </c>
      <c r="C168">
        <v>308123</v>
      </c>
      <c r="D168">
        <v>2.1446078431372551E-3</v>
      </c>
      <c r="E168">
        <v>2.1423114543863298E-3</v>
      </c>
      <c r="F168">
        <v>8.4983161356465491</v>
      </c>
      <c r="G168">
        <v>12.638254332885815</v>
      </c>
    </row>
    <row r="169" spans="1:7" x14ac:dyDescent="0.25">
      <c r="A169" s="1">
        <v>43961</v>
      </c>
      <c r="B169">
        <v>4895</v>
      </c>
      <c r="C169">
        <v>323020</v>
      </c>
      <c r="D169">
        <v>-2.343829613777642E-3</v>
      </c>
      <c r="E169">
        <v>-2.3465806819375525E-3</v>
      </c>
      <c r="F169">
        <v>8.4959695549646099</v>
      </c>
      <c r="G169">
        <v>12.685469519792504</v>
      </c>
    </row>
    <row r="170" spans="1:7" x14ac:dyDescent="0.25">
      <c r="A170" s="1">
        <v>43992</v>
      </c>
      <c r="B170">
        <v>4879</v>
      </c>
      <c r="C170">
        <v>214699</v>
      </c>
      <c r="D170">
        <v>-3.2686414708886619E-3</v>
      </c>
      <c r="E170">
        <v>-3.2739951487735838E-3</v>
      </c>
      <c r="F170">
        <v>8.4926955598158376</v>
      </c>
      <c r="G170">
        <v>12.276992326194172</v>
      </c>
    </row>
    <row r="171" spans="1:7" x14ac:dyDescent="0.25">
      <c r="A171" s="1">
        <v>44022</v>
      </c>
      <c r="B171">
        <v>4766.5</v>
      </c>
      <c r="C171">
        <v>603324</v>
      </c>
      <c r="D171">
        <v>-2.3058003689280591E-2</v>
      </c>
      <c r="E171">
        <v>-2.332799788220433E-2</v>
      </c>
      <c r="F171">
        <v>8.4693675619336322</v>
      </c>
      <c r="G171">
        <v>13.310209644840983</v>
      </c>
    </row>
    <row r="172" spans="1:7" x14ac:dyDescent="0.25">
      <c r="A172" s="1">
        <v>44053</v>
      </c>
      <c r="B172">
        <v>4722</v>
      </c>
      <c r="C172">
        <v>389157</v>
      </c>
      <c r="D172">
        <v>-9.3359907689080038E-3</v>
      </c>
      <c r="E172">
        <v>-9.3798442881746144E-3</v>
      </c>
      <c r="F172">
        <v>8.4599877176454576</v>
      </c>
      <c r="G172">
        <v>12.871738140148148</v>
      </c>
    </row>
    <row r="173" spans="1:7" x14ac:dyDescent="0.25">
      <c r="A173" s="1">
        <v>44084</v>
      </c>
      <c r="B173">
        <v>4690.5</v>
      </c>
      <c r="C173">
        <v>330711</v>
      </c>
      <c r="D173">
        <v>-6.6709021601016518E-3</v>
      </c>
      <c r="E173">
        <v>-6.6932520794525975E-3</v>
      </c>
      <c r="F173">
        <v>8.4532944655660049</v>
      </c>
      <c r="G173">
        <v>12.70900016119262</v>
      </c>
    </row>
    <row r="174" spans="1:7" x14ac:dyDescent="0.25">
      <c r="A174" s="1">
        <v>44175</v>
      </c>
      <c r="B174">
        <v>4859</v>
      </c>
      <c r="C174">
        <v>428179</v>
      </c>
      <c r="D174">
        <v>3.5923675514337491E-2</v>
      </c>
      <c r="E174">
        <v>3.5293468839897341E-2</v>
      </c>
      <c r="F174">
        <v>8.4885879344059028</v>
      </c>
      <c r="G174">
        <v>12.967296611431594</v>
      </c>
    </row>
    <row r="175" spans="1:7" x14ac:dyDescent="0.25">
      <c r="A175" t="s">
        <v>176</v>
      </c>
      <c r="B175">
        <v>4837</v>
      </c>
      <c r="C175">
        <v>448933</v>
      </c>
      <c r="D175">
        <v>-4.5276805927145503E-3</v>
      </c>
      <c r="E175">
        <v>-4.5379615829198184E-3</v>
      </c>
      <c r="F175">
        <v>8.4840499728229837</v>
      </c>
      <c r="G175">
        <v>13.014628935099928</v>
      </c>
    </row>
    <row r="176" spans="1:7" x14ac:dyDescent="0.25">
      <c r="A176" t="s">
        <v>177</v>
      </c>
      <c r="B176">
        <v>4912</v>
      </c>
      <c r="C176">
        <v>369365</v>
      </c>
      <c r="D176">
        <v>1.5505478602439528E-2</v>
      </c>
      <c r="E176">
        <v>1.538649700399522E-2</v>
      </c>
      <c r="F176">
        <v>8.4994364698269784</v>
      </c>
      <c r="G176">
        <v>12.819540594017989</v>
      </c>
    </row>
    <row r="177" spans="1:7" x14ac:dyDescent="0.25">
      <c r="A177" t="s">
        <v>178</v>
      </c>
      <c r="B177">
        <v>4741</v>
      </c>
      <c r="C177">
        <v>357136</v>
      </c>
      <c r="D177">
        <v>-3.4812703583061891E-2</v>
      </c>
      <c r="E177">
        <v>-3.5433106924860049E-2</v>
      </c>
      <c r="F177">
        <v>8.464003362902119</v>
      </c>
      <c r="G177">
        <v>12.785871940598794</v>
      </c>
    </row>
    <row r="178" spans="1:7" x14ac:dyDescent="0.25">
      <c r="A178" t="s">
        <v>179</v>
      </c>
      <c r="B178">
        <v>4782</v>
      </c>
      <c r="C178">
        <v>358808</v>
      </c>
      <c r="D178">
        <v>8.6479645644378829E-3</v>
      </c>
      <c r="E178">
        <v>8.610785116151775E-3</v>
      </c>
      <c r="F178">
        <v>8.4726141480182697</v>
      </c>
      <c r="G178">
        <v>12.790542705462249</v>
      </c>
    </row>
    <row r="179" spans="1:7" x14ac:dyDescent="0.25">
      <c r="A179" t="s">
        <v>180</v>
      </c>
      <c r="B179">
        <v>4914.5</v>
      </c>
      <c r="C179">
        <v>441176</v>
      </c>
      <c r="D179">
        <v>2.7708071936428273E-2</v>
      </c>
      <c r="E179">
        <v>2.733114998841394E-2</v>
      </c>
      <c r="F179">
        <v>8.4999452980066845</v>
      </c>
      <c r="G179">
        <v>12.997199167783087</v>
      </c>
    </row>
    <row r="180" spans="1:7" x14ac:dyDescent="0.25">
      <c r="A180" t="s">
        <v>181</v>
      </c>
      <c r="B180">
        <v>4910.5</v>
      </c>
      <c r="C180">
        <v>506574</v>
      </c>
      <c r="D180">
        <v>-8.139179977617255E-4</v>
      </c>
      <c r="E180">
        <v>-8.1424940885513775E-4</v>
      </c>
      <c r="F180">
        <v>8.4991310485978282</v>
      </c>
      <c r="G180">
        <v>13.135425692690225</v>
      </c>
    </row>
    <row r="181" spans="1:7" x14ac:dyDescent="0.25">
      <c r="A181" t="s">
        <v>182</v>
      </c>
      <c r="B181">
        <v>4863</v>
      </c>
      <c r="C181">
        <v>267046</v>
      </c>
      <c r="D181">
        <v>-9.6731493737908566E-3</v>
      </c>
      <c r="E181">
        <v>-9.7202381940431088E-3</v>
      </c>
      <c r="F181">
        <v>8.4894108104037862</v>
      </c>
      <c r="G181">
        <v>12.495176207187287</v>
      </c>
    </row>
    <row r="182" spans="1:7" x14ac:dyDescent="0.25">
      <c r="A182" t="s">
        <v>183</v>
      </c>
      <c r="B182">
        <v>4900.5</v>
      </c>
      <c r="C182">
        <v>212813</v>
      </c>
      <c r="D182">
        <v>7.7112893275755705E-3</v>
      </c>
      <c r="E182">
        <v>7.6817093054486569E-3</v>
      </c>
      <c r="F182">
        <v>8.4970925197092342</v>
      </c>
      <c r="G182">
        <v>12.268169124809258</v>
      </c>
    </row>
    <row r="183" spans="1:7" x14ac:dyDescent="0.25">
      <c r="A183" t="s">
        <v>184</v>
      </c>
      <c r="B183">
        <v>4855.5</v>
      </c>
      <c r="C183">
        <v>176391</v>
      </c>
      <c r="D183">
        <v>-9.1827364554637279E-3</v>
      </c>
      <c r="E183">
        <v>-9.2251576748258301E-3</v>
      </c>
      <c r="F183">
        <v>8.4878673620344092</v>
      </c>
      <c r="G183">
        <v>12.08045840084508</v>
      </c>
    </row>
    <row r="184" spans="1:7" x14ac:dyDescent="0.25">
      <c r="A184" t="s">
        <v>185</v>
      </c>
      <c r="B184">
        <v>4799.5</v>
      </c>
      <c r="C184">
        <v>254788</v>
      </c>
      <c r="D184">
        <v>-1.1533312738132016E-2</v>
      </c>
      <c r="E184">
        <v>-1.160033723081706E-2</v>
      </c>
      <c r="F184">
        <v>8.4762670248035921</v>
      </c>
      <c r="G184">
        <v>12.448187105809724</v>
      </c>
    </row>
    <row r="185" spans="1:7" x14ac:dyDescent="0.25">
      <c r="A185" t="s">
        <v>186</v>
      </c>
      <c r="B185">
        <v>4784</v>
      </c>
      <c r="C185">
        <v>263856</v>
      </c>
      <c r="D185">
        <v>-3.2295030732367954E-3</v>
      </c>
      <c r="E185">
        <v>-3.234729173123931E-3</v>
      </c>
      <c r="F185">
        <v>8.4730322956304676</v>
      </c>
      <c r="G185">
        <v>12.483158778768551</v>
      </c>
    </row>
    <row r="186" spans="1:7" x14ac:dyDescent="0.25">
      <c r="A186" t="s">
        <v>187</v>
      </c>
      <c r="B186">
        <v>4702</v>
      </c>
      <c r="C186">
        <v>403906</v>
      </c>
      <c r="D186">
        <v>-1.7140468227424748E-2</v>
      </c>
      <c r="E186">
        <v>-1.7289066530452861E-2</v>
      </c>
      <c r="F186">
        <v>8.4557432291000154</v>
      </c>
      <c r="G186">
        <v>12.908937456603336</v>
      </c>
    </row>
    <row r="187" spans="1:7" x14ac:dyDescent="0.25">
      <c r="A187" t="s">
        <v>188</v>
      </c>
      <c r="B187">
        <v>4659</v>
      </c>
      <c r="C187">
        <v>603634</v>
      </c>
      <c r="D187">
        <v>-9.1450446618460222E-3</v>
      </c>
      <c r="E187">
        <v>-9.1871172832181051E-3</v>
      </c>
      <c r="F187">
        <v>8.4465561118167969</v>
      </c>
      <c r="G187">
        <v>13.31072333298393</v>
      </c>
    </row>
    <row r="188" spans="1:7" x14ac:dyDescent="0.25">
      <c r="A188" t="s">
        <v>189</v>
      </c>
      <c r="B188">
        <v>4706</v>
      </c>
      <c r="C188">
        <v>356991</v>
      </c>
      <c r="D188">
        <v>1.0088001717106675E-2</v>
      </c>
      <c r="E188">
        <v>1.0037457470511131E-2</v>
      </c>
      <c r="F188">
        <v>8.4565935692873087</v>
      </c>
      <c r="G188">
        <v>12.785465850359962</v>
      </c>
    </row>
    <row r="189" spans="1:7" x14ac:dyDescent="0.25">
      <c r="A189" s="1">
        <v>43872</v>
      </c>
      <c r="B189">
        <v>4829</v>
      </c>
      <c r="C189">
        <v>291287</v>
      </c>
      <c r="D189">
        <v>2.613684657883553E-2</v>
      </c>
      <c r="E189">
        <v>2.5801116586234206E-2</v>
      </c>
      <c r="F189">
        <v>8.4823946858735422</v>
      </c>
      <c r="G189">
        <v>12.582064314419934</v>
      </c>
    </row>
    <row r="190" spans="1:7" x14ac:dyDescent="0.25">
      <c r="A190" s="1">
        <v>43901</v>
      </c>
      <c r="B190">
        <v>4770</v>
      </c>
      <c r="C190">
        <v>415512</v>
      </c>
      <c r="D190">
        <v>-1.2217850486643197E-2</v>
      </c>
      <c r="E190">
        <v>-1.229310199115494E-2</v>
      </c>
      <c r="F190">
        <v>8.4701015838823874</v>
      </c>
      <c r="G190">
        <v>12.937266773727021</v>
      </c>
    </row>
    <row r="191" spans="1:7" x14ac:dyDescent="0.25">
      <c r="A191" s="1">
        <v>43962</v>
      </c>
      <c r="B191">
        <v>4741.5</v>
      </c>
      <c r="C191">
        <v>344948</v>
      </c>
      <c r="D191">
        <v>-5.9748427672955979E-3</v>
      </c>
      <c r="E191">
        <v>-5.9927635586048463E-3</v>
      </c>
      <c r="F191">
        <v>8.4641088203237818</v>
      </c>
      <c r="G191">
        <v>12.751148960015716</v>
      </c>
    </row>
    <row r="192" spans="1:7" x14ac:dyDescent="0.25">
      <c r="A192" s="1">
        <v>43993</v>
      </c>
      <c r="B192">
        <v>4796</v>
      </c>
      <c r="C192">
        <v>400139</v>
      </c>
      <c r="D192">
        <v>1.1494252873563218E-2</v>
      </c>
      <c r="E192">
        <v>1.142869582362285E-2</v>
      </c>
      <c r="F192">
        <v>8.4755375161474049</v>
      </c>
      <c r="G192">
        <v>12.899567265725977</v>
      </c>
    </row>
    <row r="193" spans="1:7" x14ac:dyDescent="0.25">
      <c r="A193" s="1">
        <v>44085</v>
      </c>
      <c r="B193">
        <v>4893.5</v>
      </c>
      <c r="C193">
        <v>487087</v>
      </c>
      <c r="D193">
        <v>2.0329441201000834E-2</v>
      </c>
      <c r="E193">
        <v>2.0125556718469384E-2</v>
      </c>
      <c r="F193">
        <v>8.4956630728658737</v>
      </c>
      <c r="G193">
        <v>13.096198030873511</v>
      </c>
    </row>
    <row r="194" spans="1:7" x14ac:dyDescent="0.25">
      <c r="A194" s="1">
        <v>44115</v>
      </c>
      <c r="B194">
        <v>4945</v>
      </c>
      <c r="C194">
        <v>333565</v>
      </c>
      <c r="D194">
        <v>1.0524164708286503E-2</v>
      </c>
      <c r="E194">
        <v>1.0469171190938332E-2</v>
      </c>
      <c r="F194">
        <v>8.506132244056813</v>
      </c>
      <c r="G194">
        <v>12.717593027895507</v>
      </c>
    </row>
    <row r="195" spans="1:7" x14ac:dyDescent="0.25">
      <c r="A195" s="1">
        <v>44146</v>
      </c>
      <c r="B195">
        <v>4780</v>
      </c>
      <c r="C195">
        <v>523010</v>
      </c>
      <c r="D195">
        <v>-3.3367037411526794E-2</v>
      </c>
      <c r="E195">
        <v>-3.3936418571310835E-2</v>
      </c>
      <c r="F195">
        <v>8.4721958254855014</v>
      </c>
      <c r="G195">
        <v>13.167355863323158</v>
      </c>
    </row>
    <row r="196" spans="1:7" x14ac:dyDescent="0.25">
      <c r="A196" s="1">
        <v>44176</v>
      </c>
      <c r="B196">
        <v>4910</v>
      </c>
      <c r="C196">
        <v>478098</v>
      </c>
      <c r="D196">
        <v>2.7196652719665274E-2</v>
      </c>
      <c r="E196">
        <v>2.6833395303064535E-2</v>
      </c>
      <c r="F196">
        <v>8.4990292207885663</v>
      </c>
      <c r="G196">
        <v>13.077571011380178</v>
      </c>
    </row>
    <row r="197" spans="1:7" x14ac:dyDescent="0.25">
      <c r="A197" t="s">
        <v>190</v>
      </c>
      <c r="B197">
        <v>4932</v>
      </c>
      <c r="C197">
        <v>251469</v>
      </c>
      <c r="D197">
        <v>4.4806517311608961E-3</v>
      </c>
      <c r="E197">
        <v>4.4706434956686145E-3</v>
      </c>
      <c r="F197">
        <v>8.503499864284235</v>
      </c>
      <c r="G197">
        <v>12.435075000487362</v>
      </c>
    </row>
    <row r="198" spans="1:7" x14ac:dyDescent="0.25">
      <c r="A198" t="s">
        <v>191</v>
      </c>
      <c r="B198">
        <v>4982</v>
      </c>
      <c r="C198">
        <v>396031</v>
      </c>
      <c r="D198">
        <v>1.013787510137875E-2</v>
      </c>
      <c r="E198">
        <v>1.008683153789082E-2</v>
      </c>
      <c r="F198">
        <v>8.5135866958221253</v>
      </c>
      <c r="G198">
        <v>12.88924777000096</v>
      </c>
    </row>
    <row r="199" spans="1:7" x14ac:dyDescent="0.25">
      <c r="A199" t="s">
        <v>192</v>
      </c>
      <c r="B199">
        <v>4891.5</v>
      </c>
      <c r="C199">
        <v>319977</v>
      </c>
      <c r="D199">
        <v>-1.8165395423524688E-2</v>
      </c>
      <c r="E199">
        <v>-1.8332411924642213E-2</v>
      </c>
      <c r="F199">
        <v>8.4952542838974843</v>
      </c>
      <c r="G199">
        <v>12.676004397192777</v>
      </c>
    </row>
    <row r="200" spans="1:7" x14ac:dyDescent="0.25">
      <c r="A200" t="s">
        <v>193</v>
      </c>
      <c r="B200">
        <v>4980</v>
      </c>
      <c r="C200">
        <v>442458</v>
      </c>
      <c r="D200">
        <v>1.8092609628948174E-2</v>
      </c>
      <c r="E200">
        <v>1.7930886121215125E-2</v>
      </c>
      <c r="F200">
        <v>8.5131851700186978</v>
      </c>
      <c r="G200">
        <v>13.000100823671147</v>
      </c>
    </row>
    <row r="201" spans="1:7" x14ac:dyDescent="0.25">
      <c r="A201" t="s">
        <v>194</v>
      </c>
      <c r="B201">
        <v>5012.5</v>
      </c>
      <c r="C201">
        <v>632419</v>
      </c>
      <c r="D201">
        <v>6.5261044176706823E-3</v>
      </c>
      <c r="E201">
        <v>6.5049015961260977E-3</v>
      </c>
      <c r="F201">
        <v>8.5196900716148249</v>
      </c>
      <c r="G201">
        <v>13.357307428141908</v>
      </c>
    </row>
    <row r="202" spans="1:7" x14ac:dyDescent="0.25">
      <c r="A202" t="s">
        <v>195</v>
      </c>
      <c r="B202">
        <v>4933</v>
      </c>
      <c r="C202">
        <v>390445</v>
      </c>
      <c r="D202">
        <v>-1.5860349127182045E-2</v>
      </c>
      <c r="E202">
        <v>-1.5987470381086371E-2</v>
      </c>
      <c r="F202">
        <v>8.5037026012337389</v>
      </c>
      <c r="G202">
        <v>12.875042393271857</v>
      </c>
    </row>
    <row r="203" spans="1:7" x14ac:dyDescent="0.25">
      <c r="A203" t="s">
        <v>196</v>
      </c>
      <c r="B203">
        <v>4945</v>
      </c>
      <c r="C203">
        <v>366980</v>
      </c>
      <c r="D203">
        <v>2.4325967970808839E-3</v>
      </c>
      <c r="E203">
        <v>2.42964282307421E-3</v>
      </c>
      <c r="F203">
        <v>8.506132244056813</v>
      </c>
      <c r="G203">
        <v>12.813062629638944</v>
      </c>
    </row>
    <row r="204" spans="1:7" x14ac:dyDescent="0.25">
      <c r="A204" t="s">
        <v>197</v>
      </c>
      <c r="B204">
        <v>4910</v>
      </c>
      <c r="C204">
        <v>319868</v>
      </c>
      <c r="D204">
        <v>-7.0778564206268957E-3</v>
      </c>
      <c r="E204">
        <v>-7.10302326824619E-3</v>
      </c>
      <c r="F204">
        <v>8.4990292207885663</v>
      </c>
      <c r="G204">
        <v>12.67566368967438</v>
      </c>
    </row>
    <row r="205" spans="1:7" x14ac:dyDescent="0.25">
      <c r="A205" t="s">
        <v>198</v>
      </c>
      <c r="B205">
        <v>4891.5</v>
      </c>
      <c r="C205">
        <v>555502</v>
      </c>
      <c r="D205">
        <v>-3.7678207739307535E-3</v>
      </c>
      <c r="E205">
        <v>-3.7749368910827783E-3</v>
      </c>
      <c r="F205">
        <v>8.4952542838974843</v>
      </c>
      <c r="G205">
        <v>13.227627488415376</v>
      </c>
    </row>
    <row r="206" spans="1:7" x14ac:dyDescent="0.25">
      <c r="A206" t="s">
        <v>199</v>
      </c>
      <c r="B206">
        <v>4971.5</v>
      </c>
      <c r="C206">
        <v>309192</v>
      </c>
      <c r="D206">
        <v>1.6354901359501177E-2</v>
      </c>
      <c r="E206">
        <v>1.622260052264482E-2</v>
      </c>
      <c r="F206">
        <v>8.5114768844201283</v>
      </c>
      <c r="G206">
        <v>12.64171772213947</v>
      </c>
    </row>
    <row r="207" spans="1:7" x14ac:dyDescent="0.25">
      <c r="A207" t="s">
        <v>200</v>
      </c>
      <c r="B207">
        <v>4985.5</v>
      </c>
      <c r="C207">
        <v>272493</v>
      </c>
      <c r="D207">
        <v>2.8160514935130243E-3</v>
      </c>
      <c r="E207">
        <v>2.8120938487192549E-3</v>
      </c>
      <c r="F207">
        <v>8.5142889782688478</v>
      </c>
      <c r="G207">
        <v>12.515368204682098</v>
      </c>
    </row>
    <row r="208" spans="1:7" x14ac:dyDescent="0.25">
      <c r="A208" t="s">
        <v>201</v>
      </c>
      <c r="B208">
        <v>4979</v>
      </c>
      <c r="C208">
        <v>303833</v>
      </c>
      <c r="D208">
        <v>-1.3037809647979139E-3</v>
      </c>
      <c r="E208">
        <v>-1.3046316266648581E-3</v>
      </c>
      <c r="F208">
        <v>8.5129843466421828</v>
      </c>
      <c r="G208">
        <v>12.624233487339438</v>
      </c>
    </row>
    <row r="209" spans="1:7" x14ac:dyDescent="0.25">
      <c r="A209" s="1">
        <v>43842</v>
      </c>
      <c r="B209">
        <v>5019.5</v>
      </c>
      <c r="C209">
        <v>290875</v>
      </c>
      <c r="D209">
        <v>8.1341634866439038E-3</v>
      </c>
      <c r="E209">
        <v>8.1012594893984987E-3</v>
      </c>
      <c r="F209">
        <v>8.5210856061315816</v>
      </c>
      <c r="G209">
        <v>12.580648900604594</v>
      </c>
    </row>
    <row r="210" spans="1:7" x14ac:dyDescent="0.25">
      <c r="A210" s="1">
        <v>43873</v>
      </c>
      <c r="B210">
        <v>4995</v>
      </c>
      <c r="C210">
        <v>232363</v>
      </c>
      <c r="D210">
        <v>-4.8809642394660822E-3</v>
      </c>
      <c r="E210">
        <v>-4.8929150489273356E-3</v>
      </c>
      <c r="F210">
        <v>8.5161926910826544</v>
      </c>
      <c r="G210">
        <v>12.356056083023295</v>
      </c>
    </row>
    <row r="211" spans="1:7" x14ac:dyDescent="0.25">
      <c r="A211" s="1">
        <v>43902</v>
      </c>
      <c r="B211">
        <v>5008</v>
      </c>
      <c r="C211">
        <v>485355</v>
      </c>
      <c r="D211">
        <v>2.6026026026026027E-3</v>
      </c>
      <c r="E211">
        <v>2.5992216972806578E-3</v>
      </c>
      <c r="F211">
        <v>8.5187919127799336</v>
      </c>
      <c r="G211">
        <v>13.092635860931338</v>
      </c>
    </row>
    <row r="212" spans="1:7" x14ac:dyDescent="0.25">
      <c r="A212" s="1">
        <v>43933</v>
      </c>
      <c r="B212">
        <v>4992.5</v>
      </c>
      <c r="C212">
        <v>151598</v>
      </c>
      <c r="D212">
        <v>-3.0950479233226836E-3</v>
      </c>
      <c r="E212">
        <v>-3.0998474899642031E-3</v>
      </c>
      <c r="F212">
        <v>8.5156920652899704</v>
      </c>
      <c r="G212">
        <v>11.928987559491247</v>
      </c>
    </row>
    <row r="213" spans="1:7" x14ac:dyDescent="0.25">
      <c r="A213" s="1">
        <v>44024</v>
      </c>
      <c r="B213">
        <v>5008</v>
      </c>
      <c r="C213">
        <v>202118</v>
      </c>
      <c r="D213">
        <v>3.1046569854782172E-3</v>
      </c>
      <c r="E213">
        <v>3.099847489964194E-3</v>
      </c>
      <c r="F213">
        <v>8.5187919127799336</v>
      </c>
      <c r="G213">
        <v>12.216606964245074</v>
      </c>
    </row>
    <row r="214" spans="1:7" x14ac:dyDescent="0.25">
      <c r="A214" s="1">
        <v>44055</v>
      </c>
      <c r="B214">
        <v>5040.5</v>
      </c>
      <c r="C214">
        <v>282800</v>
      </c>
      <c r="D214">
        <v>6.4896166134185305E-3</v>
      </c>
      <c r="E214">
        <v>6.4686497140617532E-3</v>
      </c>
      <c r="F214">
        <v>8.5252605624939957</v>
      </c>
      <c r="G214">
        <v>12.552495213004555</v>
      </c>
    </row>
    <row r="215" spans="1:7" x14ac:dyDescent="0.25">
      <c r="A215" s="1">
        <v>44116</v>
      </c>
      <c r="B215">
        <v>5384.5</v>
      </c>
      <c r="C215">
        <v>908425</v>
      </c>
      <c r="D215">
        <v>9.2867756315007425E-5</v>
      </c>
      <c r="E215">
        <v>9.2863444371883862E-5</v>
      </c>
      <c r="F215">
        <v>8.5912797347689356</v>
      </c>
      <c r="G215">
        <v>13.719467609750742</v>
      </c>
    </row>
    <row r="216" spans="1:7" x14ac:dyDescent="0.25">
      <c r="A216" s="1">
        <v>44147</v>
      </c>
      <c r="B216">
        <v>5381</v>
      </c>
      <c r="C216">
        <v>309310</v>
      </c>
      <c r="D216">
        <v>-6.5001392886990435E-4</v>
      </c>
      <c r="E216">
        <v>-6.5022527951594255E-4</v>
      </c>
      <c r="F216">
        <v>8.5906295094894194</v>
      </c>
      <c r="G216">
        <v>12.642099289220681</v>
      </c>
    </row>
    <row r="217" spans="1:7" x14ac:dyDescent="0.25">
      <c r="A217" t="s">
        <v>202</v>
      </c>
      <c r="B217">
        <v>5512</v>
      </c>
      <c r="C217">
        <v>574282</v>
      </c>
      <c r="D217">
        <v>2.4344917301616798E-2</v>
      </c>
      <c r="E217">
        <v>2.4053303204074863E-2</v>
      </c>
      <c r="F217">
        <v>8.6146828126934949</v>
      </c>
      <c r="G217">
        <v>13.260875843857283</v>
      </c>
    </row>
    <row r="218" spans="1:7" x14ac:dyDescent="0.25">
      <c r="A218" t="s">
        <v>203</v>
      </c>
      <c r="B218">
        <v>5494</v>
      </c>
      <c r="C218">
        <v>306982</v>
      </c>
      <c r="D218">
        <v>-3.2656023222060958E-3</v>
      </c>
      <c r="E218">
        <v>-3.2709460382753033E-3</v>
      </c>
      <c r="F218">
        <v>8.6114118666552191</v>
      </c>
      <c r="G218">
        <v>12.634544392928591</v>
      </c>
    </row>
    <row r="219" spans="1:7" x14ac:dyDescent="0.25">
      <c r="A219" t="s">
        <v>204</v>
      </c>
      <c r="B219">
        <v>5432</v>
      </c>
      <c r="C219">
        <v>324675</v>
      </c>
      <c r="D219">
        <v>-1.1285038223516564E-2</v>
      </c>
      <c r="E219">
        <v>-1.1349197416687117E-2</v>
      </c>
      <c r="F219">
        <v>8.6000626692385325</v>
      </c>
      <c r="G219">
        <v>12.69057996097829</v>
      </c>
    </row>
    <row r="220" spans="1:7" x14ac:dyDescent="0.25">
      <c r="A220" t="s">
        <v>205</v>
      </c>
      <c r="B220">
        <v>5421</v>
      </c>
      <c r="C220">
        <v>382297</v>
      </c>
      <c r="D220">
        <v>-2.025036818851252E-3</v>
      </c>
      <c r="E220">
        <v>-2.0270899781938637E-3</v>
      </c>
      <c r="F220">
        <v>8.5980355792603387</v>
      </c>
      <c r="G220">
        <v>12.853953072413328</v>
      </c>
    </row>
    <row r="221" spans="1:7" x14ac:dyDescent="0.25">
      <c r="A221" t="s">
        <v>206</v>
      </c>
      <c r="B221">
        <v>5449</v>
      </c>
      <c r="C221">
        <v>332646</v>
      </c>
      <c r="D221">
        <v>5.165098690278546E-3</v>
      </c>
      <c r="E221">
        <v>5.1518053227600936E-3</v>
      </c>
      <c r="F221">
        <v>8.603187384583098</v>
      </c>
      <c r="G221">
        <v>12.714834140447204</v>
      </c>
    </row>
    <row r="222" spans="1:7" x14ac:dyDescent="0.25">
      <c r="A222" t="s">
        <v>207</v>
      </c>
      <c r="B222">
        <v>5362</v>
      </c>
      <c r="C222">
        <v>571561</v>
      </c>
      <c r="D222">
        <v>-1.5966232336208478E-2</v>
      </c>
      <c r="E222">
        <v>-1.6095065787193791E-2</v>
      </c>
      <c r="F222">
        <v>8.5870923187959054</v>
      </c>
      <c r="G222">
        <v>13.256126493178968</v>
      </c>
    </row>
    <row r="223" spans="1:7" x14ac:dyDescent="0.25">
      <c r="A223" t="s">
        <v>208</v>
      </c>
      <c r="B223">
        <v>5346</v>
      </c>
      <c r="C223">
        <v>283565</v>
      </c>
      <c r="D223">
        <v>-2.9839612085042896E-3</v>
      </c>
      <c r="E223">
        <v>-2.9884220970403091E-3</v>
      </c>
      <c r="F223">
        <v>8.5841038966988634</v>
      </c>
      <c r="G223">
        <v>12.555196652765957</v>
      </c>
    </row>
    <row r="224" spans="1:7" x14ac:dyDescent="0.25">
      <c r="A224" t="s">
        <v>209</v>
      </c>
      <c r="B224">
        <v>5356</v>
      </c>
      <c r="C224">
        <v>272274</v>
      </c>
      <c r="D224">
        <v>1.8705574261129816E-3</v>
      </c>
      <c r="E224">
        <v>1.8688101121989175E-3</v>
      </c>
      <c r="F224">
        <v>8.5859727068110629</v>
      </c>
      <c r="G224">
        <v>12.51456419117982</v>
      </c>
    </row>
    <row r="225" spans="1:7" x14ac:dyDescent="0.25">
      <c r="A225" t="s">
        <v>210</v>
      </c>
      <c r="B225">
        <v>5424.5</v>
      </c>
      <c r="C225">
        <v>260208</v>
      </c>
      <c r="D225">
        <v>1.278939507094847E-2</v>
      </c>
      <c r="E225">
        <v>1.2708301451442333E-2</v>
      </c>
      <c r="F225">
        <v>8.5986810082625063</v>
      </c>
      <c r="G225">
        <v>12.469236590168229</v>
      </c>
    </row>
    <row r="226" spans="1:7" x14ac:dyDescent="0.25">
      <c r="A226" t="s">
        <v>211</v>
      </c>
      <c r="B226">
        <v>5474.5</v>
      </c>
      <c r="C226">
        <v>179783</v>
      </c>
      <c r="D226">
        <v>9.2174393953359749E-3</v>
      </c>
      <c r="E226">
        <v>9.1752180509741717E-3</v>
      </c>
      <c r="F226">
        <v>8.6078562263134799</v>
      </c>
      <c r="G226">
        <v>12.099505847050127</v>
      </c>
    </row>
    <row r="227" spans="1:7" x14ac:dyDescent="0.25">
      <c r="A227" t="s">
        <v>212</v>
      </c>
      <c r="B227">
        <v>5599</v>
      </c>
      <c r="C227">
        <v>368382</v>
      </c>
      <c r="D227">
        <v>2.274180290437483E-2</v>
      </c>
      <c r="E227">
        <v>2.2487063035413753E-2</v>
      </c>
      <c r="F227">
        <v>8.6303432893488932</v>
      </c>
      <c r="G227">
        <v>12.81687572223475</v>
      </c>
    </row>
    <row r="228" spans="1:7" x14ac:dyDescent="0.25">
      <c r="A228" t="s">
        <v>213</v>
      </c>
      <c r="B228">
        <v>5643</v>
      </c>
      <c r="C228">
        <v>425425</v>
      </c>
      <c r="D228">
        <v>7.8585461689587421E-3</v>
      </c>
      <c r="E228">
        <v>7.8278286202466962E-3</v>
      </c>
      <c r="F228">
        <v>8.6381711179691401</v>
      </c>
      <c r="G228">
        <v>12.960843948239637</v>
      </c>
    </row>
    <row r="229" spans="1:7" x14ac:dyDescent="0.25">
      <c r="A229" t="s">
        <v>214</v>
      </c>
      <c r="B229">
        <v>5685.5</v>
      </c>
      <c r="C229">
        <v>424833</v>
      </c>
      <c r="D229">
        <v>7.5314548998759523E-3</v>
      </c>
      <c r="E229">
        <v>7.5032350956374429E-3</v>
      </c>
      <c r="F229">
        <v>8.6456743530647771</v>
      </c>
      <c r="G229">
        <v>12.959451429508469</v>
      </c>
    </row>
    <row r="230" spans="1:7" x14ac:dyDescent="0.25">
      <c r="A230" s="1">
        <v>44287</v>
      </c>
      <c r="B230">
        <v>5744</v>
      </c>
      <c r="C230">
        <v>389580</v>
      </c>
      <c r="D230">
        <v>1.028933251253188E-2</v>
      </c>
      <c r="E230">
        <v>1.0236757663282647E-2</v>
      </c>
      <c r="F230">
        <v>8.6559111107280593</v>
      </c>
      <c r="G230">
        <v>12.872824514730587</v>
      </c>
    </row>
    <row r="231" spans="1:7" x14ac:dyDescent="0.25">
      <c r="A231" s="1">
        <v>44317</v>
      </c>
      <c r="B231">
        <v>5762.5</v>
      </c>
      <c r="C231">
        <v>523336</v>
      </c>
      <c r="D231">
        <v>3.2207520891364902E-3</v>
      </c>
      <c r="E231">
        <v>3.2155765768438821E-3</v>
      </c>
      <c r="F231">
        <v>8.6591266873049033</v>
      </c>
      <c r="G231">
        <v>13.167978984184801</v>
      </c>
    </row>
    <row r="232" spans="1:7" x14ac:dyDescent="0.25">
      <c r="A232" s="1">
        <v>44409</v>
      </c>
      <c r="B232">
        <v>5478</v>
      </c>
      <c r="C232">
        <v>685315</v>
      </c>
      <c r="D232">
        <v>-1.0119262739428984E-2</v>
      </c>
      <c r="E232">
        <v>-1.0170810523847744E-2</v>
      </c>
      <c r="F232">
        <v>8.6084953498230234</v>
      </c>
      <c r="G232">
        <v>13.437633865558507</v>
      </c>
    </row>
    <row r="233" spans="1:7" x14ac:dyDescent="0.25">
      <c r="A233" s="1">
        <v>44501</v>
      </c>
      <c r="B233">
        <v>5484.5</v>
      </c>
      <c r="C233">
        <v>381305</v>
      </c>
      <c r="D233">
        <v>1.1865644395764878E-3</v>
      </c>
      <c r="E233">
        <v>1.1858610283654104E-3</v>
      </c>
      <c r="F233">
        <v>8.609681210851388</v>
      </c>
      <c r="G233">
        <v>12.851354858794036</v>
      </c>
    </row>
    <row r="234" spans="1:7" x14ac:dyDescent="0.25">
      <c r="A234" s="1">
        <v>44531</v>
      </c>
      <c r="B234">
        <v>5450.5</v>
      </c>
      <c r="C234">
        <v>384309</v>
      </c>
      <c r="D234">
        <v>-6.1992889050961801E-3</v>
      </c>
      <c r="E234">
        <v>-6.2185842829755528E-3</v>
      </c>
      <c r="F234">
        <v>8.6034626265684135</v>
      </c>
      <c r="G234">
        <v>12.859202195482457</v>
      </c>
    </row>
    <row r="235" spans="1:7" x14ac:dyDescent="0.25">
      <c r="A235" t="s">
        <v>8</v>
      </c>
      <c r="B235">
        <v>5410</v>
      </c>
      <c r="C235">
        <v>292518</v>
      </c>
      <c r="D235">
        <v>-7.4305109622970367E-3</v>
      </c>
      <c r="E235">
        <v>-7.4582547278860588E-3</v>
      </c>
      <c r="F235">
        <v>8.596004371840527</v>
      </c>
      <c r="G235">
        <v>12.586281482222173</v>
      </c>
    </row>
    <row r="236" spans="1:7" x14ac:dyDescent="0.25">
      <c r="A236" t="s">
        <v>9</v>
      </c>
      <c r="B236">
        <v>5375.5</v>
      </c>
      <c r="C236">
        <v>284274</v>
      </c>
      <c r="D236">
        <v>-6.3770794824399265E-3</v>
      </c>
      <c r="E236">
        <v>-6.3974999152444671E-3</v>
      </c>
      <c r="F236">
        <v>8.5896068719252821</v>
      </c>
      <c r="G236">
        <v>12.55769384076622</v>
      </c>
    </row>
    <row r="237" spans="1:7" x14ac:dyDescent="0.25">
      <c r="A237" t="s">
        <v>10</v>
      </c>
      <c r="B237">
        <v>5210</v>
      </c>
      <c r="C237">
        <v>1082136</v>
      </c>
      <c r="D237">
        <v>-3.0787833689889313E-2</v>
      </c>
      <c r="E237">
        <v>-3.1271737177870185E-2</v>
      </c>
      <c r="F237">
        <v>8.5583351347474128</v>
      </c>
      <c r="G237">
        <v>13.894447423650654</v>
      </c>
    </row>
    <row r="238" spans="1:7" x14ac:dyDescent="0.25">
      <c r="A238" t="s">
        <v>11</v>
      </c>
      <c r="B238">
        <v>5219</v>
      </c>
      <c r="C238">
        <v>558907</v>
      </c>
      <c r="D238">
        <v>1.7274472168905949E-3</v>
      </c>
      <c r="E238">
        <v>1.7259568960007019E-3</v>
      </c>
      <c r="F238">
        <v>8.5600610916434139</v>
      </c>
      <c r="G238">
        <v>13.233738369781253</v>
      </c>
    </row>
    <row r="239" spans="1:7" x14ac:dyDescent="0.25">
      <c r="A239" t="s">
        <v>12</v>
      </c>
      <c r="B239">
        <v>5183.5</v>
      </c>
      <c r="C239">
        <v>443464</v>
      </c>
      <c r="D239">
        <v>-6.802069361946733E-3</v>
      </c>
      <c r="E239">
        <v>-6.8253088802464387E-3</v>
      </c>
      <c r="F239">
        <v>8.5532357827631671</v>
      </c>
      <c r="G239">
        <v>13.002371904945562</v>
      </c>
    </row>
    <row r="240" spans="1:7" x14ac:dyDescent="0.25">
      <c r="A240" t="s">
        <v>13</v>
      </c>
      <c r="B240">
        <v>5161.5</v>
      </c>
      <c r="C240">
        <v>496304</v>
      </c>
      <c r="D240">
        <v>-4.244236519726054E-3</v>
      </c>
      <c r="E240">
        <v>-4.2532688575220128E-3</v>
      </c>
      <c r="F240">
        <v>8.5489825139056439</v>
      </c>
      <c r="G240">
        <v>13.1149439211844</v>
      </c>
    </row>
    <row r="241" spans="1:7" x14ac:dyDescent="0.25">
      <c r="A241" t="s">
        <v>14</v>
      </c>
      <c r="B241">
        <v>5060</v>
      </c>
      <c r="C241">
        <v>553023</v>
      </c>
      <c r="D241">
        <v>-1.9664826116439018E-2</v>
      </c>
      <c r="E241">
        <v>-1.9860751624133567E-2</v>
      </c>
      <c r="F241">
        <v>8.5291217622815108</v>
      </c>
      <c r="G241">
        <v>13.223154870959648</v>
      </c>
    </row>
    <row r="242" spans="1:7" x14ac:dyDescent="0.25">
      <c r="A242" t="s">
        <v>15</v>
      </c>
      <c r="B242">
        <v>4991</v>
      </c>
      <c r="C242">
        <v>706032</v>
      </c>
      <c r="D242">
        <v>-1.3636363636363636E-2</v>
      </c>
      <c r="E242">
        <v>-1.373019281190202E-2</v>
      </c>
      <c r="F242">
        <v>8.5153915694696085</v>
      </c>
      <c r="G242">
        <v>13.467415841227234</v>
      </c>
    </row>
    <row r="243" spans="1:7" x14ac:dyDescent="0.25">
      <c r="A243" t="s">
        <v>16</v>
      </c>
      <c r="B243">
        <v>5168.5</v>
      </c>
      <c r="C243">
        <v>751937</v>
      </c>
      <c r="D243">
        <v>3.5564015227409339E-2</v>
      </c>
      <c r="E243">
        <v>3.4946220538930137E-2</v>
      </c>
      <c r="F243">
        <v>8.5503377900085393</v>
      </c>
      <c r="G243">
        <v>13.530407822826778</v>
      </c>
    </row>
    <row r="244" spans="1:7" x14ac:dyDescent="0.25">
      <c r="A244" t="s">
        <v>17</v>
      </c>
      <c r="B244">
        <v>5175</v>
      </c>
      <c r="C244">
        <v>461057</v>
      </c>
      <c r="D244">
        <v>1.2576182644867949E-3</v>
      </c>
      <c r="E244">
        <v>1.2568281250303571E-3</v>
      </c>
      <c r="F244">
        <v>8.5515946181335707</v>
      </c>
      <c r="G244">
        <v>13.041276958587092</v>
      </c>
    </row>
    <row r="245" spans="1:7" x14ac:dyDescent="0.25">
      <c r="A245" t="s">
        <v>18</v>
      </c>
      <c r="B245">
        <v>5087.5</v>
      </c>
      <c r="C245">
        <v>406595</v>
      </c>
      <c r="D245">
        <v>-1.6908212560386472E-2</v>
      </c>
      <c r="E245">
        <v>-1.7052788382719359E-2</v>
      </c>
      <c r="F245">
        <v>8.5345418297508502</v>
      </c>
      <c r="G245">
        <v>12.915572883002888</v>
      </c>
    </row>
    <row r="246" spans="1:7" x14ac:dyDescent="0.25">
      <c r="A246" t="s">
        <v>19</v>
      </c>
      <c r="B246">
        <v>5060</v>
      </c>
      <c r="C246">
        <v>394757</v>
      </c>
      <c r="D246">
        <v>-5.4054054054054057E-3</v>
      </c>
      <c r="E246">
        <v>-5.4200674693391446E-3</v>
      </c>
      <c r="F246">
        <v>8.5291217622815108</v>
      </c>
      <c r="G246">
        <v>12.886025664702908</v>
      </c>
    </row>
    <row r="247" spans="1:7" x14ac:dyDescent="0.25">
      <c r="A247" t="s">
        <v>20</v>
      </c>
      <c r="B247">
        <v>4924</v>
      </c>
      <c r="C247">
        <v>551594</v>
      </c>
      <c r="D247">
        <v>-2.6877470355731226E-2</v>
      </c>
      <c r="E247">
        <v>-2.7245274977167055E-2</v>
      </c>
      <c r="F247">
        <v>8.5018764873043438</v>
      </c>
      <c r="G247">
        <v>13.220567547394698</v>
      </c>
    </row>
    <row r="248" spans="1:7" x14ac:dyDescent="0.25">
      <c r="A248" s="1">
        <v>44198</v>
      </c>
      <c r="B248">
        <v>4948.5</v>
      </c>
      <c r="C248">
        <v>490220</v>
      </c>
      <c r="D248">
        <v>4.975629569455727E-3</v>
      </c>
      <c r="E248">
        <v>4.9632920324015799E-3</v>
      </c>
      <c r="F248">
        <v>8.5068397793367456</v>
      </c>
      <c r="G248">
        <v>13.102609548917467</v>
      </c>
    </row>
    <row r="249" spans="1:7" x14ac:dyDescent="0.25">
      <c r="A249" s="1">
        <v>44229</v>
      </c>
      <c r="B249">
        <v>5014.5</v>
      </c>
      <c r="C249">
        <v>716539</v>
      </c>
      <c r="D249">
        <v>1.3337374962109729E-2</v>
      </c>
      <c r="E249">
        <v>1.3249215191517194E-2</v>
      </c>
      <c r="F249">
        <v>8.5200889945282636</v>
      </c>
      <c r="G249">
        <v>13.482187956032121</v>
      </c>
    </row>
    <row r="250" spans="1:7" x14ac:dyDescent="0.25">
      <c r="A250" s="1">
        <v>44257</v>
      </c>
      <c r="B250">
        <v>5048.5</v>
      </c>
      <c r="C250">
        <v>394810</v>
      </c>
      <c r="D250">
        <v>6.7803370226343605E-3</v>
      </c>
      <c r="E250">
        <v>6.7574539161126329E-3</v>
      </c>
      <c r="F250">
        <v>8.5268464484443758</v>
      </c>
      <c r="G250">
        <v>12.886159915501331</v>
      </c>
    </row>
    <row r="251" spans="1:7" x14ac:dyDescent="0.25">
      <c r="A251" s="1">
        <v>44288</v>
      </c>
      <c r="B251">
        <v>5062.5</v>
      </c>
      <c r="C251">
        <v>731022</v>
      </c>
      <c r="D251">
        <v>2.7731009210656631E-3</v>
      </c>
      <c r="E251">
        <v>2.7692629704188267E-3</v>
      </c>
      <c r="F251">
        <v>8.5296157114147952</v>
      </c>
      <c r="G251">
        <v>13.502198834038282</v>
      </c>
    </row>
    <row r="252" spans="1:7" x14ac:dyDescent="0.25">
      <c r="A252" s="1">
        <v>44318</v>
      </c>
      <c r="B252">
        <v>4996</v>
      </c>
      <c r="C252">
        <v>511451</v>
      </c>
      <c r="D252">
        <v>-1.3135802469135802E-2</v>
      </c>
      <c r="E252">
        <v>-1.3222840169326299E-2</v>
      </c>
      <c r="F252">
        <v>8.5163928712454684</v>
      </c>
      <c r="G252">
        <v>13.145007063108581</v>
      </c>
    </row>
    <row r="253" spans="1:7" x14ac:dyDescent="0.25">
      <c r="A253" s="1">
        <v>44410</v>
      </c>
      <c r="B253">
        <v>5107.5</v>
      </c>
      <c r="C253">
        <v>554832</v>
      </c>
      <c r="D253">
        <v>2.2317854283426742E-2</v>
      </c>
      <c r="E253">
        <v>2.2072455446308894E-2</v>
      </c>
      <c r="F253">
        <v>8.5384653266917763</v>
      </c>
      <c r="G253">
        <v>13.226420644202157</v>
      </c>
    </row>
    <row r="254" spans="1:7" x14ac:dyDescent="0.25">
      <c r="A254" s="1">
        <v>44441</v>
      </c>
      <c r="B254">
        <v>5273</v>
      </c>
      <c r="C254">
        <v>870072</v>
      </c>
      <c r="D254">
        <v>3.240332843857073E-2</v>
      </c>
      <c r="E254">
        <v>3.1889412838692677E-2</v>
      </c>
      <c r="F254">
        <v>8.5703547395304707</v>
      </c>
      <c r="G254">
        <v>13.67633124582715</v>
      </c>
    </row>
    <row r="255" spans="1:7" x14ac:dyDescent="0.25">
      <c r="A255" s="1">
        <v>44471</v>
      </c>
      <c r="B255">
        <v>5197</v>
      </c>
      <c r="C255">
        <v>542689</v>
      </c>
      <c r="D255">
        <v>-1.4413047600986157E-2</v>
      </c>
      <c r="E255">
        <v>-1.4517924522027931E-2</v>
      </c>
      <c r="F255">
        <v>8.5558368150084423</v>
      </c>
      <c r="G255">
        <v>13.204291690820833</v>
      </c>
    </row>
    <row r="256" spans="1:7" x14ac:dyDescent="0.25">
      <c r="A256" s="1">
        <v>44502</v>
      </c>
      <c r="B256">
        <v>5117.5</v>
      </c>
      <c r="C256">
        <v>496228</v>
      </c>
      <c r="D256">
        <v>-1.529728689628632E-2</v>
      </c>
      <c r="E256">
        <v>-1.5415497472997232E-2</v>
      </c>
      <c r="F256">
        <v>8.5404213175354453</v>
      </c>
      <c r="G256">
        <v>13.114790777507121</v>
      </c>
    </row>
    <row r="257" spans="1:7" x14ac:dyDescent="0.25">
      <c r="A257" s="1">
        <v>44532</v>
      </c>
      <c r="B257">
        <v>5169</v>
      </c>
      <c r="C257">
        <v>493207</v>
      </c>
      <c r="D257">
        <v>1.0063507572056669E-2</v>
      </c>
      <c r="E257">
        <v>1.0013207660594811E-2</v>
      </c>
      <c r="F257">
        <v>8.5504345251960387</v>
      </c>
      <c r="G257">
        <v>13.108684243196748</v>
      </c>
    </row>
    <row r="258" spans="1:7" x14ac:dyDescent="0.25">
      <c r="A258" t="s">
        <v>21</v>
      </c>
      <c r="B258">
        <v>5280</v>
      </c>
      <c r="C258">
        <v>556501</v>
      </c>
      <c r="D258">
        <v>2.1474172954149738E-2</v>
      </c>
      <c r="E258">
        <v>2.1246851504267767E-2</v>
      </c>
      <c r="F258">
        <v>8.5716813767003064</v>
      </c>
      <c r="G258">
        <v>13.229424246641315</v>
      </c>
    </row>
    <row r="259" spans="1:7" x14ac:dyDescent="0.25">
      <c r="A259" t="s">
        <v>22</v>
      </c>
      <c r="B259">
        <v>5297.5</v>
      </c>
      <c r="C259">
        <v>473145</v>
      </c>
      <c r="D259">
        <v>3.3143939393939395E-3</v>
      </c>
      <c r="E259">
        <v>3.3089134421470721E-3</v>
      </c>
      <c r="F259">
        <v>8.5749902901424537</v>
      </c>
      <c r="G259">
        <v>13.067157174407226</v>
      </c>
    </row>
    <row r="260" spans="1:7" x14ac:dyDescent="0.25">
      <c r="A260" t="s">
        <v>23</v>
      </c>
      <c r="B260">
        <v>5260</v>
      </c>
      <c r="C260">
        <v>538090</v>
      </c>
      <c r="D260">
        <v>-7.0788107597923545E-3</v>
      </c>
      <c r="E260">
        <v>-7.103984410698567E-3</v>
      </c>
      <c r="F260">
        <v>8.567886305731756</v>
      </c>
      <c r="G260">
        <v>13.195781111398491</v>
      </c>
    </row>
    <row r="261" spans="1:7" x14ac:dyDescent="0.25">
      <c r="A261" t="s">
        <v>24</v>
      </c>
      <c r="B261">
        <v>5155.5</v>
      </c>
      <c r="C261">
        <v>762248</v>
      </c>
      <c r="D261">
        <v>-1.9866920152091256E-2</v>
      </c>
      <c r="E261">
        <v>-2.0066920773757262E-2</v>
      </c>
      <c r="F261">
        <v>8.5478193849579984</v>
      </c>
      <c r="G261">
        <v>13.544027241035973</v>
      </c>
    </row>
    <row r="262" spans="1:7" x14ac:dyDescent="0.25">
      <c r="A262" t="s">
        <v>25</v>
      </c>
      <c r="B262">
        <v>5172.5</v>
      </c>
      <c r="C262">
        <v>383471</v>
      </c>
      <c r="D262">
        <v>3.2974493259625643E-3</v>
      </c>
      <c r="E262">
        <v>3.2920246616998084E-3</v>
      </c>
      <c r="F262">
        <v>8.5511114096196987</v>
      </c>
      <c r="G262">
        <v>12.857019277634206</v>
      </c>
    </row>
    <row r="263" spans="1:7" x14ac:dyDescent="0.25">
      <c r="A263" t="s">
        <v>26</v>
      </c>
      <c r="B263">
        <v>5149.5</v>
      </c>
      <c r="C263">
        <v>33555</v>
      </c>
      <c r="D263">
        <v>-4.4465925567907204E-3</v>
      </c>
      <c r="E263">
        <v>-4.4565080538416339E-3</v>
      </c>
      <c r="F263">
        <v>8.5466549015658568</v>
      </c>
      <c r="G263">
        <v>10.42094116259234</v>
      </c>
    </row>
    <row r="264" spans="1:7" x14ac:dyDescent="0.25">
      <c r="A264" t="s">
        <v>27</v>
      </c>
      <c r="B264">
        <v>5098</v>
      </c>
      <c r="C264">
        <v>271104</v>
      </c>
      <c r="D264">
        <v>-1.0000970968055151E-2</v>
      </c>
      <c r="E264">
        <v>-1.0051316629795725E-2</v>
      </c>
      <c r="F264">
        <v>8.53660358493606</v>
      </c>
      <c r="G264">
        <v>12.510257790080969</v>
      </c>
    </row>
    <row r="265" spans="1:7" x14ac:dyDescent="0.25">
      <c r="A265" t="s">
        <v>28</v>
      </c>
      <c r="B265">
        <v>5008</v>
      </c>
      <c r="C265">
        <v>546134</v>
      </c>
      <c r="D265">
        <v>-1.7653981953707338E-2</v>
      </c>
      <c r="E265">
        <v>-1.7811672156126338E-2</v>
      </c>
      <c r="F265">
        <v>8.5187919127799336</v>
      </c>
      <c r="G265">
        <v>13.210619645861597</v>
      </c>
    </row>
    <row r="266" spans="1:7" x14ac:dyDescent="0.25">
      <c r="A266" t="s">
        <v>29</v>
      </c>
      <c r="B266">
        <v>4919.5</v>
      </c>
      <c r="C266">
        <v>713489</v>
      </c>
      <c r="D266">
        <v>-1.7671725239616614E-2</v>
      </c>
      <c r="E266">
        <v>-1.7829734474114258E-2</v>
      </c>
      <c r="F266">
        <v>8.5009621783058194</v>
      </c>
      <c r="G266">
        <v>13.477922298821531</v>
      </c>
    </row>
    <row r="267" spans="1:7" x14ac:dyDescent="0.25">
      <c r="A267" t="s">
        <v>30</v>
      </c>
      <c r="B267">
        <v>4929</v>
      </c>
      <c r="C267">
        <v>458905</v>
      </c>
      <c r="D267">
        <v>1.9310905579835349E-3</v>
      </c>
      <c r="E267">
        <v>1.929228399557539E-3</v>
      </c>
      <c r="F267">
        <v>8.5028914067053769</v>
      </c>
      <c r="G267">
        <v>13.036598495943529</v>
      </c>
    </row>
    <row r="268" spans="1:7" x14ac:dyDescent="0.25">
      <c r="A268" s="1">
        <v>44199</v>
      </c>
      <c r="B268">
        <v>4970.5</v>
      </c>
      <c r="C268">
        <v>345421</v>
      </c>
      <c r="D268">
        <v>8.4195577196185846E-3</v>
      </c>
      <c r="E268">
        <v>8.3843109468221284E-3</v>
      </c>
      <c r="F268">
        <v>8.5112757176522003</v>
      </c>
      <c r="G268">
        <v>12.752519241920064</v>
      </c>
    </row>
    <row r="269" spans="1:7" x14ac:dyDescent="0.25">
      <c r="A269" s="1">
        <v>44230</v>
      </c>
      <c r="B269">
        <v>5068.5</v>
      </c>
      <c r="C269">
        <v>393648</v>
      </c>
      <c r="D269">
        <v>1.9716326325319385E-2</v>
      </c>
      <c r="E269">
        <v>1.9524477170254403E-2</v>
      </c>
      <c r="F269">
        <v>8.5308001948224543</v>
      </c>
      <c r="G269">
        <v>12.883212387944303</v>
      </c>
    </row>
    <row r="270" spans="1:7" x14ac:dyDescent="0.25">
      <c r="A270" s="1">
        <v>44258</v>
      </c>
      <c r="B270">
        <v>5030</v>
      </c>
      <c r="C270">
        <v>466695</v>
      </c>
      <c r="D270">
        <v>-7.5959356811679986E-3</v>
      </c>
      <c r="E270">
        <v>-7.6249317286694483E-3</v>
      </c>
      <c r="F270">
        <v>8.5231752630937851</v>
      </c>
      <c r="G270">
        <v>13.053431218360053</v>
      </c>
    </row>
    <row r="271" spans="1:7" x14ac:dyDescent="0.25">
      <c r="A271" s="1">
        <v>44289</v>
      </c>
      <c r="B271">
        <v>4965.5</v>
      </c>
      <c r="C271">
        <v>315202</v>
      </c>
      <c r="D271">
        <v>-1.2823061630218688E-2</v>
      </c>
      <c r="E271">
        <v>-1.2905986750371693E-2</v>
      </c>
      <c r="F271">
        <v>8.5102692763434131</v>
      </c>
      <c r="G271">
        <v>12.660968982123396</v>
      </c>
    </row>
    <row r="272" spans="1:7" x14ac:dyDescent="0.25">
      <c r="A272" s="1">
        <v>44319</v>
      </c>
      <c r="B272">
        <v>5010</v>
      </c>
      <c r="C272">
        <v>569971</v>
      </c>
      <c r="D272">
        <v>8.9618366730440033E-3</v>
      </c>
      <c r="E272">
        <v>8.9219177354971889E-3</v>
      </c>
      <c r="F272">
        <v>8.5191911940789105</v>
      </c>
      <c r="G272">
        <v>13.253340761323463</v>
      </c>
    </row>
    <row r="273" spans="1:7" x14ac:dyDescent="0.25">
      <c r="A273" s="1">
        <v>44442</v>
      </c>
      <c r="B273">
        <v>4980.5</v>
      </c>
      <c r="C273">
        <v>515133</v>
      </c>
      <c r="D273">
        <v>-5.8882235528942119E-3</v>
      </c>
      <c r="E273">
        <v>-5.9056274936901071E-3</v>
      </c>
      <c r="F273">
        <v>8.5132855665852212</v>
      </c>
      <c r="G273">
        <v>13.152180398731639</v>
      </c>
    </row>
    <row r="274" spans="1:7" x14ac:dyDescent="0.25">
      <c r="A274" s="1">
        <v>44472</v>
      </c>
      <c r="B274">
        <v>5070</v>
      </c>
      <c r="C274">
        <v>366323</v>
      </c>
      <c r="D274">
        <v>1.7970083324967374E-2</v>
      </c>
      <c r="E274">
        <v>1.7810530000008522E-2</v>
      </c>
      <c r="F274">
        <v>8.5310960965852285</v>
      </c>
      <c r="G274">
        <v>12.811270736858482</v>
      </c>
    </row>
    <row r="275" spans="1:7" x14ac:dyDescent="0.25">
      <c r="A275" s="1">
        <v>44503</v>
      </c>
      <c r="B275">
        <v>5096.5</v>
      </c>
      <c r="C275">
        <v>254304</v>
      </c>
      <c r="D275">
        <v>5.2268244575936883E-3</v>
      </c>
      <c r="E275">
        <v>5.2132120232386446E-3</v>
      </c>
      <c r="F275">
        <v>8.5363093086084678</v>
      </c>
      <c r="G275">
        <v>12.446285680739907</v>
      </c>
    </row>
    <row r="276" spans="1:7" x14ac:dyDescent="0.25">
      <c r="A276" s="1">
        <v>44533</v>
      </c>
      <c r="B276">
        <v>5135.5</v>
      </c>
      <c r="C276">
        <v>293522</v>
      </c>
      <c r="D276">
        <v>7.6523104091042876E-3</v>
      </c>
      <c r="E276">
        <v>7.6231799973914618E-3</v>
      </c>
      <c r="F276">
        <v>8.5439324886058596</v>
      </c>
      <c r="G276">
        <v>12.589707872851685</v>
      </c>
    </row>
    <row r="277" spans="1:7" x14ac:dyDescent="0.25">
      <c r="A277" t="s">
        <v>31</v>
      </c>
      <c r="B277">
        <v>5217.5</v>
      </c>
      <c r="C277">
        <v>394556</v>
      </c>
      <c r="D277">
        <v>1.5967286534904097E-2</v>
      </c>
      <c r="E277">
        <v>1.5841150345496772E-2</v>
      </c>
      <c r="F277">
        <v>8.5597736389513557</v>
      </c>
      <c r="G277">
        <v>12.885516361031627</v>
      </c>
    </row>
    <row r="278" spans="1:7" x14ac:dyDescent="0.25">
      <c r="A278" t="s">
        <v>32</v>
      </c>
      <c r="B278">
        <v>5170.5</v>
      </c>
      <c r="C278">
        <v>306942</v>
      </c>
      <c r="D278">
        <v>-9.0081456636320074E-3</v>
      </c>
      <c r="E278">
        <v>-9.0489643263261133E-3</v>
      </c>
      <c r="F278">
        <v>8.5507246746250303</v>
      </c>
      <c r="G278">
        <v>12.63441408363931</v>
      </c>
    </row>
    <row r="279" spans="1:7" x14ac:dyDescent="0.25">
      <c r="A279" t="s">
        <v>33</v>
      </c>
      <c r="B279">
        <v>5274.5</v>
      </c>
      <c r="C279">
        <v>583209</v>
      </c>
      <c r="D279">
        <v>2.0114108886954842E-2</v>
      </c>
      <c r="E279">
        <v>1.9914492496833615E-2</v>
      </c>
      <c r="F279">
        <v>8.5706391671218629</v>
      </c>
      <c r="G279">
        <v>13.276300891656277</v>
      </c>
    </row>
    <row r="280" spans="1:7" x14ac:dyDescent="0.25">
      <c r="A280" t="s">
        <v>34</v>
      </c>
      <c r="B280">
        <v>5362</v>
      </c>
      <c r="C280">
        <v>915441</v>
      </c>
      <c r="D280">
        <v>1.6589250165892501E-2</v>
      </c>
      <c r="E280">
        <v>1.6453151674041062E-2</v>
      </c>
      <c r="F280">
        <v>8.5870923187959054</v>
      </c>
      <c r="G280">
        <v>13.727161195361882</v>
      </c>
    </row>
    <row r="281" spans="1:7" x14ac:dyDescent="0.25">
      <c r="A281" t="s">
        <v>35</v>
      </c>
      <c r="B281">
        <v>5428.5</v>
      </c>
      <c r="C281">
        <v>828789</v>
      </c>
      <c r="D281">
        <v>1.2402088772845953E-2</v>
      </c>
      <c r="E281">
        <v>1.2325812876002247E-2</v>
      </c>
      <c r="F281">
        <v>8.5994181316719072</v>
      </c>
      <c r="G281">
        <v>13.627720878198508</v>
      </c>
    </row>
    <row r="282" spans="1:7" x14ac:dyDescent="0.25">
      <c r="A282" t="s">
        <v>36</v>
      </c>
      <c r="B282">
        <v>5409</v>
      </c>
      <c r="C282">
        <v>396221</v>
      </c>
      <c r="D282">
        <v>-3.592152528322741E-3</v>
      </c>
      <c r="E282">
        <v>-3.5986198004799045E-3</v>
      </c>
      <c r="F282">
        <v>8.5958195118714276</v>
      </c>
      <c r="G282">
        <v>12.889727415375519</v>
      </c>
    </row>
    <row r="283" spans="1:7" x14ac:dyDescent="0.25">
      <c r="A283" t="s">
        <v>37</v>
      </c>
      <c r="B283">
        <v>5300.5</v>
      </c>
      <c r="C283">
        <v>446257</v>
      </c>
      <c r="D283">
        <v>-2.0059160658162323E-2</v>
      </c>
      <c r="E283">
        <v>-2.026307715827454E-2</v>
      </c>
      <c r="F283">
        <v>8.5755564347131532</v>
      </c>
      <c r="G283">
        <v>13.008650298227467</v>
      </c>
    </row>
    <row r="284" spans="1:7" x14ac:dyDescent="0.25">
      <c r="A284" t="s">
        <v>38</v>
      </c>
      <c r="B284">
        <v>5354.5</v>
      </c>
      <c r="C284">
        <v>351371</v>
      </c>
      <c r="D284">
        <v>1.0187718139798132E-2</v>
      </c>
      <c r="E284">
        <v>1.0136173127777461E-2</v>
      </c>
      <c r="F284">
        <v>8.5856926078409295</v>
      </c>
      <c r="G284">
        <v>12.769597924294873</v>
      </c>
    </row>
    <row r="285" spans="1:7" x14ac:dyDescent="0.25">
      <c r="A285" t="s">
        <v>39</v>
      </c>
      <c r="B285">
        <v>5294.5</v>
      </c>
      <c r="C285">
        <v>254876</v>
      </c>
      <c r="D285">
        <v>-1.1205528060509852E-2</v>
      </c>
      <c r="E285">
        <v>-1.1268782970420629E-2</v>
      </c>
      <c r="F285">
        <v>8.5744238248705091</v>
      </c>
      <c r="G285">
        <v>12.448532431360967</v>
      </c>
    </row>
    <row r="286" spans="1:7" x14ac:dyDescent="0.25">
      <c r="A286" t="s">
        <v>40</v>
      </c>
      <c r="B286">
        <v>5348</v>
      </c>
      <c r="C286">
        <v>223178</v>
      </c>
      <c r="D286">
        <v>1.0104825762583813E-2</v>
      </c>
      <c r="E286">
        <v>1.0054113351324608E-2</v>
      </c>
      <c r="F286">
        <v>8.5844779382218341</v>
      </c>
      <c r="G286">
        <v>12.315724938323072</v>
      </c>
    </row>
    <row r="287" spans="1:7" x14ac:dyDescent="0.25">
      <c r="A287" t="s">
        <v>41</v>
      </c>
      <c r="B287">
        <v>5300</v>
      </c>
      <c r="C287">
        <v>374734</v>
      </c>
      <c r="D287">
        <v>-8.9753178758414359E-3</v>
      </c>
      <c r="E287">
        <v>-9.0158386816205395E-3</v>
      </c>
      <c r="F287">
        <v>8.5754620995402124</v>
      </c>
      <c r="G287">
        <v>12.833971719923294</v>
      </c>
    </row>
    <row r="288" spans="1:7" x14ac:dyDescent="0.25">
      <c r="A288" t="s">
        <v>42</v>
      </c>
      <c r="B288">
        <v>5281</v>
      </c>
      <c r="C288">
        <v>129101</v>
      </c>
      <c r="D288">
        <v>-3.5849056603773585E-3</v>
      </c>
      <c r="E288">
        <v>-3.5913468332800752E-3</v>
      </c>
      <c r="F288">
        <v>8.5718707527069338</v>
      </c>
      <c r="G288">
        <v>11.768350322738119</v>
      </c>
    </row>
    <row r="289" spans="1:7" x14ac:dyDescent="0.25">
      <c r="A289" t="s">
        <v>43</v>
      </c>
      <c r="B289">
        <v>5344.5</v>
      </c>
      <c r="C289">
        <v>281065</v>
      </c>
      <c r="D289">
        <v>1.2024237833743609E-2</v>
      </c>
      <c r="E289">
        <v>1.1952521007067283E-2</v>
      </c>
      <c r="F289">
        <v>8.5838232737139997</v>
      </c>
      <c r="G289">
        <v>12.546341238292273</v>
      </c>
    </row>
    <row r="290" spans="1:7" x14ac:dyDescent="0.25">
      <c r="A290" s="1">
        <v>44200</v>
      </c>
      <c r="B290">
        <v>5293.5</v>
      </c>
      <c r="C290">
        <v>262969</v>
      </c>
      <c r="D290">
        <v>-9.542520348021331E-3</v>
      </c>
      <c r="E290">
        <v>-9.5883419305659266E-3</v>
      </c>
      <c r="F290">
        <v>8.574234931783435</v>
      </c>
      <c r="G290">
        <v>12.479791433490169</v>
      </c>
    </row>
    <row r="291" spans="1:7" x14ac:dyDescent="0.25">
      <c r="A291" s="1">
        <v>44231</v>
      </c>
      <c r="B291">
        <v>5301.5</v>
      </c>
      <c r="C291">
        <v>89435</v>
      </c>
      <c r="D291">
        <v>1.5112874279777084E-3</v>
      </c>
      <c r="E291">
        <v>1.5101465824184234E-3</v>
      </c>
      <c r="F291">
        <v>8.5757450783658538</v>
      </c>
      <c r="G291">
        <v>11.401267383427346</v>
      </c>
    </row>
    <row r="292" spans="1:7" x14ac:dyDescent="0.25">
      <c r="A292" s="1">
        <v>44320</v>
      </c>
      <c r="B292">
        <v>5254.5</v>
      </c>
      <c r="C292">
        <v>214581</v>
      </c>
      <c r="D292">
        <v>-8.865415448457984E-3</v>
      </c>
      <c r="E292">
        <v>-8.9049470602016994E-3</v>
      </c>
      <c r="F292">
        <v>8.5668401313056517</v>
      </c>
      <c r="G292">
        <v>12.276442568446445</v>
      </c>
    </row>
    <row r="293" spans="1:7" x14ac:dyDescent="0.25">
      <c r="A293" s="1">
        <v>44351</v>
      </c>
      <c r="B293">
        <v>5110.5</v>
      </c>
      <c r="C293">
        <v>441607</v>
      </c>
      <c r="D293">
        <v>-2.7405081358835286E-2</v>
      </c>
      <c r="E293">
        <v>-2.77876055365202E-2</v>
      </c>
      <c r="F293">
        <v>8.5390525257691312</v>
      </c>
      <c r="G293">
        <v>12.998175625268665</v>
      </c>
    </row>
    <row r="294" spans="1:7" x14ac:dyDescent="0.25">
      <c r="A294" s="1">
        <v>44381</v>
      </c>
      <c r="B294">
        <v>5080</v>
      </c>
      <c r="C294">
        <v>523524</v>
      </c>
      <c r="D294">
        <v>-5.9681048821054695E-3</v>
      </c>
      <c r="E294">
        <v>-5.9859851966033205E-3</v>
      </c>
      <c r="F294">
        <v>8.533066540572527</v>
      </c>
      <c r="G294">
        <v>13.168338153514073</v>
      </c>
    </row>
    <row r="295" spans="1:7" x14ac:dyDescent="0.25">
      <c r="A295" s="1">
        <v>44412</v>
      </c>
      <c r="B295">
        <v>5099</v>
      </c>
      <c r="C295">
        <v>333972</v>
      </c>
      <c r="D295">
        <v>3.7401574803149606E-3</v>
      </c>
      <c r="E295">
        <v>3.7331804826280656E-3</v>
      </c>
      <c r="F295">
        <v>8.5367997210551554</v>
      </c>
      <c r="G295">
        <v>12.718812436109381</v>
      </c>
    </row>
    <row r="296" spans="1:7" x14ac:dyDescent="0.25">
      <c r="A296" s="1">
        <v>44443</v>
      </c>
      <c r="B296">
        <v>5135</v>
      </c>
      <c r="C296">
        <v>335742</v>
      </c>
      <c r="D296">
        <v>7.0602078838988037E-3</v>
      </c>
      <c r="E296">
        <v>7.0354013075028922E-3</v>
      </c>
      <c r="F296">
        <v>8.5438351223626583</v>
      </c>
      <c r="G296">
        <v>12.724098286849191</v>
      </c>
    </row>
    <row r="297" spans="1:7" x14ac:dyDescent="0.25">
      <c r="A297" s="1">
        <v>44534</v>
      </c>
      <c r="B297">
        <v>5180</v>
      </c>
      <c r="C297">
        <v>210750</v>
      </c>
      <c r="D297">
        <v>8.7633885102239538E-3</v>
      </c>
      <c r="E297">
        <v>8.7252128908700318E-3</v>
      </c>
      <c r="F297">
        <v>8.5525603352535295</v>
      </c>
      <c r="G297">
        <v>12.258427875864102</v>
      </c>
    </row>
    <row r="298" spans="1:7" x14ac:dyDescent="0.25">
      <c r="A298" t="s">
        <v>44</v>
      </c>
      <c r="B298">
        <v>5134.5</v>
      </c>
      <c r="C298">
        <v>402712</v>
      </c>
      <c r="D298">
        <v>-8.7837837837837843E-3</v>
      </c>
      <c r="E298">
        <v>-8.8225886151789955E-3</v>
      </c>
      <c r="F298">
        <v>8.5437377466383495</v>
      </c>
      <c r="G298">
        <v>12.905976945253279</v>
      </c>
    </row>
    <row r="299" spans="1:7" x14ac:dyDescent="0.25">
      <c r="A299" t="s">
        <v>45</v>
      </c>
      <c r="B299">
        <v>5095</v>
      </c>
      <c r="C299">
        <v>319263</v>
      </c>
      <c r="D299">
        <v>-7.6930567728113741E-3</v>
      </c>
      <c r="E299">
        <v>-7.7228009815245528E-3</v>
      </c>
      <c r="F299">
        <v>8.5360149456568255</v>
      </c>
      <c r="G299">
        <v>12.673770493504259</v>
      </c>
    </row>
    <row r="300" spans="1:7" x14ac:dyDescent="0.25">
      <c r="A300" t="s">
        <v>46</v>
      </c>
      <c r="B300">
        <v>5111.5</v>
      </c>
      <c r="C300">
        <v>287983</v>
      </c>
      <c r="D300">
        <v>3.2384690873405301E-3</v>
      </c>
      <c r="E300">
        <v>3.2332365402436346E-3</v>
      </c>
      <c r="F300">
        <v>8.5392481821970687</v>
      </c>
      <c r="G300">
        <v>12.570656729598097</v>
      </c>
    </row>
    <row r="301" spans="1:7" x14ac:dyDescent="0.25">
      <c r="A301" t="s">
        <v>47</v>
      </c>
      <c r="B301">
        <v>5111.5</v>
      </c>
      <c r="C301">
        <v>242272</v>
      </c>
      <c r="D301">
        <v>0</v>
      </c>
      <c r="E301">
        <v>0</v>
      </c>
      <c r="F301">
        <v>8.5392481821970687</v>
      </c>
      <c r="G301">
        <v>12.397816340903033</v>
      </c>
    </row>
    <row r="302" spans="1:7" x14ac:dyDescent="0.25">
      <c r="A302" t="s">
        <v>48</v>
      </c>
      <c r="B302">
        <v>5095.5</v>
      </c>
      <c r="C302">
        <v>170630</v>
      </c>
      <c r="D302">
        <v>-3.1301966154749093E-3</v>
      </c>
      <c r="E302">
        <v>-3.1351059283204101E-3</v>
      </c>
      <c r="F302">
        <v>8.536113076268748</v>
      </c>
      <c r="G302">
        <v>12.047252748521311</v>
      </c>
    </row>
    <row r="303" spans="1:7" x14ac:dyDescent="0.25">
      <c r="A303" t="s">
        <v>49</v>
      </c>
      <c r="B303">
        <v>5086</v>
      </c>
      <c r="C303">
        <v>274908</v>
      </c>
      <c r="D303">
        <v>-1.8643901481699538E-3</v>
      </c>
      <c r="E303">
        <v>-1.8661302866833701E-3</v>
      </c>
      <c r="F303">
        <v>8.5342469459820656</v>
      </c>
      <c r="G303">
        <v>12.524191775221349</v>
      </c>
    </row>
    <row r="304" spans="1:7" x14ac:dyDescent="0.25">
      <c r="A304" t="s">
        <v>50</v>
      </c>
      <c r="B304">
        <v>5140</v>
      </c>
      <c r="C304">
        <v>298355</v>
      </c>
      <c r="D304">
        <v>1.061738104600865E-2</v>
      </c>
      <c r="E304">
        <v>1.0561412467145818E-2</v>
      </c>
      <c r="F304">
        <v>8.5448083584492114</v>
      </c>
      <c r="G304">
        <v>12.606039331650088</v>
      </c>
    </row>
    <row r="305" spans="1:7" x14ac:dyDescent="0.25">
      <c r="A305" t="s">
        <v>51</v>
      </c>
      <c r="B305">
        <v>5153.5</v>
      </c>
      <c r="C305">
        <v>512716</v>
      </c>
      <c r="D305">
        <v>2.6264591439688718E-3</v>
      </c>
      <c r="E305">
        <v>2.6230160276366214E-3</v>
      </c>
      <c r="F305">
        <v>8.5474313744768473</v>
      </c>
      <c r="G305">
        <v>13.147477364618577</v>
      </c>
    </row>
    <row r="306" spans="1:7" x14ac:dyDescent="0.25">
      <c r="A306" t="s">
        <v>52</v>
      </c>
      <c r="B306">
        <v>5258</v>
      </c>
      <c r="C306">
        <v>656956</v>
      </c>
      <c r="D306">
        <v>2.0277481323372464E-2</v>
      </c>
      <c r="E306">
        <v>2.0074630812979007E-2</v>
      </c>
      <c r="F306">
        <v>8.5675060052898271</v>
      </c>
      <c r="G306">
        <v>13.395372324143414</v>
      </c>
    </row>
    <row r="307" spans="1:7" x14ac:dyDescent="0.25">
      <c r="A307" t="s">
        <v>53</v>
      </c>
      <c r="B307">
        <v>5277</v>
      </c>
      <c r="C307">
        <v>368435</v>
      </c>
      <c r="D307">
        <v>3.6135412704450362E-3</v>
      </c>
      <c r="E307">
        <v>3.6070281158413022E-3</v>
      </c>
      <c r="F307">
        <v>8.571113033405668</v>
      </c>
      <c r="G307">
        <v>12.817019584279441</v>
      </c>
    </row>
    <row r="308" spans="1:7" x14ac:dyDescent="0.25">
      <c r="A308" t="s">
        <v>54</v>
      </c>
      <c r="B308">
        <v>5255</v>
      </c>
      <c r="C308">
        <v>315832</v>
      </c>
      <c r="D308">
        <v>-4.169035436801213E-3</v>
      </c>
      <c r="E308">
        <v>-4.1777500946163972E-3</v>
      </c>
      <c r="F308">
        <v>8.5669352833110519</v>
      </c>
      <c r="G308">
        <v>12.662965705625814</v>
      </c>
    </row>
    <row r="309" spans="1:7" x14ac:dyDescent="0.25">
      <c r="A309" t="s">
        <v>55</v>
      </c>
      <c r="B309">
        <v>5226</v>
      </c>
      <c r="C309">
        <v>218274</v>
      </c>
      <c r="D309">
        <v>-5.518553758325404E-3</v>
      </c>
      <c r="E309">
        <v>-5.5338372304937393E-3</v>
      </c>
      <c r="F309">
        <v>8.5614014460805574</v>
      </c>
      <c r="G309">
        <v>12.29350643329181</v>
      </c>
    </row>
    <row r="310" spans="1:7" x14ac:dyDescent="0.25">
      <c r="A310" t="s">
        <v>56</v>
      </c>
      <c r="B310">
        <v>5113.5</v>
      </c>
      <c r="C310">
        <v>366747</v>
      </c>
      <c r="D310">
        <v>-2.1526980482204364E-2</v>
      </c>
      <c r="E310">
        <v>-2.1762065834490318E-2</v>
      </c>
      <c r="F310">
        <v>8.5396393802460668</v>
      </c>
      <c r="G310">
        <v>12.812427516012672</v>
      </c>
    </row>
    <row r="311" spans="1:7" x14ac:dyDescent="0.25">
      <c r="A311" t="s">
        <v>57</v>
      </c>
      <c r="B311">
        <v>5119</v>
      </c>
      <c r="C311">
        <v>293771</v>
      </c>
      <c r="D311">
        <v>1.075584237801897E-3</v>
      </c>
      <c r="E311">
        <v>1.0750062115157273E-3</v>
      </c>
      <c r="F311">
        <v>8.5407143864575836</v>
      </c>
      <c r="G311">
        <v>12.590555831246965</v>
      </c>
    </row>
  </sheetData>
  <sortState xmlns:xlrd2="http://schemas.microsoft.com/office/spreadsheetml/2017/richdata2" ref="W22:X39">
    <sortCondition descending="1" ref="X22"/>
  </sortState>
  <mergeCells count="4">
    <mergeCell ref="J1:K1"/>
    <mergeCell ref="M1:N1"/>
    <mergeCell ref="P1:Q1"/>
    <mergeCell ref="S1:T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DCB8-3274-4F54-892F-5EBFA6DB657B}">
  <dimension ref="A1:O311"/>
  <sheetViews>
    <sheetView topLeftCell="A13" workbookViewId="0">
      <selection activeCell="Z34" sqref="Z34"/>
    </sheetView>
  </sheetViews>
  <sheetFormatPr defaultRowHeight="15" x14ac:dyDescent="0.25"/>
  <cols>
    <col min="1" max="1" width="10.7109375" bestFit="1" customWidth="1"/>
  </cols>
  <sheetData>
    <row r="1" spans="1:13" ht="45" x14ac:dyDescent="0.25">
      <c r="A1" s="2" t="s">
        <v>215</v>
      </c>
      <c r="B1" s="2" t="s">
        <v>217</v>
      </c>
      <c r="C1" s="2" t="s">
        <v>218</v>
      </c>
      <c r="D1" s="2" t="s">
        <v>216</v>
      </c>
      <c r="E1" s="2" t="s">
        <v>219</v>
      </c>
      <c r="F1" s="2" t="s">
        <v>294</v>
      </c>
      <c r="G1" s="2" t="s">
        <v>295</v>
      </c>
      <c r="H1" s="2" t="s">
        <v>296</v>
      </c>
      <c r="I1" s="2" t="s">
        <v>297</v>
      </c>
      <c r="J1" t="s">
        <v>298</v>
      </c>
      <c r="L1" s="2" t="s">
        <v>299</v>
      </c>
      <c r="M1" s="2" t="s">
        <v>300</v>
      </c>
    </row>
    <row r="2" spans="1:13" x14ac:dyDescent="0.25">
      <c r="A2" s="1">
        <v>43891</v>
      </c>
      <c r="B2">
        <v>3445.5</v>
      </c>
      <c r="C2">
        <v>291955</v>
      </c>
      <c r="K2" s="8">
        <v>2705</v>
      </c>
      <c r="L2">
        <f>IF(B2&lt;$K$4,$K$2,$K$4)</f>
        <v>2705</v>
      </c>
      <c r="M2">
        <f>IF(B2&lt;$K$5,$K$2,$K$5)</f>
        <v>2705</v>
      </c>
    </row>
    <row r="3" spans="1:13" x14ac:dyDescent="0.25">
      <c r="A3" s="1">
        <v>43983</v>
      </c>
      <c r="B3">
        <v>3416</v>
      </c>
      <c r="C3">
        <v>290909</v>
      </c>
      <c r="D3">
        <v>-8.5618923233202731E-3</v>
      </c>
      <c r="E3">
        <v>-8.598755888802153E-3</v>
      </c>
      <c r="F3">
        <f>AVERAGE($B$2:B3)</f>
        <v>3430.75</v>
      </c>
      <c r="G3">
        <f>GEOMEAN($B$2:B3)</f>
        <v>3430.7182921365024</v>
      </c>
      <c r="H3">
        <f>HARMEAN($B$2:B3)</f>
        <v>3430.6865845660568</v>
      </c>
      <c r="I3">
        <f>MEDIAN($B$2:B3)</f>
        <v>3430.75</v>
      </c>
      <c r="J3" t="e">
        <f>_xlfn.MODE.SNGL($B$2:B3)</f>
        <v>#N/A</v>
      </c>
      <c r="K3" s="8">
        <v>5762.5</v>
      </c>
      <c r="L3">
        <f t="shared" ref="L3:L66" si="0">IF(B3&lt;$K$4,$K$2,$K$4)</f>
        <v>2705</v>
      </c>
      <c r="M3">
        <f t="shared" ref="M3:M66" si="1">IF(B3&lt;$K$5,$K$2,$K$5)</f>
        <v>2705</v>
      </c>
    </row>
    <row r="4" spans="1:13" x14ac:dyDescent="0.25">
      <c r="A4" s="1">
        <v>44044</v>
      </c>
      <c r="B4">
        <v>3427</v>
      </c>
      <c r="C4">
        <v>388549</v>
      </c>
      <c r="D4">
        <v>3.2201405152224825E-3</v>
      </c>
      <c r="E4">
        <v>3.2149669661484361E-3</v>
      </c>
      <c r="F4">
        <f>AVERAGE($B$2:B4)</f>
        <v>3429.5</v>
      </c>
      <c r="G4">
        <f>GEOMEAN($B$2:B4)</f>
        <v>3429.4784133799299</v>
      </c>
      <c r="H4">
        <f>HARMEAN($B$2:B4)</f>
        <v>3429.4568420639744</v>
      </c>
      <c r="I4">
        <f>MEDIAN($B$2:B4)</f>
        <v>3427</v>
      </c>
      <c r="J4" t="e">
        <f>_xlfn.MODE.SNGL($B$2:B4)</f>
        <v>#N/A</v>
      </c>
      <c r="K4">
        <f>AVERAGE(K2:K3)</f>
        <v>4233.75</v>
      </c>
      <c r="L4">
        <f t="shared" si="0"/>
        <v>2705</v>
      </c>
      <c r="M4">
        <f t="shared" si="1"/>
        <v>2705</v>
      </c>
    </row>
    <row r="5" spans="1:13" x14ac:dyDescent="0.25">
      <c r="A5" s="1">
        <v>44075</v>
      </c>
      <c r="B5">
        <v>3348</v>
      </c>
      <c r="C5">
        <v>492797</v>
      </c>
      <c r="D5">
        <v>-2.3052232273125181E-2</v>
      </c>
      <c r="E5">
        <v>-2.3322090265242849E-2</v>
      </c>
      <c r="F5">
        <f>AVERAGE($B$2:B5)</f>
        <v>3409.125</v>
      </c>
      <c r="G5">
        <f>GEOMEAN($B$2:B5)</f>
        <v>3408.9247732663384</v>
      </c>
      <c r="H5">
        <f>HARMEAN($B$2:B5)</f>
        <v>3408.7232821747939</v>
      </c>
      <c r="I5">
        <f>MEDIAN($B$2:B5)</f>
        <v>3421.5</v>
      </c>
      <c r="J5" t="e">
        <f>_xlfn.MODE.SNGL($B$2:B5)</f>
        <v>#N/A</v>
      </c>
      <c r="K5">
        <f>MEDIAN(B2:B311)</f>
        <v>4726.25</v>
      </c>
      <c r="L5">
        <f t="shared" si="0"/>
        <v>2705</v>
      </c>
      <c r="M5">
        <f t="shared" si="1"/>
        <v>2705</v>
      </c>
    </row>
    <row r="6" spans="1:13" x14ac:dyDescent="0.25">
      <c r="A6" s="1">
        <v>44105</v>
      </c>
      <c r="B6">
        <v>3319.5</v>
      </c>
      <c r="C6">
        <v>376849</v>
      </c>
      <c r="D6">
        <v>-8.512544802867384E-3</v>
      </c>
      <c r="E6">
        <v>-8.5489834501518529E-3</v>
      </c>
      <c r="F6">
        <f>AVERAGE($B$2:B6)</f>
        <v>3391.2</v>
      </c>
      <c r="G6">
        <f>GEOMEAN($B$2:B6)</f>
        <v>3390.8491423237442</v>
      </c>
      <c r="H6">
        <f>HARMEAN($B$2:B6)</f>
        <v>3390.4969669109605</v>
      </c>
      <c r="I6">
        <f>MEDIAN($B$2:B6)</f>
        <v>3416</v>
      </c>
      <c r="J6" t="e">
        <f>_xlfn.MODE.SNGL($B$2:B6)</f>
        <v>#N/A</v>
      </c>
      <c r="L6">
        <f t="shared" si="0"/>
        <v>2705</v>
      </c>
      <c r="M6">
        <f t="shared" si="1"/>
        <v>2705</v>
      </c>
    </row>
    <row r="7" spans="1:13" x14ac:dyDescent="0.25">
      <c r="A7" t="s">
        <v>58</v>
      </c>
      <c r="B7">
        <v>3345</v>
      </c>
      <c r="C7">
        <v>222572</v>
      </c>
      <c r="D7">
        <v>7.6818798011748755E-3</v>
      </c>
      <c r="E7">
        <v>7.6525244031147603E-3</v>
      </c>
      <c r="F7">
        <f>AVERAGE($B$2:B7)</f>
        <v>3383.5</v>
      </c>
      <c r="G7">
        <f>GEOMEAN($B$2:B7)</f>
        <v>3383.1642076032622</v>
      </c>
      <c r="H7">
        <f>HARMEAN($B$2:B7)</f>
        <v>3382.8283853905036</v>
      </c>
      <c r="I7">
        <f>MEDIAN($B$2:B7)</f>
        <v>3382</v>
      </c>
      <c r="J7" t="e">
        <f>_xlfn.MODE.SNGL($B$2:B7)</f>
        <v>#N/A</v>
      </c>
      <c r="L7">
        <f t="shared" si="0"/>
        <v>2705</v>
      </c>
      <c r="M7">
        <f t="shared" si="1"/>
        <v>2705</v>
      </c>
    </row>
    <row r="8" spans="1:13" x14ac:dyDescent="0.25">
      <c r="A8" t="s">
        <v>59</v>
      </c>
      <c r="B8">
        <v>3339</v>
      </c>
      <c r="C8">
        <v>362009</v>
      </c>
      <c r="D8">
        <v>-1.7937219730941704E-3</v>
      </c>
      <c r="E8">
        <v>-1.7953326186742633E-3</v>
      </c>
      <c r="F8">
        <f>AVERAGE($B$2:B8)</f>
        <v>3377.1428571428573</v>
      </c>
      <c r="G8">
        <f>GEOMEAN($B$2:B8)</f>
        <v>3376.8194497374961</v>
      </c>
      <c r="H8">
        <f>HARMEAN($B$2:B8)</f>
        <v>3376.4968744042708</v>
      </c>
      <c r="I8">
        <f>MEDIAN($B$2:B8)</f>
        <v>3348</v>
      </c>
      <c r="J8" t="e">
        <f>_xlfn.MODE.SNGL($B$2:B8)</f>
        <v>#N/A</v>
      </c>
      <c r="L8">
        <f t="shared" si="0"/>
        <v>2705</v>
      </c>
      <c r="M8">
        <f t="shared" si="1"/>
        <v>2705</v>
      </c>
    </row>
    <row r="9" spans="1:13" x14ac:dyDescent="0.25">
      <c r="A9" t="s">
        <v>60</v>
      </c>
      <c r="B9">
        <v>3440</v>
      </c>
      <c r="C9">
        <v>1536221</v>
      </c>
      <c r="D9">
        <v>3.0248577418388739E-2</v>
      </c>
      <c r="E9">
        <v>2.9800110423789487E-2</v>
      </c>
      <c r="F9">
        <f>AVERAGE($B$2:B9)</f>
        <v>3385</v>
      </c>
      <c r="G9">
        <f>GEOMEAN($B$2:B9)</f>
        <v>3384.6531176651729</v>
      </c>
      <c r="H9">
        <f>HARMEAN($B$2:B9)</f>
        <v>3384.3062503078941</v>
      </c>
      <c r="I9">
        <f>MEDIAN($B$2:B9)</f>
        <v>3382</v>
      </c>
      <c r="J9" t="e">
        <f>_xlfn.MODE.SNGL($B$2:B9)</f>
        <v>#N/A</v>
      </c>
      <c r="L9">
        <f t="shared" si="0"/>
        <v>2705</v>
      </c>
      <c r="M9">
        <f t="shared" si="1"/>
        <v>2705</v>
      </c>
    </row>
    <row r="10" spans="1:13" x14ac:dyDescent="0.25">
      <c r="A10" t="s">
        <v>62</v>
      </c>
      <c r="B10">
        <v>3623</v>
      </c>
      <c r="C10">
        <v>1422107</v>
      </c>
      <c r="D10">
        <v>-5.5172413793103451E-4</v>
      </c>
      <c r="E10">
        <v>-5.5187639369791571E-4</v>
      </c>
      <c r="F10">
        <f>AVERAGE($B$2:B10)</f>
        <v>3411.4444444444443</v>
      </c>
      <c r="G10">
        <f>GEOMEAN($B$2:B10)</f>
        <v>3410.3422253040458</v>
      </c>
      <c r="H10">
        <f>HARMEAN($B$2:B10)</f>
        <v>3409.2631554590475</v>
      </c>
      <c r="I10">
        <f>MEDIAN($B$2:B10)</f>
        <v>3416</v>
      </c>
      <c r="J10" t="e">
        <f>_xlfn.MODE.SNGL($B$2:B10)</f>
        <v>#N/A</v>
      </c>
      <c r="L10">
        <f t="shared" si="0"/>
        <v>2705</v>
      </c>
      <c r="M10">
        <f t="shared" si="1"/>
        <v>2705</v>
      </c>
    </row>
    <row r="11" spans="1:13" x14ac:dyDescent="0.25">
      <c r="A11" t="s">
        <v>64</v>
      </c>
      <c r="B11">
        <v>3840</v>
      </c>
      <c r="C11">
        <v>1137798</v>
      </c>
      <c r="D11">
        <v>-3.8910505836575876E-3</v>
      </c>
      <c r="E11">
        <v>-3.898640415657309E-3</v>
      </c>
      <c r="F11">
        <f>AVERAGE($B$2:B11)</f>
        <v>3454.3</v>
      </c>
      <c r="G11">
        <f>GEOMEAN($B$2:B11)</f>
        <v>3451.0502937631595</v>
      </c>
      <c r="H11">
        <f>HARMEAN($B$2:B11)</f>
        <v>3447.9390509532436</v>
      </c>
      <c r="I11">
        <f>MEDIAN($B$2:B11)</f>
        <v>3421.5</v>
      </c>
      <c r="J11" t="e">
        <f>_xlfn.MODE.SNGL($B$2:B11)</f>
        <v>#N/A</v>
      </c>
      <c r="L11">
        <f t="shared" si="0"/>
        <v>2705</v>
      </c>
      <c r="M11">
        <f t="shared" si="1"/>
        <v>2705</v>
      </c>
    </row>
    <row r="12" spans="1:13" x14ac:dyDescent="0.25">
      <c r="A12" t="s">
        <v>65</v>
      </c>
      <c r="B12">
        <v>3750</v>
      </c>
      <c r="C12">
        <v>1202119</v>
      </c>
      <c r="D12">
        <v>-2.34375E-2</v>
      </c>
      <c r="E12">
        <v>-2.3716526617316044E-2</v>
      </c>
      <c r="F12">
        <f>AVERAGE($B$2:B12)</f>
        <v>3481.181818181818</v>
      </c>
      <c r="G12">
        <f>GEOMEAN($B$2:B12)</f>
        <v>3477.2129359697724</v>
      </c>
      <c r="H12">
        <f>HARMEAN($B$2:B12)</f>
        <v>3473.3734871208449</v>
      </c>
      <c r="I12">
        <f>MEDIAN($B$2:B12)</f>
        <v>3427</v>
      </c>
      <c r="J12" t="e">
        <f>_xlfn.MODE.SNGL($B$2:B12)</f>
        <v>#N/A</v>
      </c>
      <c r="L12">
        <f t="shared" si="0"/>
        <v>2705</v>
      </c>
      <c r="M12">
        <f t="shared" si="1"/>
        <v>2705</v>
      </c>
    </row>
    <row r="13" spans="1:13" x14ac:dyDescent="0.25">
      <c r="A13" t="s">
        <v>66</v>
      </c>
      <c r="B13">
        <v>3702.5</v>
      </c>
      <c r="C13">
        <v>890575</v>
      </c>
      <c r="D13">
        <v>-1.2666666666666666E-2</v>
      </c>
      <c r="E13">
        <v>-1.27475728225027E-2</v>
      </c>
      <c r="F13">
        <f>AVERAGE($B$2:B13)</f>
        <v>3499.625</v>
      </c>
      <c r="G13">
        <f>GEOMEAN($B$2:B13)</f>
        <v>3495.4514013471926</v>
      </c>
      <c r="H13">
        <f>HARMEAN($B$2:B13)</f>
        <v>3491.3786053966819</v>
      </c>
      <c r="I13">
        <f>MEDIAN($B$2:B13)</f>
        <v>3433.5</v>
      </c>
      <c r="J13" t="e">
        <f>_xlfn.MODE.SNGL($B$2:B13)</f>
        <v>#N/A</v>
      </c>
      <c r="L13">
        <f t="shared" si="0"/>
        <v>2705</v>
      </c>
      <c r="M13">
        <f t="shared" si="1"/>
        <v>2705</v>
      </c>
    </row>
    <row r="14" spans="1:13" x14ac:dyDescent="0.25">
      <c r="A14" t="s">
        <v>67</v>
      </c>
      <c r="B14">
        <v>3796</v>
      </c>
      <c r="C14">
        <v>1028616</v>
      </c>
      <c r="D14">
        <v>2.525320729237002E-2</v>
      </c>
      <c r="E14">
        <v>2.4939613587864742E-2</v>
      </c>
      <c r="F14">
        <f>AVERAGE($B$2:B14)</f>
        <v>3522.4230769230771</v>
      </c>
      <c r="G14">
        <f>GEOMEAN($B$2:B14)</f>
        <v>3517.7006478957815</v>
      </c>
      <c r="H14">
        <f>HARMEAN($B$2:B14)</f>
        <v>3513.064481250005</v>
      </c>
      <c r="I14">
        <f>MEDIAN($B$2:B14)</f>
        <v>3440</v>
      </c>
      <c r="J14" t="e">
        <f>_xlfn.MODE.SNGL($B$2:B14)</f>
        <v>#N/A</v>
      </c>
      <c r="L14">
        <f t="shared" si="0"/>
        <v>2705</v>
      </c>
      <c r="M14">
        <f t="shared" si="1"/>
        <v>2705</v>
      </c>
    </row>
    <row r="15" spans="1:13" x14ac:dyDescent="0.25">
      <c r="A15" t="s">
        <v>68</v>
      </c>
      <c r="B15">
        <v>3708.5</v>
      </c>
      <c r="C15">
        <v>585063</v>
      </c>
      <c r="D15">
        <v>-2.3050579557428872E-2</v>
      </c>
      <c r="E15">
        <v>-2.3320398553205689E-2</v>
      </c>
      <c r="F15">
        <f>AVERAGE($B$2:B15)</f>
        <v>3535.7142857142858</v>
      </c>
      <c r="G15">
        <f>GEOMEAN($B$2:B15)</f>
        <v>3530.9974803082082</v>
      </c>
      <c r="H15">
        <f>HARMEAN($B$2:B15)</f>
        <v>3526.3384616142962</v>
      </c>
      <c r="I15">
        <f>MEDIAN($B$2:B15)</f>
        <v>3442.75</v>
      </c>
      <c r="J15" t="e">
        <f>_xlfn.MODE.SNGL($B$2:B15)</f>
        <v>#N/A</v>
      </c>
      <c r="L15">
        <f t="shared" si="0"/>
        <v>2705</v>
      </c>
      <c r="M15">
        <f t="shared" si="1"/>
        <v>2705</v>
      </c>
    </row>
    <row r="16" spans="1:13" x14ac:dyDescent="0.25">
      <c r="A16" t="s">
        <v>69</v>
      </c>
      <c r="B16">
        <v>3751</v>
      </c>
      <c r="C16">
        <v>597899</v>
      </c>
      <c r="D16">
        <v>1.1460159093973304E-2</v>
      </c>
      <c r="E16">
        <v>1.1394988905274621E-2</v>
      </c>
      <c r="F16">
        <f>AVERAGE($B$2:B16)</f>
        <v>3550.0666666666666</v>
      </c>
      <c r="G16">
        <f>GEOMEAN($B$2:B16)</f>
        <v>3545.2542372078296</v>
      </c>
      <c r="H16">
        <f>HARMEAN($B$2:B16)</f>
        <v>3540.4752895743482</v>
      </c>
      <c r="I16">
        <f>MEDIAN($B$2:B16)</f>
        <v>3445.5</v>
      </c>
      <c r="J16" t="e">
        <f>_xlfn.MODE.SNGL($B$2:B16)</f>
        <v>#N/A</v>
      </c>
      <c r="L16">
        <f t="shared" si="0"/>
        <v>2705</v>
      </c>
      <c r="M16">
        <f t="shared" si="1"/>
        <v>2705</v>
      </c>
    </row>
    <row r="17" spans="1:14" x14ac:dyDescent="0.25">
      <c r="A17" t="s">
        <v>70</v>
      </c>
      <c r="B17">
        <v>3819.5</v>
      </c>
      <c r="C17">
        <v>717748</v>
      </c>
      <c r="D17">
        <v>1.8261796854172219E-2</v>
      </c>
      <c r="E17">
        <v>1.8097052899527118E-2</v>
      </c>
      <c r="F17">
        <f>AVERAGE($B$2:B17)</f>
        <v>3566.90625</v>
      </c>
      <c r="G17">
        <f>GEOMEAN($B$2:B17)</f>
        <v>3561.8024667933073</v>
      </c>
      <c r="H17">
        <f>HARMEAN($B$2:B17)</f>
        <v>3556.7145099600057</v>
      </c>
      <c r="I17">
        <f>MEDIAN($B$2:B17)</f>
        <v>3534.25</v>
      </c>
      <c r="J17" t="e">
        <f>_xlfn.MODE.SNGL($B$2:B17)</f>
        <v>#N/A</v>
      </c>
      <c r="L17">
        <f t="shared" si="0"/>
        <v>2705</v>
      </c>
      <c r="M17">
        <f t="shared" si="1"/>
        <v>2705</v>
      </c>
    </row>
    <row r="18" spans="1:14" x14ac:dyDescent="0.25">
      <c r="A18" t="s">
        <v>71</v>
      </c>
      <c r="B18">
        <v>3830</v>
      </c>
      <c r="C18">
        <v>617826</v>
      </c>
      <c r="D18">
        <v>2.7490509228956669E-3</v>
      </c>
      <c r="E18">
        <v>2.7452791932771853E-3</v>
      </c>
      <c r="F18">
        <f>AVERAGE($B$2:B18)</f>
        <v>3582.3823529411766</v>
      </c>
      <c r="G18">
        <f>GEOMEAN($B$2:B18)</f>
        <v>3577.0455798019043</v>
      </c>
      <c r="H18">
        <f>HARMEAN($B$2:B18)</f>
        <v>3571.7059924114715</v>
      </c>
      <c r="I18">
        <f>MEDIAN($B$2:B18)</f>
        <v>3623</v>
      </c>
      <c r="J18" t="e">
        <f>_xlfn.MODE.SNGL($B$2:B18)</f>
        <v>#N/A</v>
      </c>
      <c r="L18">
        <f t="shared" si="0"/>
        <v>2705</v>
      </c>
      <c r="M18">
        <f t="shared" si="1"/>
        <v>2705</v>
      </c>
    </row>
    <row r="19" spans="1:14" x14ac:dyDescent="0.25">
      <c r="A19" t="s">
        <v>72</v>
      </c>
      <c r="B19">
        <v>3727</v>
      </c>
      <c r="C19">
        <v>682379</v>
      </c>
      <c r="D19">
        <v>-2.689295039164491E-2</v>
      </c>
      <c r="E19">
        <v>-2.7261182695433202E-2</v>
      </c>
      <c r="F19">
        <f>AVERAGE($B$2:B19)</f>
        <v>3590.4166666666665</v>
      </c>
      <c r="G19">
        <f>GEOMEAN($B$2:B19)</f>
        <v>3585.2158101158598</v>
      </c>
      <c r="H19">
        <f>HARMEAN($B$2:B19)</f>
        <v>3579.9931384868833</v>
      </c>
      <c r="I19">
        <f>MEDIAN($B$2:B19)</f>
        <v>3662.75</v>
      </c>
      <c r="J19" t="e">
        <f>_xlfn.MODE.SNGL($B$2:B19)</f>
        <v>#N/A</v>
      </c>
      <c r="L19">
        <f t="shared" si="0"/>
        <v>2705</v>
      </c>
      <c r="M19">
        <f t="shared" si="1"/>
        <v>2705</v>
      </c>
    </row>
    <row r="20" spans="1:14" x14ac:dyDescent="0.25">
      <c r="A20" s="1">
        <v>43892</v>
      </c>
      <c r="B20">
        <v>3720.5</v>
      </c>
      <c r="C20">
        <v>559676</v>
      </c>
      <c r="D20">
        <v>-1.74403005097934E-3</v>
      </c>
      <c r="E20">
        <v>-1.7455526419424894E-3</v>
      </c>
      <c r="F20">
        <f>AVERAGE($B$2:B20)</f>
        <v>3597.2631578947367</v>
      </c>
      <c r="G20">
        <f>GEOMEAN($B$2:B20)</f>
        <v>3592.2117972274332</v>
      </c>
      <c r="H20">
        <f>HARMEAN($B$2:B20)</f>
        <v>3587.1231282677413</v>
      </c>
      <c r="I20">
        <f>MEDIAN($B$2:B20)</f>
        <v>3702.5</v>
      </c>
      <c r="J20" t="e">
        <f>_xlfn.MODE.SNGL($B$2:B20)</f>
        <v>#N/A</v>
      </c>
      <c r="L20">
        <f t="shared" si="0"/>
        <v>2705</v>
      </c>
      <c r="M20">
        <f t="shared" si="1"/>
        <v>2705</v>
      </c>
    </row>
    <row r="21" spans="1:14" x14ac:dyDescent="0.25">
      <c r="A21" s="1">
        <v>43923</v>
      </c>
      <c r="B21">
        <v>3750</v>
      </c>
      <c r="C21">
        <v>453596</v>
      </c>
      <c r="D21">
        <v>7.9290417954576004E-3</v>
      </c>
      <c r="E21">
        <v>7.8977721271405888E-3</v>
      </c>
      <c r="F21">
        <f>AVERAGE($B$2:B21)</f>
        <v>3604.9</v>
      </c>
      <c r="G21">
        <f>GEOMEAN($B$2:B21)</f>
        <v>3599.9411520634535</v>
      </c>
      <c r="H21">
        <f>HARMEAN($B$2:B21)</f>
        <v>3594.9302080862603</v>
      </c>
      <c r="I21">
        <f>MEDIAN($B$2:B21)</f>
        <v>3705.5</v>
      </c>
      <c r="J21">
        <f>_xlfn.MODE.SNGL($B$2:B21)</f>
        <v>3750</v>
      </c>
      <c r="L21">
        <f t="shared" si="0"/>
        <v>2705</v>
      </c>
      <c r="M21">
        <f t="shared" si="1"/>
        <v>2705</v>
      </c>
    </row>
    <row r="22" spans="1:14" x14ac:dyDescent="0.25">
      <c r="A22" s="1">
        <v>43953</v>
      </c>
      <c r="B22">
        <v>3783.5</v>
      </c>
      <c r="C22">
        <v>1004108</v>
      </c>
      <c r="D22">
        <v>8.9333333333333331E-3</v>
      </c>
      <c r="E22">
        <v>8.8936671701196797E-3</v>
      </c>
      <c r="F22">
        <f>AVERAGE($B$2:B22)</f>
        <v>3613.4047619047619</v>
      </c>
      <c r="G22">
        <f>GEOMEAN($B$2:B22)</f>
        <v>3608.4766026661127</v>
      </c>
      <c r="H22">
        <f>HARMEAN($B$2:B22)</f>
        <v>3603.4824800620709</v>
      </c>
      <c r="I22">
        <f>MEDIAN($B$2:B22)</f>
        <v>3708.5</v>
      </c>
      <c r="J22">
        <f>_xlfn.MODE.SNGL($B$2:B22)</f>
        <v>3750</v>
      </c>
      <c r="L22">
        <f t="shared" si="0"/>
        <v>2705</v>
      </c>
      <c r="M22">
        <f t="shared" si="1"/>
        <v>2705</v>
      </c>
    </row>
    <row r="23" spans="1:14" x14ac:dyDescent="0.25">
      <c r="A23" s="1">
        <v>43984</v>
      </c>
      <c r="B23">
        <v>3713</v>
      </c>
      <c r="C23">
        <v>1505151</v>
      </c>
      <c r="D23">
        <v>-1.8633540372670808E-2</v>
      </c>
      <c r="E23">
        <v>-1.8809331957496227E-2</v>
      </c>
      <c r="F23">
        <f>AVERAGE($B$2:B23)</f>
        <v>3617.931818181818</v>
      </c>
      <c r="G23">
        <f>GEOMEAN($B$2:B23)</f>
        <v>3613.1631976887875</v>
      </c>
      <c r="H23">
        <f>HARMEAN($B$2:B23)</f>
        <v>3608.3202035377385</v>
      </c>
      <c r="I23">
        <f>MEDIAN($B$2:B23)</f>
        <v>3710.75</v>
      </c>
      <c r="J23">
        <f>_xlfn.MODE.SNGL($B$2:B23)</f>
        <v>3750</v>
      </c>
      <c r="L23">
        <f t="shared" si="0"/>
        <v>2705</v>
      </c>
      <c r="M23">
        <f t="shared" si="1"/>
        <v>2705</v>
      </c>
    </row>
    <row r="24" spans="1:14" x14ac:dyDescent="0.25">
      <c r="A24" s="1">
        <v>44014</v>
      </c>
      <c r="B24">
        <v>3640</v>
      </c>
      <c r="C24">
        <v>652734</v>
      </c>
      <c r="D24">
        <v>-1.9660651764072178E-2</v>
      </c>
      <c r="E24">
        <v>-1.9856493546293725E-2</v>
      </c>
      <c r="F24">
        <f>AVERAGE($B$2:B24)</f>
        <v>3618.891304347826</v>
      </c>
      <c r="G24">
        <f>GEOMEAN($B$2:B24)</f>
        <v>3614.3258902783373</v>
      </c>
      <c r="H24">
        <f>HARMEAN($B$2:B24)</f>
        <v>3609.6861151648422</v>
      </c>
      <c r="I24">
        <f>MEDIAN($B$2:B24)</f>
        <v>3708.5</v>
      </c>
      <c r="J24">
        <f>_xlfn.MODE.SNGL($B$2:B24)</f>
        <v>3750</v>
      </c>
      <c r="L24">
        <f t="shared" si="0"/>
        <v>2705</v>
      </c>
      <c r="M24">
        <f t="shared" si="1"/>
        <v>2705</v>
      </c>
    </row>
    <row r="25" spans="1:14" x14ac:dyDescent="0.25">
      <c r="A25" s="1">
        <v>44106</v>
      </c>
      <c r="B25">
        <v>3564.5</v>
      </c>
      <c r="C25">
        <v>779546</v>
      </c>
      <c r="D25">
        <v>-2.0741758241758241E-2</v>
      </c>
      <c r="E25">
        <v>-2.095989007310323E-2</v>
      </c>
      <c r="F25">
        <f>AVERAGE($B$2:B25)</f>
        <v>3616.625</v>
      </c>
      <c r="G25">
        <f>GEOMEAN($B$2:B25)</f>
        <v>3612.235973022604</v>
      </c>
      <c r="H25">
        <f>HARMEAN($B$2:B25)</f>
        <v>3607.7804997775456</v>
      </c>
      <c r="I25">
        <f>MEDIAN($B$2:B25)</f>
        <v>3705.5</v>
      </c>
      <c r="J25">
        <f>_xlfn.MODE.SNGL($B$2:B25)</f>
        <v>3750</v>
      </c>
      <c r="L25">
        <f t="shared" si="0"/>
        <v>2705</v>
      </c>
      <c r="M25">
        <f t="shared" si="1"/>
        <v>2705</v>
      </c>
    </row>
    <row r="26" spans="1:14" x14ac:dyDescent="0.25">
      <c r="A26" s="1">
        <v>44137</v>
      </c>
      <c r="B26">
        <v>3575</v>
      </c>
      <c r="C26">
        <v>594896</v>
      </c>
      <c r="D26">
        <v>2.9457146864917943E-3</v>
      </c>
      <c r="E26">
        <v>2.9413845704248224E-3</v>
      </c>
      <c r="F26">
        <f>AVERAGE($B$2:B26)</f>
        <v>3614.96</v>
      </c>
      <c r="G26">
        <f>GEOMEAN($B$2:B26)</f>
        <v>3610.7391143745931</v>
      </c>
      <c r="H26">
        <f>HARMEAN($B$2:B26)</f>
        <v>3606.4577418787439</v>
      </c>
      <c r="I26">
        <f>MEDIAN($B$2:B26)</f>
        <v>3702.5</v>
      </c>
      <c r="J26">
        <f>_xlfn.MODE.SNGL($B$2:B26)</f>
        <v>3750</v>
      </c>
      <c r="L26">
        <f t="shared" si="0"/>
        <v>2705</v>
      </c>
      <c r="M26">
        <f t="shared" si="1"/>
        <v>2705</v>
      </c>
      <c r="N26">
        <f>AVERAGE(B2:B24)</f>
        <v>3618.891304347826</v>
      </c>
    </row>
    <row r="27" spans="1:14" x14ac:dyDescent="0.25">
      <c r="A27" t="s">
        <v>73</v>
      </c>
      <c r="B27">
        <v>3750</v>
      </c>
      <c r="C27">
        <v>851663</v>
      </c>
      <c r="D27">
        <v>-2.6595744680851063E-3</v>
      </c>
      <c r="E27">
        <v>-2.6631174194836618E-3</v>
      </c>
      <c r="F27">
        <f>AVERAGE($B$2:B27)</f>
        <v>3620.1538461538462</v>
      </c>
      <c r="G27">
        <f>GEOMEAN($B$2:B27)</f>
        <v>3615.9984200183517</v>
      </c>
      <c r="H27">
        <f>HARMEAN($B$2:B27)</f>
        <v>3611.7750993514314</v>
      </c>
      <c r="I27">
        <f>MEDIAN($B$2:B27)</f>
        <v>3705.5</v>
      </c>
      <c r="J27">
        <f>_xlfn.MODE.SNGL($B$2:B27)</f>
        <v>3750</v>
      </c>
      <c r="L27">
        <f t="shared" si="0"/>
        <v>2705</v>
      </c>
      <c r="M27">
        <f t="shared" si="1"/>
        <v>2705</v>
      </c>
      <c r="N27">
        <f t="shared" ref="N27:N90" si="2">AVERAGE(B3:B25)</f>
        <v>3624.0652173913045</v>
      </c>
    </row>
    <row r="28" spans="1:14" x14ac:dyDescent="0.25">
      <c r="A28" t="s">
        <v>74</v>
      </c>
      <c r="B28">
        <v>3669</v>
      </c>
      <c r="C28">
        <v>480070</v>
      </c>
      <c r="D28">
        <v>-2.1600000000000001E-2</v>
      </c>
      <c r="E28">
        <v>-2.1836694609174406E-2</v>
      </c>
      <c r="F28">
        <f>AVERAGE($B$2:B28)</f>
        <v>3621.962962962963</v>
      </c>
      <c r="G28">
        <f>GEOMEAN($B$2:B28)</f>
        <v>3617.947719257666</v>
      </c>
      <c r="H28">
        <f>HARMEAN($B$2:B28)</f>
        <v>3613.8626894038098</v>
      </c>
      <c r="I28">
        <f>MEDIAN($B$2:B28)</f>
        <v>3702.5</v>
      </c>
      <c r="J28">
        <f>_xlfn.MODE.SNGL($B$2:B28)</f>
        <v>3750</v>
      </c>
      <c r="L28">
        <f t="shared" si="0"/>
        <v>2705</v>
      </c>
      <c r="M28">
        <f t="shared" si="1"/>
        <v>2705</v>
      </c>
      <c r="N28">
        <f t="shared" si="2"/>
        <v>3630.978260869565</v>
      </c>
    </row>
    <row r="29" spans="1:14" x14ac:dyDescent="0.25">
      <c r="A29" t="s">
        <v>75</v>
      </c>
      <c r="B29">
        <v>3697</v>
      </c>
      <c r="C29">
        <v>452693</v>
      </c>
      <c r="D29">
        <v>7.6315072226764789E-3</v>
      </c>
      <c r="E29">
        <v>7.6025345813498582E-3</v>
      </c>
      <c r="F29">
        <f>AVERAGE($B$2:B29)</f>
        <v>3624.6428571428573</v>
      </c>
      <c r="G29">
        <f>GEOMEAN($B$2:B29)</f>
        <v>3620.7416907825091</v>
      </c>
      <c r="H29">
        <f>HARMEAN($B$2:B29)</f>
        <v>3616.7674415014403</v>
      </c>
      <c r="I29">
        <f>MEDIAN($B$2:B29)</f>
        <v>3699.75</v>
      </c>
      <c r="J29">
        <f>_xlfn.MODE.SNGL($B$2:B29)</f>
        <v>3750</v>
      </c>
      <c r="L29">
        <f t="shared" si="0"/>
        <v>2705</v>
      </c>
      <c r="M29">
        <f t="shared" si="1"/>
        <v>2705</v>
      </c>
      <c r="N29">
        <f t="shared" si="2"/>
        <v>3645.021739130435</v>
      </c>
    </row>
    <row r="30" spans="1:14" x14ac:dyDescent="0.25">
      <c r="A30" t="s">
        <v>76</v>
      </c>
      <c r="B30">
        <v>3620</v>
      </c>
      <c r="C30">
        <v>460542</v>
      </c>
      <c r="D30">
        <v>-2.0827698133621855E-2</v>
      </c>
      <c r="E30">
        <v>-2.1047654116815157E-2</v>
      </c>
      <c r="F30">
        <f>AVERAGE($B$2:B30)</f>
        <v>3624.4827586206898</v>
      </c>
      <c r="G30">
        <f>GEOMEAN($B$2:B30)</f>
        <v>3620.7161127087616</v>
      </c>
      <c r="H30">
        <f>HARMEAN($B$2:B30)</f>
        <v>3616.8788129278541</v>
      </c>
      <c r="I30">
        <f>MEDIAN($B$2:B30)</f>
        <v>3697</v>
      </c>
      <c r="J30">
        <f>_xlfn.MODE.SNGL($B$2:B30)</f>
        <v>3750</v>
      </c>
      <c r="L30">
        <f t="shared" si="0"/>
        <v>2705</v>
      </c>
      <c r="M30">
        <f t="shared" si="1"/>
        <v>2705</v>
      </c>
      <c r="N30">
        <f t="shared" si="2"/>
        <v>3658.978260869565</v>
      </c>
    </row>
    <row r="31" spans="1:14" x14ac:dyDescent="0.25">
      <c r="A31" t="s">
        <v>77</v>
      </c>
      <c r="B31">
        <v>3640.5</v>
      </c>
      <c r="C31">
        <v>547359</v>
      </c>
      <c r="D31">
        <v>5.6629834254143642E-3</v>
      </c>
      <c r="E31">
        <v>5.6470090149489281E-3</v>
      </c>
      <c r="F31">
        <f>AVERAGE($B$2:B31)</f>
        <v>3625.0166666666669</v>
      </c>
      <c r="G31">
        <f>GEOMEAN($B$2:B31)</f>
        <v>3621.3738402083063</v>
      </c>
      <c r="H31">
        <f>HARMEAN($B$2:B31)</f>
        <v>3617.661246229698</v>
      </c>
      <c r="I31">
        <f>MEDIAN($B$2:B31)</f>
        <v>3683</v>
      </c>
      <c r="J31">
        <f>_xlfn.MODE.SNGL($B$2:B31)</f>
        <v>3750</v>
      </c>
      <c r="L31">
        <f t="shared" si="0"/>
        <v>2705</v>
      </c>
      <c r="M31">
        <f t="shared" si="1"/>
        <v>2705</v>
      </c>
      <c r="N31">
        <f t="shared" si="2"/>
        <v>3675.391304347826</v>
      </c>
    </row>
    <row r="32" spans="1:14" x14ac:dyDescent="0.25">
      <c r="A32" t="s">
        <v>78</v>
      </c>
      <c r="B32">
        <v>3641</v>
      </c>
      <c r="C32">
        <v>269194</v>
      </c>
      <c r="D32">
        <v>1.373437714599643E-4</v>
      </c>
      <c r="E32">
        <v>1.3733434066773672E-4</v>
      </c>
      <c r="F32">
        <f>AVERAGE($B$2:B32)</f>
        <v>3625.5322580645161</v>
      </c>
      <c r="G32">
        <f>GEOMEAN($B$2:B32)</f>
        <v>3622.0052877968933</v>
      </c>
      <c r="H32">
        <f>HARMEAN($B$2:B32)</f>
        <v>3618.4094381205855</v>
      </c>
      <c r="I32">
        <f>MEDIAN($B$2:B32)</f>
        <v>3669</v>
      </c>
      <c r="J32">
        <f>_xlfn.MODE.SNGL($B$2:B32)</f>
        <v>3750</v>
      </c>
      <c r="L32">
        <f t="shared" si="0"/>
        <v>2705</v>
      </c>
      <c r="M32">
        <f t="shared" si="1"/>
        <v>2705</v>
      </c>
      <c r="N32">
        <f t="shared" si="2"/>
        <v>3687.3478260869565</v>
      </c>
    </row>
    <row r="33" spans="1:14" x14ac:dyDescent="0.25">
      <c r="A33" t="s">
        <v>79</v>
      </c>
      <c r="B33">
        <v>3625</v>
      </c>
      <c r="C33">
        <v>312226</v>
      </c>
      <c r="D33">
        <v>-4.3943971436418566E-3</v>
      </c>
      <c r="E33">
        <v>-4.4040808866583079E-3</v>
      </c>
      <c r="F33">
        <f>AVERAGE($B$2:B33)</f>
        <v>3625.515625</v>
      </c>
      <c r="G33">
        <f>GEOMEAN($B$2:B33)</f>
        <v>3622.0988350941452</v>
      </c>
      <c r="H33">
        <f>HARMEAN($B$2:B33)</f>
        <v>3618.615030416066</v>
      </c>
      <c r="I33">
        <f>MEDIAN($B$2:B33)</f>
        <v>3655</v>
      </c>
      <c r="J33">
        <f>_xlfn.MODE.SNGL($B$2:B33)</f>
        <v>3750</v>
      </c>
      <c r="L33">
        <f t="shared" si="0"/>
        <v>2705</v>
      </c>
      <c r="M33">
        <f t="shared" si="1"/>
        <v>2705</v>
      </c>
      <c r="N33">
        <f t="shared" si="2"/>
        <v>3700.4565217391305</v>
      </c>
    </row>
    <row r="34" spans="1:14" x14ac:dyDescent="0.25">
      <c r="A34" t="s">
        <v>80</v>
      </c>
      <c r="B34">
        <v>3503</v>
      </c>
      <c r="C34">
        <v>433180</v>
      </c>
      <c r="D34">
        <v>-3.3655172413793101E-2</v>
      </c>
      <c r="E34">
        <v>-3.4234544091288358E-2</v>
      </c>
      <c r="F34">
        <f>AVERAGE($B$2:B34)</f>
        <v>3621.8030303030305</v>
      </c>
      <c r="G34">
        <f>GEOMEAN($B$2:B34)</f>
        <v>3618.4309692541028</v>
      </c>
      <c r="H34">
        <f>HARMEAN($B$2:B34)</f>
        <v>3614.9995295850285</v>
      </c>
      <c r="I34">
        <f>MEDIAN($B$2:B34)</f>
        <v>3641</v>
      </c>
      <c r="J34">
        <f>_xlfn.MODE.SNGL($B$2:B34)</f>
        <v>3750</v>
      </c>
      <c r="L34">
        <f t="shared" si="0"/>
        <v>2705</v>
      </c>
      <c r="M34">
        <f t="shared" si="1"/>
        <v>2705</v>
      </c>
      <c r="N34">
        <f t="shared" si="2"/>
        <v>3709.195652173913</v>
      </c>
    </row>
    <row r="35" spans="1:14" x14ac:dyDescent="0.25">
      <c r="A35" t="s">
        <v>81</v>
      </c>
      <c r="B35">
        <v>3529</v>
      </c>
      <c r="C35">
        <v>667542</v>
      </c>
      <c r="D35">
        <v>7.4222095346845561E-3</v>
      </c>
      <c r="E35">
        <v>7.3948004777832288E-3</v>
      </c>
      <c r="F35">
        <f>AVERAGE($B$2:B35)</f>
        <v>3619.0735294117649</v>
      </c>
      <c r="G35">
        <f>GEOMEAN($B$2:B35)</f>
        <v>3615.7685761416419</v>
      </c>
      <c r="H35">
        <f>HARMEAN($B$2:B35)</f>
        <v>3612.4103475924544</v>
      </c>
      <c r="I35">
        <f>MEDIAN($B$2:B35)</f>
        <v>3640.75</v>
      </c>
      <c r="J35">
        <f>_xlfn.MODE.SNGL($B$2:B35)</f>
        <v>3750</v>
      </c>
      <c r="L35">
        <f t="shared" si="0"/>
        <v>2705</v>
      </c>
      <c r="M35">
        <f t="shared" si="1"/>
        <v>2705</v>
      </c>
      <c r="N35">
        <f t="shared" si="2"/>
        <v>3709.282608695652</v>
      </c>
    </row>
    <row r="36" spans="1:14" x14ac:dyDescent="0.25">
      <c r="A36" s="1">
        <v>43864</v>
      </c>
      <c r="B36">
        <v>3201</v>
      </c>
      <c r="C36">
        <v>749046</v>
      </c>
      <c r="D36">
        <v>1.2814428096820124E-2</v>
      </c>
      <c r="E36">
        <v>1.2733018057509616E-2</v>
      </c>
      <c r="F36">
        <f>AVERAGE($B$2:B36)</f>
        <v>3607.1285714285714</v>
      </c>
      <c r="G36">
        <f>GEOMEAN($B$2:B36)</f>
        <v>3603.2033309428202</v>
      </c>
      <c r="H36">
        <f>HARMEAN($B$2:B36)</f>
        <v>3599.1935362050963</v>
      </c>
      <c r="I36">
        <f>MEDIAN($B$2:B36)</f>
        <v>3640.5</v>
      </c>
      <c r="J36">
        <f>_xlfn.MODE.SNGL($B$2:B36)</f>
        <v>3750</v>
      </c>
      <c r="L36">
        <f t="shared" si="0"/>
        <v>2705</v>
      </c>
      <c r="M36">
        <f t="shared" si="1"/>
        <v>2705</v>
      </c>
      <c r="N36">
        <f t="shared" si="2"/>
        <v>3694.6304347826085</v>
      </c>
    </row>
    <row r="37" spans="1:14" x14ac:dyDescent="0.25">
      <c r="A37" s="1">
        <v>43893</v>
      </c>
      <c r="B37">
        <v>3150</v>
      </c>
      <c r="C37">
        <v>807292</v>
      </c>
      <c r="D37">
        <v>-1.5932521087160263E-2</v>
      </c>
      <c r="E37">
        <v>-1.6060808150184305E-2</v>
      </c>
      <c r="F37">
        <f>AVERAGE($B$2:B37)</f>
        <v>3594.4305555555557</v>
      </c>
      <c r="G37">
        <f>GEOMEAN($B$2:B37)</f>
        <v>3589.7743757431922</v>
      </c>
      <c r="H37">
        <f>HARMEAN($B$2:B37)</f>
        <v>3584.9928693246552</v>
      </c>
      <c r="I37">
        <f>MEDIAN($B$2:B37)</f>
        <v>3640.25</v>
      </c>
      <c r="J37">
        <f>_xlfn.MODE.SNGL($B$2:B37)</f>
        <v>3750</v>
      </c>
      <c r="L37">
        <f t="shared" si="0"/>
        <v>2705</v>
      </c>
      <c r="M37">
        <f t="shared" si="1"/>
        <v>2705</v>
      </c>
      <c r="N37">
        <f t="shared" si="2"/>
        <v>3685.021739130435</v>
      </c>
    </row>
    <row r="38" spans="1:14" x14ac:dyDescent="0.25">
      <c r="A38" s="1">
        <v>43924</v>
      </c>
      <c r="B38">
        <v>3130</v>
      </c>
      <c r="C38">
        <v>532562</v>
      </c>
      <c r="D38">
        <v>-6.3492063492063492E-3</v>
      </c>
      <c r="E38">
        <v>-6.3694482854798227E-3</v>
      </c>
      <c r="F38">
        <f>AVERAGE($B$2:B38)</f>
        <v>3581.8783783783783</v>
      </c>
      <c r="G38">
        <f>GEOMEAN($B$2:B38)</f>
        <v>3576.5016393073929</v>
      </c>
      <c r="H38">
        <f>HARMEAN($B$2:B38)</f>
        <v>3570.9633136358179</v>
      </c>
      <c r="I38">
        <f>MEDIAN($B$2:B38)</f>
        <v>3640</v>
      </c>
      <c r="J38">
        <f>_xlfn.MODE.SNGL($B$2:B38)</f>
        <v>3750</v>
      </c>
      <c r="L38">
        <f t="shared" si="0"/>
        <v>2705</v>
      </c>
      <c r="M38">
        <f t="shared" si="1"/>
        <v>2705</v>
      </c>
      <c r="N38">
        <f t="shared" si="2"/>
        <v>3663.217391304348</v>
      </c>
    </row>
    <row r="39" spans="1:14" x14ac:dyDescent="0.25">
      <c r="A39" s="1">
        <v>43954</v>
      </c>
      <c r="B39">
        <v>3121</v>
      </c>
      <c r="C39">
        <v>521348</v>
      </c>
      <c r="D39">
        <v>-2.8753993610223642E-3</v>
      </c>
      <c r="E39">
        <v>-2.8795412634194306E-3</v>
      </c>
      <c r="F39">
        <f>AVERAGE($B$2:B39)</f>
        <v>3569.75</v>
      </c>
      <c r="G39">
        <f>GEOMEAN($B$2:B39)</f>
        <v>3563.702680474049</v>
      </c>
      <c r="H39">
        <f>HARMEAN($B$2:B39)</f>
        <v>3557.4662117892094</v>
      </c>
      <c r="I39">
        <f>MEDIAN($B$2:B39)</f>
        <v>3632.5</v>
      </c>
      <c r="J39">
        <f>_xlfn.MODE.SNGL($B$2:B39)</f>
        <v>3750</v>
      </c>
      <c r="L39">
        <f t="shared" si="0"/>
        <v>2705</v>
      </c>
      <c r="M39">
        <f t="shared" si="1"/>
        <v>2705</v>
      </c>
      <c r="N39">
        <f t="shared" si="2"/>
        <v>3635.1304347826085</v>
      </c>
    </row>
    <row r="40" spans="1:14" x14ac:dyDescent="0.25">
      <c r="A40" s="1">
        <v>44138</v>
      </c>
      <c r="B40">
        <v>2705</v>
      </c>
      <c r="C40">
        <v>1264374</v>
      </c>
      <c r="D40">
        <v>1.3298370481363552E-2</v>
      </c>
      <c r="E40">
        <v>1.3210723340341048E-2</v>
      </c>
      <c r="F40">
        <f>AVERAGE($B$2:B40)</f>
        <v>3547.5769230769229</v>
      </c>
      <c r="G40">
        <f>GEOMEAN($B$2:B40)</f>
        <v>3538.5990466200924</v>
      </c>
      <c r="H40">
        <f>HARMEAN($B$2:B40)</f>
        <v>3528.9500669936888</v>
      </c>
      <c r="I40">
        <f>MEDIAN($B$2:B40)</f>
        <v>3625</v>
      </c>
      <c r="J40">
        <f>_xlfn.MODE.SNGL($B$2:B40)</f>
        <v>3750</v>
      </c>
      <c r="L40">
        <f t="shared" si="0"/>
        <v>2705</v>
      </c>
      <c r="M40">
        <f t="shared" si="1"/>
        <v>2705</v>
      </c>
      <c r="N40">
        <f t="shared" si="2"/>
        <v>3609.978260869565</v>
      </c>
    </row>
    <row r="41" spans="1:14" x14ac:dyDescent="0.25">
      <c r="A41" t="s">
        <v>87</v>
      </c>
      <c r="B41">
        <v>2780</v>
      </c>
      <c r="C41">
        <v>1841047</v>
      </c>
      <c r="D41">
        <v>5.2431748327608028E-3</v>
      </c>
      <c r="E41">
        <v>5.2294772499500604E-3</v>
      </c>
      <c r="F41">
        <f>AVERAGE($B$2:B41)</f>
        <v>3528.3874999999998</v>
      </c>
      <c r="G41">
        <f>GEOMEAN($B$2:B41)</f>
        <v>3517.3184664325909</v>
      </c>
      <c r="H41">
        <f>HARMEAN($B$2:B41)</f>
        <v>3505.3410256627017</v>
      </c>
      <c r="I41">
        <f>MEDIAN($B$2:B41)</f>
        <v>3624</v>
      </c>
      <c r="J41">
        <f>_xlfn.MODE.SNGL($B$2:B41)</f>
        <v>3750</v>
      </c>
      <c r="L41">
        <f t="shared" si="0"/>
        <v>2705</v>
      </c>
      <c r="M41">
        <f t="shared" si="1"/>
        <v>2705</v>
      </c>
      <c r="N41">
        <f t="shared" si="2"/>
        <v>3582.586956521739</v>
      </c>
    </row>
    <row r="42" spans="1:14" x14ac:dyDescent="0.25">
      <c r="A42" t="s">
        <v>89</v>
      </c>
      <c r="B42">
        <v>3002.5</v>
      </c>
      <c r="C42">
        <v>1329099</v>
      </c>
      <c r="D42">
        <v>1.7796610169491526E-2</v>
      </c>
      <c r="E42">
        <v>1.7640104620273094E-2</v>
      </c>
      <c r="F42">
        <f>AVERAGE($B$2:B42)</f>
        <v>3515.560975609756</v>
      </c>
      <c r="G42">
        <f>GEOMEAN($B$2:B42)</f>
        <v>3503.7683315809772</v>
      </c>
      <c r="H42">
        <f>HARMEAN($B$2:B42)</f>
        <v>3491.0808872090092</v>
      </c>
      <c r="I42">
        <f>MEDIAN($B$2:B42)</f>
        <v>3623</v>
      </c>
      <c r="J42">
        <f>_xlfn.MODE.SNGL($B$2:B42)</f>
        <v>3750</v>
      </c>
      <c r="L42">
        <f t="shared" si="0"/>
        <v>2705</v>
      </c>
      <c r="M42">
        <f t="shared" si="1"/>
        <v>2705</v>
      </c>
      <c r="N42">
        <f t="shared" si="2"/>
        <v>3534.1304347826085</v>
      </c>
    </row>
    <row r="43" spans="1:14" x14ac:dyDescent="0.25">
      <c r="A43" t="s">
        <v>90</v>
      </c>
      <c r="B43">
        <v>2986</v>
      </c>
      <c r="C43">
        <v>1068377</v>
      </c>
      <c r="D43">
        <v>-5.4954204829308906E-3</v>
      </c>
      <c r="E43">
        <v>-5.5105758550029671E-3</v>
      </c>
      <c r="F43">
        <f>AVERAGE($B$2:B43)</f>
        <v>3502.9523809523807</v>
      </c>
      <c r="G43">
        <f>GEOMEAN($B$2:B43)</f>
        <v>3490.4539831703519</v>
      </c>
      <c r="H43">
        <f>HARMEAN($B$2:B43)</f>
        <v>3477.077399998173</v>
      </c>
      <c r="I43">
        <f>MEDIAN($B$2:B43)</f>
        <v>3621.5</v>
      </c>
      <c r="J43">
        <f>_xlfn.MODE.SNGL($B$2:B43)</f>
        <v>3750</v>
      </c>
      <c r="L43">
        <f t="shared" si="0"/>
        <v>2705</v>
      </c>
      <c r="M43">
        <f t="shared" si="1"/>
        <v>2705</v>
      </c>
      <c r="N43">
        <f t="shared" si="2"/>
        <v>3488.478260869565</v>
      </c>
    </row>
    <row r="44" spans="1:14" x14ac:dyDescent="0.25">
      <c r="A44" t="s">
        <v>91</v>
      </c>
      <c r="B44">
        <v>3020</v>
      </c>
      <c r="C44">
        <v>733127</v>
      </c>
      <c r="D44">
        <v>1.1386470194239785E-2</v>
      </c>
      <c r="E44">
        <v>1.1322132269779725E-2</v>
      </c>
      <c r="F44">
        <f>AVERAGE($B$2:B44)</f>
        <v>3491.7209302325582</v>
      </c>
      <c r="G44">
        <f>GEOMEAN($B$2:B44)</f>
        <v>3478.7218747407069</v>
      </c>
      <c r="H44">
        <f>HARMEAN($B$2:B44)</f>
        <v>3464.8818111368187</v>
      </c>
      <c r="I44">
        <f>MEDIAN($B$2:B44)</f>
        <v>3620</v>
      </c>
      <c r="J44">
        <f>_xlfn.MODE.SNGL($B$2:B44)</f>
        <v>3750</v>
      </c>
      <c r="L44">
        <f t="shared" si="0"/>
        <v>2705</v>
      </c>
      <c r="M44">
        <f t="shared" si="1"/>
        <v>2705</v>
      </c>
      <c r="N44">
        <f t="shared" si="2"/>
        <v>3456.978260869565</v>
      </c>
    </row>
    <row r="45" spans="1:14" x14ac:dyDescent="0.25">
      <c r="A45" t="s">
        <v>92</v>
      </c>
      <c r="B45">
        <v>3070</v>
      </c>
      <c r="C45">
        <v>1017518</v>
      </c>
      <c r="D45">
        <v>1.6556291390728478E-2</v>
      </c>
      <c r="E45">
        <v>1.642073021232749E-2</v>
      </c>
      <c r="F45">
        <f>AVERAGE($B$2:B45)</f>
        <v>3482.1363636363635</v>
      </c>
      <c r="G45">
        <f>GEOMEAN($B$2:B45)</f>
        <v>3468.8541611811152</v>
      </c>
      <c r="H45">
        <f>HARMEAN($B$2:B45)</f>
        <v>3454.7823832084437</v>
      </c>
      <c r="I45">
        <f>MEDIAN($B$2:B45)</f>
        <v>3597.5</v>
      </c>
      <c r="J45">
        <f>_xlfn.MODE.SNGL($B$2:B45)</f>
        <v>3750</v>
      </c>
      <c r="L45">
        <f t="shared" si="0"/>
        <v>2705</v>
      </c>
      <c r="M45">
        <f t="shared" si="1"/>
        <v>2705</v>
      </c>
      <c r="N45">
        <f t="shared" si="2"/>
        <v>3425.0434782608695</v>
      </c>
    </row>
    <row r="46" spans="1:14" x14ac:dyDescent="0.25">
      <c r="A46" t="s">
        <v>94</v>
      </c>
      <c r="B46">
        <v>3140</v>
      </c>
      <c r="C46">
        <v>640870</v>
      </c>
      <c r="D46">
        <v>-3.3697491921834126E-2</v>
      </c>
      <c r="E46">
        <v>-3.4278338432104524E-2</v>
      </c>
      <c r="F46">
        <f>AVERAGE($B$2:B46)</f>
        <v>3474.5333333333333</v>
      </c>
      <c r="G46">
        <f>GEOMEAN($B$2:B46)</f>
        <v>3461.1848036429478</v>
      </c>
      <c r="H46">
        <f>HARMEAN($B$2:B46)</f>
        <v>3447.1030674353906</v>
      </c>
      <c r="I46">
        <f>MEDIAN($B$2:B46)</f>
        <v>3575</v>
      </c>
      <c r="J46">
        <f>_xlfn.MODE.SNGL($B$2:B46)</f>
        <v>3750</v>
      </c>
      <c r="L46">
        <f t="shared" si="0"/>
        <v>2705</v>
      </c>
      <c r="M46">
        <f t="shared" si="1"/>
        <v>2705</v>
      </c>
      <c r="N46">
        <f t="shared" si="2"/>
        <v>3393.304347826087</v>
      </c>
    </row>
    <row r="47" spans="1:14" x14ac:dyDescent="0.25">
      <c r="A47" t="s">
        <v>95</v>
      </c>
      <c r="B47">
        <v>3128.5</v>
      </c>
      <c r="C47">
        <v>386716</v>
      </c>
      <c r="D47">
        <v>-3.6624203821656051E-3</v>
      </c>
      <c r="E47">
        <v>-3.6691434638808436E-3</v>
      </c>
      <c r="F47">
        <f>AVERAGE($B$2:B47)</f>
        <v>3467.0108695652175</v>
      </c>
      <c r="G47">
        <f>GEOMEAN($B$2:B47)</f>
        <v>3453.5892804110822</v>
      </c>
      <c r="H47">
        <f>HARMEAN($B$2:B47)</f>
        <v>3439.4884197646388</v>
      </c>
      <c r="I47">
        <f>MEDIAN($B$2:B47)</f>
        <v>3569.75</v>
      </c>
      <c r="J47">
        <f>_xlfn.MODE.SNGL($B$2:B47)</f>
        <v>3750</v>
      </c>
      <c r="L47">
        <f t="shared" si="0"/>
        <v>2705</v>
      </c>
      <c r="M47">
        <f t="shared" si="1"/>
        <v>2705</v>
      </c>
      <c r="N47">
        <f t="shared" si="2"/>
        <v>3362.282608695652</v>
      </c>
    </row>
    <row r="48" spans="1:14" x14ac:dyDescent="0.25">
      <c r="A48" t="s">
        <v>96</v>
      </c>
      <c r="B48">
        <v>3202.5</v>
      </c>
      <c r="C48">
        <v>468120</v>
      </c>
      <c r="D48">
        <v>2.3653508070960526E-2</v>
      </c>
      <c r="E48">
        <v>2.3378098332471169E-2</v>
      </c>
      <c r="F48">
        <f>AVERAGE($B$2:B48)</f>
        <v>3461.3829787234044</v>
      </c>
      <c r="G48">
        <f>GEOMEAN($B$2:B48)</f>
        <v>3448.0472449629947</v>
      </c>
      <c r="H48">
        <f>HARMEAN($B$2:B48)</f>
        <v>3434.0814900344326</v>
      </c>
      <c r="I48">
        <f>MEDIAN($B$2:B48)</f>
        <v>3564.5</v>
      </c>
      <c r="J48">
        <f>_xlfn.MODE.SNGL($B$2:B48)</f>
        <v>3750</v>
      </c>
      <c r="L48">
        <f t="shared" si="0"/>
        <v>2705</v>
      </c>
      <c r="M48">
        <f t="shared" si="1"/>
        <v>2705</v>
      </c>
      <c r="N48">
        <f t="shared" si="2"/>
        <v>3337.3695652173915</v>
      </c>
    </row>
    <row r="49" spans="1:15" x14ac:dyDescent="0.25">
      <c r="A49" s="1">
        <v>43834</v>
      </c>
      <c r="B49">
        <v>3140</v>
      </c>
      <c r="C49">
        <v>401981</v>
      </c>
      <c r="D49">
        <v>-1.95160031225605E-2</v>
      </c>
      <c r="E49">
        <v>-1.970895486859028E-2</v>
      </c>
      <c r="F49">
        <f>AVERAGE($B$2:B49)</f>
        <v>3454.6875</v>
      </c>
      <c r="G49">
        <f>GEOMEAN($B$2:B49)</f>
        <v>3441.3311613153628</v>
      </c>
      <c r="H49">
        <f>HARMEAN($B$2:B49)</f>
        <v>3427.3940355167852</v>
      </c>
      <c r="I49">
        <f>MEDIAN($B$2:B49)</f>
        <v>3546.75</v>
      </c>
      <c r="J49">
        <f>_xlfn.MODE.SNGL($B$2:B49)</f>
        <v>3750</v>
      </c>
      <c r="L49">
        <f t="shared" si="0"/>
        <v>2705</v>
      </c>
      <c r="M49">
        <f t="shared" si="1"/>
        <v>2705</v>
      </c>
      <c r="N49">
        <f t="shared" si="2"/>
        <v>3315.1304347826085</v>
      </c>
    </row>
    <row r="50" spans="1:15" x14ac:dyDescent="0.25">
      <c r="A50" s="1">
        <v>43865</v>
      </c>
      <c r="B50">
        <v>3190</v>
      </c>
      <c r="C50">
        <v>603133</v>
      </c>
      <c r="D50">
        <v>1.5923566878980892E-2</v>
      </c>
      <c r="E50">
        <v>1.5798116876591311E-2</v>
      </c>
      <c r="F50">
        <f>AVERAGE($B$2:B50)</f>
        <v>3449.2857142857142</v>
      </c>
      <c r="G50">
        <f>GEOMEAN($B$2:B50)</f>
        <v>3436.0091224069911</v>
      </c>
      <c r="H50">
        <f>HARMEAN($B$2:B50)</f>
        <v>3422.196613314964</v>
      </c>
      <c r="I50">
        <f>MEDIAN($B$2:B50)</f>
        <v>3529</v>
      </c>
      <c r="J50">
        <f>_xlfn.MODE.SNGL($B$2:B50)</f>
        <v>3750</v>
      </c>
      <c r="L50">
        <f t="shared" si="0"/>
        <v>2705</v>
      </c>
      <c r="M50">
        <f t="shared" si="1"/>
        <v>2705</v>
      </c>
      <c r="N50">
        <f t="shared" si="2"/>
        <v>3299.391304347826</v>
      </c>
    </row>
    <row r="51" spans="1:15" x14ac:dyDescent="0.25">
      <c r="A51" s="1">
        <v>43894</v>
      </c>
      <c r="B51">
        <v>3189</v>
      </c>
      <c r="C51">
        <v>631941</v>
      </c>
      <c r="D51">
        <v>-3.1347962382445143E-4</v>
      </c>
      <c r="E51">
        <v>-3.1352876883262597E-4</v>
      </c>
      <c r="F51">
        <f>AVERAGE($B$2:B51)</f>
        <v>3444.08</v>
      </c>
      <c r="G51">
        <f>GEOMEAN($B$2:B51)</f>
        <v>3430.8861948318377</v>
      </c>
      <c r="H51">
        <f>HARMEAN($B$2:B51)</f>
        <v>3417.1989386863961</v>
      </c>
      <c r="I51">
        <f>MEDIAN($B$2:B51)</f>
        <v>3516</v>
      </c>
      <c r="J51">
        <f>_xlfn.MODE.SNGL($B$2:B51)</f>
        <v>3750</v>
      </c>
      <c r="L51">
        <f t="shared" si="0"/>
        <v>2705</v>
      </c>
      <c r="M51">
        <f t="shared" si="1"/>
        <v>2705</v>
      </c>
      <c r="N51">
        <f t="shared" si="2"/>
        <v>3280.478260869565</v>
      </c>
      <c r="O51">
        <f>AVERAGE(B2:B50)</f>
        <v>3449.2857142857142</v>
      </c>
    </row>
    <row r="52" spans="1:15" x14ac:dyDescent="0.25">
      <c r="A52" s="1">
        <v>43986</v>
      </c>
      <c r="B52">
        <v>3262</v>
      </c>
      <c r="C52">
        <v>428077</v>
      </c>
      <c r="D52">
        <v>2.2891188460332394E-2</v>
      </c>
      <c r="E52">
        <v>2.2633116170901611E-2</v>
      </c>
      <c r="F52">
        <f>AVERAGE($B$2:B52)</f>
        <v>3440.5098039215686</v>
      </c>
      <c r="G52">
        <f>GEOMEAN($B$2:B52)</f>
        <v>3427.4920987072237</v>
      </c>
      <c r="H52">
        <f>HARMEAN($B$2:B52)</f>
        <v>3414.0140085293629</v>
      </c>
      <c r="I52">
        <f>MEDIAN($B$2:B52)</f>
        <v>3503</v>
      </c>
      <c r="J52">
        <f>_xlfn.MODE.SNGL($B$2:B52)</f>
        <v>3750</v>
      </c>
      <c r="L52">
        <f t="shared" si="0"/>
        <v>2705</v>
      </c>
      <c r="M52">
        <f t="shared" si="1"/>
        <v>2705</v>
      </c>
      <c r="N52">
        <f t="shared" si="2"/>
        <v>3256.1304347826085</v>
      </c>
      <c r="O52">
        <f t="shared" ref="O52:O115" si="3">AVERAGE(B3:B51)</f>
        <v>3444.0510204081634</v>
      </c>
    </row>
    <row r="53" spans="1:15" x14ac:dyDescent="0.25">
      <c r="A53" s="1">
        <v>44016</v>
      </c>
      <c r="B53">
        <v>3255</v>
      </c>
      <c r="C53">
        <v>634958</v>
      </c>
      <c r="D53">
        <v>-2.1459227467811159E-3</v>
      </c>
      <c r="E53">
        <v>-2.1482285382896063E-3</v>
      </c>
      <c r="F53">
        <f>AVERAGE($B$2:B53)</f>
        <v>3436.9423076923076</v>
      </c>
      <c r="G53">
        <f>GEOMEAN($B$2:B53)</f>
        <v>3424.0902520146979</v>
      </c>
      <c r="H53">
        <f>HARMEAN($B$2:B53)</f>
        <v>3410.8096689465328</v>
      </c>
      <c r="I53">
        <f>MEDIAN($B$2:B53)</f>
        <v>3474.25</v>
      </c>
      <c r="J53">
        <f>_xlfn.MODE.SNGL($B$2:B53)</f>
        <v>3750</v>
      </c>
      <c r="L53">
        <f t="shared" si="0"/>
        <v>2705</v>
      </c>
      <c r="M53">
        <f t="shared" si="1"/>
        <v>2705</v>
      </c>
      <c r="N53">
        <f t="shared" si="2"/>
        <v>3235.2608695652175</v>
      </c>
      <c r="O53">
        <f t="shared" si="3"/>
        <v>3440.908163265306</v>
      </c>
    </row>
    <row r="54" spans="1:15" x14ac:dyDescent="0.25">
      <c r="A54" s="1">
        <v>44047</v>
      </c>
      <c r="B54">
        <v>3372.5</v>
      </c>
      <c r="C54">
        <v>638994</v>
      </c>
      <c r="D54">
        <v>3.6098310291858678E-2</v>
      </c>
      <c r="E54">
        <v>3.5462033439241265E-2</v>
      </c>
      <c r="F54">
        <f>AVERAGE($B$2:B54)</f>
        <v>3435.7264150943397</v>
      </c>
      <c r="G54">
        <f>GEOMEAN($B$2:B54)</f>
        <v>3423.1095839502996</v>
      </c>
      <c r="H54">
        <f>HARMEAN($B$2:B54)</f>
        <v>3410.0787907862932</v>
      </c>
      <c r="I54">
        <f>MEDIAN($B$2:B54)</f>
        <v>3445.5</v>
      </c>
      <c r="J54">
        <f>_xlfn.MODE.SNGL($B$2:B54)</f>
        <v>3750</v>
      </c>
      <c r="L54">
        <f t="shared" si="0"/>
        <v>2705</v>
      </c>
      <c r="M54">
        <f t="shared" si="1"/>
        <v>2705</v>
      </c>
      <c r="N54">
        <f t="shared" si="2"/>
        <v>3216.3478260869565</v>
      </c>
      <c r="O54">
        <f t="shared" si="3"/>
        <v>3437.3979591836733</v>
      </c>
    </row>
    <row r="55" spans="1:15" x14ac:dyDescent="0.25">
      <c r="A55" s="1">
        <v>44078</v>
      </c>
      <c r="B55">
        <v>3318</v>
      </c>
      <c r="C55">
        <v>664627</v>
      </c>
      <c r="D55">
        <v>-1.6160118606375094E-2</v>
      </c>
      <c r="E55">
        <v>-1.6292117331521173E-2</v>
      </c>
      <c r="F55">
        <f>AVERAGE($B$2:B55)</f>
        <v>3433.5462962962961</v>
      </c>
      <c r="G55">
        <f>GEOMEAN($B$2:B55)</f>
        <v>3421.1331706766905</v>
      </c>
      <c r="H55">
        <f>HARMEAN($B$2:B55)</f>
        <v>3408.3272076824182</v>
      </c>
      <c r="I55">
        <f>MEDIAN($B$2:B55)</f>
        <v>3442.75</v>
      </c>
      <c r="J55">
        <f>_xlfn.MODE.SNGL($B$2:B55)</f>
        <v>3750</v>
      </c>
      <c r="L55">
        <f t="shared" si="0"/>
        <v>2705</v>
      </c>
      <c r="M55">
        <f t="shared" si="1"/>
        <v>2705</v>
      </c>
      <c r="N55">
        <f t="shared" si="2"/>
        <v>3200.478260869565</v>
      </c>
      <c r="O55">
        <f t="shared" si="3"/>
        <v>3437.8979591836733</v>
      </c>
    </row>
    <row r="56" spans="1:15" x14ac:dyDescent="0.25">
      <c r="A56" s="1">
        <v>44108</v>
      </c>
      <c r="B56">
        <v>3321.5</v>
      </c>
      <c r="C56">
        <v>198605</v>
      </c>
      <c r="D56">
        <v>1.0548523206751054E-3</v>
      </c>
      <c r="E56">
        <v>1.0542963549059923E-3</v>
      </c>
      <c r="F56">
        <f>AVERAGE($B$2:B56)</f>
        <v>3431.5090909090909</v>
      </c>
      <c r="G56">
        <f>GEOMEAN($B$2:B56)</f>
        <v>3419.2952505509197</v>
      </c>
      <c r="H56">
        <f>HARMEAN($B$2:B56)</f>
        <v>3406.7080326335613</v>
      </c>
      <c r="I56">
        <f>MEDIAN($B$2:B56)</f>
        <v>3440</v>
      </c>
      <c r="J56">
        <f>_xlfn.MODE.SNGL($B$2:B56)</f>
        <v>3750</v>
      </c>
      <c r="L56">
        <f t="shared" si="0"/>
        <v>2705</v>
      </c>
      <c r="M56">
        <f t="shared" si="1"/>
        <v>2705</v>
      </c>
      <c r="N56">
        <f t="shared" si="2"/>
        <v>3188.8260869565215</v>
      </c>
      <c r="O56">
        <f t="shared" si="3"/>
        <v>3437.8673469387754</v>
      </c>
    </row>
    <row r="57" spans="1:15" x14ac:dyDescent="0.25">
      <c r="A57" t="s">
        <v>97</v>
      </c>
      <c r="B57">
        <v>3286</v>
      </c>
      <c r="C57">
        <v>303435</v>
      </c>
      <c r="D57">
        <v>-1.068794219479151E-2</v>
      </c>
      <c r="E57">
        <v>-1.0745468508082483E-2</v>
      </c>
      <c r="F57">
        <f>AVERAGE($B$2:B57)</f>
        <v>3428.9107142857142</v>
      </c>
      <c r="G57">
        <f>GEOMEAN($B$2:B57)</f>
        <v>3416.8682024678842</v>
      </c>
      <c r="H57">
        <f>HARMEAN($B$2:B57)</f>
        <v>3404.4748167323451</v>
      </c>
      <c r="I57">
        <f>MEDIAN($B$2:B57)</f>
        <v>3433.5</v>
      </c>
      <c r="J57">
        <f>_xlfn.MODE.SNGL($B$2:B57)</f>
        <v>3750</v>
      </c>
      <c r="L57">
        <f t="shared" si="0"/>
        <v>2705</v>
      </c>
      <c r="M57">
        <f t="shared" si="1"/>
        <v>2705</v>
      </c>
      <c r="N57">
        <f t="shared" si="2"/>
        <v>3174.782608695652</v>
      </c>
      <c r="O57">
        <f t="shared" si="3"/>
        <v>3437.387755102041</v>
      </c>
    </row>
    <row r="58" spans="1:15" x14ac:dyDescent="0.25">
      <c r="A58" t="s">
        <v>98</v>
      </c>
      <c r="B58">
        <v>3362</v>
      </c>
      <c r="C58">
        <v>477174</v>
      </c>
      <c r="D58">
        <v>2.3128423615337797E-2</v>
      </c>
      <c r="E58">
        <v>2.2865015371347466E-2</v>
      </c>
      <c r="F58">
        <f>AVERAGE($B$2:B58)</f>
        <v>3427.7368421052633</v>
      </c>
      <c r="G58">
        <f>GEOMEAN($B$2:B58)</f>
        <v>3415.8979277304543</v>
      </c>
      <c r="H58">
        <f>HARMEAN($B$2:B58)</f>
        <v>3403.7203973699852</v>
      </c>
      <c r="I58">
        <f>MEDIAN($B$2:B58)</f>
        <v>3427</v>
      </c>
      <c r="J58">
        <f>_xlfn.MODE.SNGL($B$2:B58)</f>
        <v>3750</v>
      </c>
      <c r="L58">
        <f t="shared" si="0"/>
        <v>2705</v>
      </c>
      <c r="M58">
        <f t="shared" si="1"/>
        <v>2705</v>
      </c>
      <c r="N58">
        <f t="shared" si="2"/>
        <v>3161.586956521739</v>
      </c>
      <c r="O58">
        <f t="shared" si="3"/>
        <v>3436.3061224489797</v>
      </c>
    </row>
    <row r="59" spans="1:15" x14ac:dyDescent="0.25">
      <c r="A59" t="s">
        <v>99</v>
      </c>
      <c r="B59">
        <v>3244.5</v>
      </c>
      <c r="C59">
        <v>489492</v>
      </c>
      <c r="D59">
        <v>-3.4949434860202258E-2</v>
      </c>
      <c r="E59">
        <v>-3.557477990733781E-2</v>
      </c>
      <c r="F59">
        <f>AVERAGE($B$2:B59)</f>
        <v>3424.5775862068967</v>
      </c>
      <c r="G59">
        <f>GEOMEAN($B$2:B59)</f>
        <v>3412.8674196043803</v>
      </c>
      <c r="H59">
        <f>HARMEAN($B$2:B59)</f>
        <v>3400.8429359702791</v>
      </c>
      <c r="I59">
        <f>MEDIAN($B$2:B59)</f>
        <v>3421.5</v>
      </c>
      <c r="J59">
        <f>_xlfn.MODE.SNGL($B$2:B59)</f>
        <v>3750</v>
      </c>
      <c r="L59">
        <f t="shared" si="0"/>
        <v>2705</v>
      </c>
      <c r="M59">
        <f t="shared" si="1"/>
        <v>2705</v>
      </c>
      <c r="N59">
        <f t="shared" si="2"/>
        <v>3152.1521739130435</v>
      </c>
      <c r="O59">
        <f t="shared" si="3"/>
        <v>3434.7142857142858</v>
      </c>
    </row>
    <row r="60" spans="1:15" x14ac:dyDescent="0.25">
      <c r="A60" t="s">
        <v>100</v>
      </c>
      <c r="B60">
        <v>3196.5</v>
      </c>
      <c r="C60">
        <v>423817</v>
      </c>
      <c r="D60">
        <v>-1.4794267221451687E-2</v>
      </c>
      <c r="E60">
        <v>-1.4904793854441659E-2</v>
      </c>
      <c r="F60">
        <f>AVERAGE($B$2:B60)</f>
        <v>3420.7118644067796</v>
      </c>
      <c r="G60">
        <f>GEOMEAN($B$2:B60)</f>
        <v>3409.0808708711261</v>
      </c>
      <c r="H60">
        <f>HARMEAN($B$2:B60)</f>
        <v>3397.1620770181698</v>
      </c>
      <c r="I60">
        <f>MEDIAN($B$2:B60)</f>
        <v>3416</v>
      </c>
      <c r="J60">
        <f>_xlfn.MODE.SNGL($B$2:B60)</f>
        <v>3750</v>
      </c>
      <c r="L60">
        <f t="shared" si="0"/>
        <v>2705</v>
      </c>
      <c r="M60">
        <f t="shared" si="1"/>
        <v>2705</v>
      </c>
      <c r="N60">
        <f t="shared" si="2"/>
        <v>3144.891304347826</v>
      </c>
      <c r="O60">
        <f t="shared" si="3"/>
        <v>3426.9897959183672</v>
      </c>
    </row>
    <row r="61" spans="1:15" x14ac:dyDescent="0.25">
      <c r="A61" t="s">
        <v>101</v>
      </c>
      <c r="B61">
        <v>3236</v>
      </c>
      <c r="C61">
        <v>290157</v>
      </c>
      <c r="D61">
        <v>1.235726575942437E-2</v>
      </c>
      <c r="E61">
        <v>1.2281537971600835E-2</v>
      </c>
      <c r="F61">
        <f>AVERAGE($B$2:B61)</f>
        <v>3417.6333333333332</v>
      </c>
      <c r="G61">
        <f>GEOMEAN($B$2:B61)</f>
        <v>3406.1216694254699</v>
      </c>
      <c r="H61">
        <f>HARMEAN($B$2:B61)</f>
        <v>3394.3446088101387</v>
      </c>
      <c r="I61">
        <f>MEDIAN($B$2:B61)</f>
        <v>3394.25</v>
      </c>
      <c r="J61">
        <f>_xlfn.MODE.SNGL($B$2:B61)</f>
        <v>3750</v>
      </c>
      <c r="L61">
        <f t="shared" si="0"/>
        <v>2705</v>
      </c>
      <c r="M61">
        <f t="shared" si="1"/>
        <v>2705</v>
      </c>
      <c r="N61">
        <f t="shared" si="2"/>
        <v>3146.782608695652</v>
      </c>
      <c r="O61">
        <f t="shared" si="3"/>
        <v>3413.8571428571427</v>
      </c>
    </row>
    <row r="62" spans="1:15" x14ac:dyDescent="0.25">
      <c r="A62" t="s">
        <v>102</v>
      </c>
      <c r="B62">
        <v>3165</v>
      </c>
      <c r="C62">
        <v>272556</v>
      </c>
      <c r="D62">
        <v>-2.1940667490729295E-2</v>
      </c>
      <c r="E62">
        <v>-2.2184943600105766E-2</v>
      </c>
      <c r="F62">
        <f>AVERAGE($B$2:B62)</f>
        <v>3413.4918032786886</v>
      </c>
      <c r="G62">
        <f>GEOMEAN($B$2:B62)</f>
        <v>3402.0244356231578</v>
      </c>
      <c r="H62">
        <f>HARMEAN($B$2:B62)</f>
        <v>3390.3172036729115</v>
      </c>
      <c r="I62">
        <f>MEDIAN($B$2:B62)</f>
        <v>3372.5</v>
      </c>
      <c r="J62">
        <f>_xlfn.MODE.SNGL($B$2:B62)</f>
        <v>3750</v>
      </c>
      <c r="L62">
        <f t="shared" si="0"/>
        <v>2705</v>
      </c>
      <c r="M62">
        <f t="shared" si="1"/>
        <v>2705</v>
      </c>
      <c r="N62">
        <f t="shared" si="2"/>
        <v>3148.804347826087</v>
      </c>
      <c r="O62">
        <f t="shared" si="3"/>
        <v>3403.3673469387754</v>
      </c>
    </row>
    <row r="63" spans="1:15" x14ac:dyDescent="0.25">
      <c r="A63" t="s">
        <v>103</v>
      </c>
      <c r="B63">
        <v>3142.5</v>
      </c>
      <c r="C63">
        <v>448016</v>
      </c>
      <c r="D63">
        <v>-7.1090047393364926E-3</v>
      </c>
      <c r="E63">
        <v>-7.1343941138740921E-3</v>
      </c>
      <c r="F63">
        <f>AVERAGE($B$2:B63)</f>
        <v>3409.1209677419356</v>
      </c>
      <c r="G63">
        <f>GEOMEAN($B$2:B63)</f>
        <v>3397.6730676723182</v>
      </c>
      <c r="H63">
        <f>HARMEAN($B$2:B63)</f>
        <v>3386.0104228860559</v>
      </c>
      <c r="I63">
        <f>MEDIAN($B$2:B63)</f>
        <v>3367.25</v>
      </c>
      <c r="J63">
        <f>_xlfn.MODE.SNGL($B$2:B63)</f>
        <v>3750</v>
      </c>
      <c r="L63">
        <f t="shared" si="0"/>
        <v>2705</v>
      </c>
      <c r="M63">
        <f t="shared" si="1"/>
        <v>2705</v>
      </c>
      <c r="N63">
        <f t="shared" si="2"/>
        <v>3153.413043478261</v>
      </c>
      <c r="O63">
        <f t="shared" si="3"/>
        <v>3392.3979591836733</v>
      </c>
    </row>
    <row r="64" spans="1:15" x14ac:dyDescent="0.25">
      <c r="A64" t="s">
        <v>104</v>
      </c>
      <c r="B64">
        <v>3205</v>
      </c>
      <c r="C64">
        <v>412431</v>
      </c>
      <c r="D64">
        <v>1.9888623707239459E-2</v>
      </c>
      <c r="E64">
        <v>1.9693428890368004E-2</v>
      </c>
      <c r="F64">
        <f>AVERAGE($B$2:B64)</f>
        <v>3405.8809523809523</v>
      </c>
      <c r="G64">
        <f>GEOMEAN($B$2:B64)</f>
        <v>3394.5260848885318</v>
      </c>
      <c r="H64">
        <f>HARMEAN($B$2:B64)</f>
        <v>3382.9776901900432</v>
      </c>
      <c r="I64">
        <f>MEDIAN($B$2:B64)</f>
        <v>3362</v>
      </c>
      <c r="J64">
        <f>_xlfn.MODE.SNGL($B$2:B64)</f>
        <v>3750</v>
      </c>
      <c r="L64">
        <f t="shared" si="0"/>
        <v>2705</v>
      </c>
      <c r="M64">
        <f t="shared" si="1"/>
        <v>2705</v>
      </c>
      <c r="N64">
        <f t="shared" si="2"/>
        <v>3155.3260869565215</v>
      </c>
      <c r="O64">
        <f t="shared" si="3"/>
        <v>3379.0612244897961</v>
      </c>
    </row>
    <row r="65" spans="1:15" x14ac:dyDescent="0.25">
      <c r="A65" t="s">
        <v>105</v>
      </c>
      <c r="B65">
        <v>3287</v>
      </c>
      <c r="C65">
        <v>370461</v>
      </c>
      <c r="D65">
        <v>2.5585023400936036E-2</v>
      </c>
      <c r="E65">
        <v>2.5263204309449002E-2</v>
      </c>
      <c r="F65">
        <f>AVERAGE($B$2:B65)</f>
        <v>3404.0234375</v>
      </c>
      <c r="G65">
        <f>GEOMEAN($B$2:B65)</f>
        <v>3392.8192338400481</v>
      </c>
      <c r="H65">
        <f>HARMEAN($B$2:B65)</f>
        <v>3381.4349540494818</v>
      </c>
      <c r="I65">
        <f>MEDIAN($B$2:B65)</f>
        <v>3355</v>
      </c>
      <c r="J65">
        <f>_xlfn.MODE.SNGL($B$2:B65)</f>
        <v>3750</v>
      </c>
      <c r="L65">
        <f t="shared" si="0"/>
        <v>2705</v>
      </c>
      <c r="M65">
        <f t="shared" si="1"/>
        <v>2705</v>
      </c>
      <c r="N65">
        <f t="shared" si="2"/>
        <v>3174.3478260869565</v>
      </c>
      <c r="O65">
        <f t="shared" si="3"/>
        <v>3368.7857142857142</v>
      </c>
    </row>
    <row r="66" spans="1:15" x14ac:dyDescent="0.25">
      <c r="A66" t="s">
        <v>106</v>
      </c>
      <c r="B66">
        <v>3215.5</v>
      </c>
      <c r="C66">
        <v>314692</v>
      </c>
      <c r="D66">
        <v>-2.1752357773045329E-2</v>
      </c>
      <c r="E66">
        <v>-2.1992428089301529E-2</v>
      </c>
      <c r="F66">
        <f>AVERAGE($B$2:B66)</f>
        <v>3401.123076923077</v>
      </c>
      <c r="G66">
        <f>GEOMEAN($B$2:B66)</f>
        <v>3390.0185302882455</v>
      </c>
      <c r="H66">
        <f>HARMEAN($B$2:B66)</f>
        <v>3378.7524993972233</v>
      </c>
      <c r="I66">
        <f>MEDIAN($B$2:B66)</f>
        <v>3348</v>
      </c>
      <c r="J66">
        <f>_xlfn.MODE.SNGL($B$2:B66)</f>
        <v>3750</v>
      </c>
      <c r="L66">
        <f t="shared" si="0"/>
        <v>2705</v>
      </c>
      <c r="M66">
        <f t="shared" si="1"/>
        <v>2705</v>
      </c>
      <c r="N66">
        <f t="shared" si="2"/>
        <v>3192.8260869565215</v>
      </c>
      <c r="O66">
        <f t="shared" si="3"/>
        <v>3359.3163265306121</v>
      </c>
    </row>
    <row r="67" spans="1:15" x14ac:dyDescent="0.25">
      <c r="A67" t="s">
        <v>108</v>
      </c>
      <c r="B67">
        <v>3380</v>
      </c>
      <c r="C67">
        <v>760416</v>
      </c>
      <c r="D67">
        <v>7.1513706793802142E-3</v>
      </c>
      <c r="E67">
        <v>7.1259208899676638E-3</v>
      </c>
      <c r="F67">
        <f>AVERAGE($B$2:B67)</f>
        <v>3400.8030303030305</v>
      </c>
      <c r="G67">
        <f>GEOMEAN($B$2:B67)</f>
        <v>3389.86651303899</v>
      </c>
      <c r="H67">
        <f>HARMEAN($B$2:B67)</f>
        <v>3378.7713940509384</v>
      </c>
      <c r="I67">
        <f>MEDIAN($B$2:B67)</f>
        <v>3355</v>
      </c>
      <c r="J67">
        <f>_xlfn.MODE.SNGL($B$2:B67)</f>
        <v>3750</v>
      </c>
      <c r="L67">
        <f t="shared" ref="L67:L130" si="4">IF(B67&lt;$K$4,$K$2,$K$4)</f>
        <v>2705</v>
      </c>
      <c r="M67">
        <f t="shared" ref="M67:M130" si="5">IF(B67&lt;$K$5,$K$2,$K$5)</f>
        <v>2705</v>
      </c>
      <c r="N67">
        <f t="shared" si="2"/>
        <v>3205.195652173913</v>
      </c>
      <c r="O67">
        <f t="shared" si="3"/>
        <v>3346.9897959183672</v>
      </c>
    </row>
    <row r="68" spans="1:15" x14ac:dyDescent="0.25">
      <c r="A68" t="s">
        <v>109</v>
      </c>
      <c r="B68">
        <v>3467</v>
      </c>
      <c r="C68">
        <v>546429</v>
      </c>
      <c r="D68">
        <v>2.5739644970414203E-2</v>
      </c>
      <c r="E68">
        <v>2.5413957207958911E-2</v>
      </c>
      <c r="F68">
        <f>AVERAGE($B$2:B68)</f>
        <v>3401.7910447761192</v>
      </c>
      <c r="G68">
        <f>GEOMEAN($B$2:B68)</f>
        <v>3391.0050478173844</v>
      </c>
      <c r="H68">
        <f>HARMEAN($B$2:B68)</f>
        <v>3380.0552153239169</v>
      </c>
      <c r="I68">
        <f>MEDIAN($B$2:B68)</f>
        <v>3362</v>
      </c>
      <c r="J68">
        <f>_xlfn.MODE.SNGL($B$2:B68)</f>
        <v>3750</v>
      </c>
      <c r="L68">
        <f t="shared" si="4"/>
        <v>2705</v>
      </c>
      <c r="M68">
        <f t="shared" si="5"/>
        <v>2705</v>
      </c>
      <c r="N68">
        <f t="shared" si="2"/>
        <v>3215.1739130434785</v>
      </c>
      <c r="O68">
        <f t="shared" si="3"/>
        <v>3337.8061224489797</v>
      </c>
    </row>
    <row r="69" spans="1:15" x14ac:dyDescent="0.25">
      <c r="A69" s="1">
        <v>43926</v>
      </c>
      <c r="B69">
        <v>3760</v>
      </c>
      <c r="C69">
        <v>1340370</v>
      </c>
      <c r="D69">
        <v>1.8970189701897018E-2</v>
      </c>
      <c r="E69">
        <v>1.879249934936732E-2</v>
      </c>
      <c r="F69">
        <f>AVERAGE($B$2:B69)</f>
        <v>3407.0588235294117</v>
      </c>
      <c r="G69">
        <f>GEOMEAN($B$2:B69)</f>
        <v>3396.1599288521547</v>
      </c>
      <c r="H69">
        <f>HARMEAN($B$2:B69)</f>
        <v>3385.0855093827895</v>
      </c>
      <c r="I69">
        <f>MEDIAN($B$2:B69)</f>
        <v>3367.25</v>
      </c>
      <c r="J69">
        <f>_xlfn.MODE.SNGL($B$2:B69)</f>
        <v>3750</v>
      </c>
      <c r="L69">
        <f t="shared" si="4"/>
        <v>2705</v>
      </c>
      <c r="M69">
        <f t="shared" si="5"/>
        <v>2705</v>
      </c>
      <c r="N69">
        <f t="shared" si="2"/>
        <v>3230.8260869565215</v>
      </c>
      <c r="O69">
        <f t="shared" si="3"/>
        <v>3332.5</v>
      </c>
    </row>
    <row r="70" spans="1:15" x14ac:dyDescent="0.25">
      <c r="A70" s="1">
        <v>43956</v>
      </c>
      <c r="B70">
        <v>3702</v>
      </c>
      <c r="C70">
        <v>661431</v>
      </c>
      <c r="D70">
        <v>-1.5425531914893617E-2</v>
      </c>
      <c r="E70">
        <v>-1.5545743250497365E-2</v>
      </c>
      <c r="F70">
        <f>AVERAGE($B$2:B70)</f>
        <v>3411.3333333333335</v>
      </c>
      <c r="G70">
        <f>GEOMEAN($B$2:B70)</f>
        <v>3400.4066917119781</v>
      </c>
      <c r="H70">
        <f>HARMEAN($B$2:B70)</f>
        <v>3389.2905034457449</v>
      </c>
      <c r="I70">
        <f>MEDIAN($B$2:B70)</f>
        <v>3372.5</v>
      </c>
      <c r="J70">
        <f>_xlfn.MODE.SNGL($B$2:B70)</f>
        <v>3750</v>
      </c>
      <c r="L70">
        <f t="shared" si="4"/>
        <v>2705</v>
      </c>
      <c r="M70">
        <f t="shared" si="5"/>
        <v>2705</v>
      </c>
      <c r="N70">
        <f t="shared" si="2"/>
        <v>3248.086956521739</v>
      </c>
      <c r="O70">
        <f t="shared" si="3"/>
        <v>3333.3061224489797</v>
      </c>
    </row>
    <row r="71" spans="1:15" x14ac:dyDescent="0.25">
      <c r="A71" s="1">
        <v>43987</v>
      </c>
      <c r="B71">
        <v>3690</v>
      </c>
      <c r="C71">
        <v>675492</v>
      </c>
      <c r="D71">
        <v>-3.2414910858995136E-3</v>
      </c>
      <c r="E71">
        <v>-3.2467560988699812E-3</v>
      </c>
      <c r="F71">
        <f>AVERAGE($B$2:B71)</f>
        <v>3415.3142857142857</v>
      </c>
      <c r="G71">
        <f>GEOMEAN($B$2:B71)</f>
        <v>3404.3792970506292</v>
      </c>
      <c r="H71">
        <f>HARMEAN($B$2:B71)</f>
        <v>3393.2408702819425</v>
      </c>
      <c r="I71">
        <f>MEDIAN($B$2:B71)</f>
        <v>3376.25</v>
      </c>
      <c r="J71">
        <f>_xlfn.MODE.SNGL($B$2:B71)</f>
        <v>3750</v>
      </c>
      <c r="L71">
        <f t="shared" si="4"/>
        <v>2705</v>
      </c>
      <c r="M71">
        <f t="shared" si="5"/>
        <v>2705</v>
      </c>
      <c r="N71">
        <f t="shared" si="2"/>
        <v>3275.0434782608695</v>
      </c>
      <c r="O71">
        <f t="shared" si="3"/>
        <v>3332.3265306122448</v>
      </c>
    </row>
    <row r="72" spans="1:15" x14ac:dyDescent="0.25">
      <c r="A72" s="1">
        <v>44017</v>
      </c>
      <c r="B72">
        <v>3694</v>
      </c>
      <c r="C72">
        <v>483755</v>
      </c>
      <c r="D72">
        <v>1.0840108401084011E-3</v>
      </c>
      <c r="E72">
        <v>1.0834237246124504E-3</v>
      </c>
      <c r="F72">
        <f>AVERAGE($B$2:B72)</f>
        <v>3419.2394366197182</v>
      </c>
      <c r="G72">
        <f>GEOMEAN($B$2:B72)</f>
        <v>3408.296453259326</v>
      </c>
      <c r="H72">
        <f>HARMEAN($B$2:B72)</f>
        <v>3397.1364901844927</v>
      </c>
      <c r="I72">
        <f>MEDIAN($B$2:B72)</f>
        <v>3380</v>
      </c>
      <c r="J72">
        <f>_xlfn.MODE.SNGL($B$2:B72)</f>
        <v>3750</v>
      </c>
      <c r="L72">
        <f t="shared" si="4"/>
        <v>2705</v>
      </c>
      <c r="M72">
        <f t="shared" si="5"/>
        <v>2705</v>
      </c>
      <c r="N72">
        <f t="shared" si="2"/>
        <v>3299.978260869565</v>
      </c>
      <c r="O72">
        <f t="shared" si="3"/>
        <v>3330.4183673469388</v>
      </c>
    </row>
    <row r="73" spans="1:15" x14ac:dyDescent="0.25">
      <c r="A73" s="1">
        <v>44048</v>
      </c>
      <c r="B73">
        <v>3663</v>
      </c>
      <c r="C73">
        <v>291016</v>
      </c>
      <c r="D73">
        <v>-8.3919870059556041E-3</v>
      </c>
      <c r="E73">
        <v>-8.4273979803708553E-3</v>
      </c>
      <c r="F73">
        <f>AVERAGE($B$2:B73)</f>
        <v>3422.625</v>
      </c>
      <c r="G73">
        <f>GEOMEAN($B$2:B73)</f>
        <v>3411.7097662097976</v>
      </c>
      <c r="H73">
        <f>HARMEAN($B$2:B73)</f>
        <v>3400.5644863992984</v>
      </c>
      <c r="I73">
        <f>MEDIAN($B$2:B73)</f>
        <v>3398</v>
      </c>
      <c r="J73">
        <f>_xlfn.MODE.SNGL($B$2:B73)</f>
        <v>3750</v>
      </c>
      <c r="L73">
        <f t="shared" si="4"/>
        <v>2705</v>
      </c>
      <c r="M73">
        <f t="shared" si="5"/>
        <v>2705</v>
      </c>
      <c r="N73">
        <f t="shared" si="2"/>
        <v>3321.1739130434785</v>
      </c>
      <c r="O73">
        <f t="shared" si="3"/>
        <v>3330.0306122448978</v>
      </c>
    </row>
    <row r="74" spans="1:15" x14ac:dyDescent="0.25">
      <c r="A74" s="1">
        <v>44170</v>
      </c>
      <c r="B74">
        <v>3575.5</v>
      </c>
      <c r="C74">
        <v>535623</v>
      </c>
      <c r="D74">
        <v>-2.3887523887523888E-2</v>
      </c>
      <c r="E74">
        <v>-2.4177457290363753E-2</v>
      </c>
      <c r="F74">
        <f>AVERAGE($B$2:B74)</f>
        <v>3424.7191780821918</v>
      </c>
      <c r="G74">
        <f>GEOMEAN($B$2:B74)</f>
        <v>3413.9019779261903</v>
      </c>
      <c r="H74">
        <f>HARMEAN($B$2:B74)</f>
        <v>3402.8451463065157</v>
      </c>
      <c r="I74">
        <f>MEDIAN($B$2:B74)</f>
        <v>3416</v>
      </c>
      <c r="J74">
        <f>_xlfn.MODE.SNGL($B$2:B74)</f>
        <v>3750</v>
      </c>
      <c r="L74">
        <f t="shared" si="4"/>
        <v>2705</v>
      </c>
      <c r="M74">
        <f t="shared" si="5"/>
        <v>2705</v>
      </c>
      <c r="N74">
        <f t="shared" si="2"/>
        <v>3345.2608695652175</v>
      </c>
      <c r="O74">
        <f t="shared" si="3"/>
        <v>3330.5</v>
      </c>
    </row>
    <row r="75" spans="1:15" x14ac:dyDescent="0.25">
      <c r="A75" t="s">
        <v>111</v>
      </c>
      <c r="B75">
        <v>3631</v>
      </c>
      <c r="C75">
        <v>546151</v>
      </c>
      <c r="D75">
        <v>1.5522304572787023E-2</v>
      </c>
      <c r="E75">
        <v>1.5403065925885149E-2</v>
      </c>
      <c r="F75">
        <f>AVERAGE($B$2:B75)</f>
        <v>3427.5067567567567</v>
      </c>
      <c r="G75">
        <f>GEOMEAN($B$2:B75)</f>
        <v>3416.7474130832738</v>
      </c>
      <c r="H75">
        <f>HARMEAN($B$2:B75)</f>
        <v>3405.7370435460848</v>
      </c>
      <c r="I75">
        <f>MEDIAN($B$2:B75)</f>
        <v>3421.5</v>
      </c>
      <c r="J75">
        <f>_xlfn.MODE.SNGL($B$2:B75)</f>
        <v>3750</v>
      </c>
      <c r="L75">
        <f t="shared" si="4"/>
        <v>2705</v>
      </c>
      <c r="M75">
        <f t="shared" si="5"/>
        <v>2705</v>
      </c>
      <c r="N75">
        <f t="shared" si="2"/>
        <v>3365.8260869565215</v>
      </c>
      <c r="O75">
        <f t="shared" si="3"/>
        <v>3330.7244897959185</v>
      </c>
    </row>
    <row r="76" spans="1:15" x14ac:dyDescent="0.25">
      <c r="A76" t="s">
        <v>112</v>
      </c>
      <c r="B76">
        <v>3508</v>
      </c>
      <c r="C76">
        <v>621758</v>
      </c>
      <c r="D76">
        <v>-3.3874965574221975E-2</v>
      </c>
      <c r="E76">
        <v>-3.4462017922262132E-2</v>
      </c>
      <c r="F76">
        <f>AVERAGE($B$2:B76)</f>
        <v>3428.58</v>
      </c>
      <c r="G76">
        <f>GEOMEAN($B$2:B76)</f>
        <v>3417.9483613766429</v>
      </c>
      <c r="H76">
        <f>HARMEAN($B$2:B76)</f>
        <v>3407.0613163055882</v>
      </c>
      <c r="I76">
        <f>MEDIAN($B$2:B76)</f>
        <v>3427</v>
      </c>
      <c r="J76">
        <f>_xlfn.MODE.SNGL($B$2:B76)</f>
        <v>3750</v>
      </c>
      <c r="L76">
        <f t="shared" si="4"/>
        <v>2705</v>
      </c>
      <c r="M76">
        <f t="shared" si="5"/>
        <v>2705</v>
      </c>
      <c r="N76">
        <f t="shared" si="2"/>
        <v>3382.6304347826085</v>
      </c>
      <c r="O76">
        <f t="shared" si="3"/>
        <v>3331.8673469387754</v>
      </c>
    </row>
    <row r="77" spans="1:15" x14ac:dyDescent="0.25">
      <c r="A77" t="s">
        <v>113</v>
      </c>
      <c r="B77">
        <v>3544.5</v>
      </c>
      <c r="C77">
        <v>308703</v>
      </c>
      <c r="D77">
        <v>1.040478905359179E-2</v>
      </c>
      <c r="E77">
        <v>1.0351031802998649E-2</v>
      </c>
      <c r="F77">
        <f>AVERAGE($B$2:B77)</f>
        <v>3430.1052631578946</v>
      </c>
      <c r="G77">
        <f>GEOMEAN($B$2:B77)</f>
        <v>3419.5838194030007</v>
      </c>
      <c r="H77">
        <f>HARMEAN($B$2:B77)</f>
        <v>3408.8004861528448</v>
      </c>
      <c r="I77">
        <f>MEDIAN($B$2:B77)</f>
        <v>3433.5</v>
      </c>
      <c r="J77">
        <f>_xlfn.MODE.SNGL($B$2:B77)</f>
        <v>3750</v>
      </c>
      <c r="L77">
        <f t="shared" si="4"/>
        <v>2705</v>
      </c>
      <c r="M77">
        <f t="shared" si="5"/>
        <v>2705</v>
      </c>
      <c r="N77">
        <f t="shared" si="2"/>
        <v>3398.6739130434785</v>
      </c>
      <c r="O77">
        <f t="shared" si="3"/>
        <v>3326.9285714285716</v>
      </c>
    </row>
    <row r="78" spans="1:15" x14ac:dyDescent="0.25">
      <c r="A78" t="s">
        <v>114</v>
      </c>
      <c r="B78">
        <v>3619.5</v>
      </c>
      <c r="C78">
        <v>522604</v>
      </c>
      <c r="D78">
        <v>2.1159542953872196E-2</v>
      </c>
      <c r="E78">
        <v>2.0938788438123933E-2</v>
      </c>
      <c r="F78">
        <f>AVERAGE($B$2:B78)</f>
        <v>3432.5649350649351</v>
      </c>
      <c r="G78">
        <f>GEOMEAN($B$2:B78)</f>
        <v>3422.1080055682123</v>
      </c>
      <c r="H78">
        <f>HARMEAN($B$2:B78)</f>
        <v>3411.379503499129</v>
      </c>
      <c r="I78">
        <f>MEDIAN($B$2:B78)</f>
        <v>3440</v>
      </c>
      <c r="J78">
        <f>_xlfn.MODE.SNGL($B$2:B78)</f>
        <v>3750</v>
      </c>
      <c r="L78">
        <f t="shared" si="4"/>
        <v>2705</v>
      </c>
      <c r="M78">
        <f t="shared" si="5"/>
        <v>2705</v>
      </c>
      <c r="N78">
        <f t="shared" si="2"/>
        <v>3409.6739130434785</v>
      </c>
      <c r="O78">
        <f t="shared" si="3"/>
        <v>3324.387755102041</v>
      </c>
    </row>
    <row r="79" spans="1:15" x14ac:dyDescent="0.25">
      <c r="A79" t="s">
        <v>115</v>
      </c>
      <c r="B79">
        <v>3657</v>
      </c>
      <c r="C79">
        <v>352357</v>
      </c>
      <c r="D79">
        <v>1.0360547036883548E-2</v>
      </c>
      <c r="E79">
        <v>1.0307244416185048E-2</v>
      </c>
      <c r="F79">
        <f>AVERAGE($B$2:B79)</f>
        <v>3435.4423076923076</v>
      </c>
      <c r="G79">
        <f>GEOMEAN($B$2:B79)</f>
        <v>3425.0218279192459</v>
      </c>
      <c r="H79">
        <f>HARMEAN($B$2:B79)</f>
        <v>3414.3195161716108</v>
      </c>
      <c r="I79">
        <f>MEDIAN($B$2:B79)</f>
        <v>3442.75</v>
      </c>
      <c r="J79">
        <f>_xlfn.MODE.SNGL($B$2:B79)</f>
        <v>3750</v>
      </c>
      <c r="L79">
        <f t="shared" si="4"/>
        <v>2705</v>
      </c>
      <c r="M79">
        <f t="shared" si="5"/>
        <v>2705</v>
      </c>
      <c r="N79">
        <f t="shared" si="2"/>
        <v>3417.1521739130435</v>
      </c>
      <c r="O79">
        <f t="shared" si="3"/>
        <v>3322.8061224489797</v>
      </c>
    </row>
    <row r="80" spans="1:15" x14ac:dyDescent="0.25">
      <c r="A80" t="s">
        <v>116</v>
      </c>
      <c r="B80">
        <v>3640</v>
      </c>
      <c r="C80">
        <v>400697</v>
      </c>
      <c r="D80">
        <v>-4.6486190866830736E-3</v>
      </c>
      <c r="E80">
        <v>-4.6594575185949245E-3</v>
      </c>
      <c r="F80">
        <f>AVERAGE($B$2:B80)</f>
        <v>3438.0316455696202</v>
      </c>
      <c r="G80">
        <f>GEOMEAN($B$2:B80)</f>
        <v>3427.6620991092022</v>
      </c>
      <c r="H80">
        <f>HARMEAN($B$2:B80)</f>
        <v>3417.0012190800967</v>
      </c>
      <c r="I80">
        <f>MEDIAN($B$2:B80)</f>
        <v>3445.5</v>
      </c>
      <c r="J80">
        <f>_xlfn.MODE.SNGL($B$2:B80)</f>
        <v>3750</v>
      </c>
      <c r="L80">
        <f t="shared" si="4"/>
        <v>2705</v>
      </c>
      <c r="M80">
        <f t="shared" si="5"/>
        <v>2705</v>
      </c>
      <c r="N80">
        <f t="shared" si="2"/>
        <v>3430.2608695652175</v>
      </c>
      <c r="O80">
        <f t="shared" si="3"/>
        <v>3323.5612244897961</v>
      </c>
    </row>
    <row r="81" spans="1:15" x14ac:dyDescent="0.25">
      <c r="A81" t="s">
        <v>117</v>
      </c>
      <c r="B81">
        <v>3600</v>
      </c>
      <c r="C81">
        <v>345079</v>
      </c>
      <c r="D81">
        <v>-1.098901098901099E-2</v>
      </c>
      <c r="E81">
        <v>-1.1049836186584935E-2</v>
      </c>
      <c r="F81">
        <f>AVERAGE($B$2:B81)</f>
        <v>3440.0562500000001</v>
      </c>
      <c r="G81">
        <f>GEOMEAN($B$2:B81)</f>
        <v>3429.7645612180631</v>
      </c>
      <c r="H81">
        <f>HARMEAN($B$2:B81)</f>
        <v>3419.1738046287096</v>
      </c>
      <c r="I81">
        <f>MEDIAN($B$2:B81)</f>
        <v>3456.25</v>
      </c>
      <c r="J81">
        <f>_xlfn.MODE.SNGL($B$2:B81)</f>
        <v>3750</v>
      </c>
      <c r="L81">
        <f t="shared" si="4"/>
        <v>2705</v>
      </c>
      <c r="M81">
        <f t="shared" si="5"/>
        <v>2705</v>
      </c>
      <c r="N81">
        <f t="shared" si="2"/>
        <v>3444.8478260869565</v>
      </c>
      <c r="O81">
        <f t="shared" si="3"/>
        <v>3323.5510204081634</v>
      </c>
    </row>
    <row r="82" spans="1:15" x14ac:dyDescent="0.25">
      <c r="A82" t="s">
        <v>118</v>
      </c>
      <c r="B82">
        <v>3616</v>
      </c>
      <c r="C82">
        <v>208008</v>
      </c>
      <c r="D82">
        <v>4.4444444444444444E-3</v>
      </c>
      <c r="E82">
        <v>4.4345970678657748E-3</v>
      </c>
      <c r="F82">
        <f>AVERAGE($B$2:B82)</f>
        <v>3442.2283950617284</v>
      </c>
      <c r="G82">
        <f>GEOMEAN($B$2:B82)</f>
        <v>3432.0042435248174</v>
      </c>
      <c r="H82">
        <f>HARMEAN($B$2:B82)</f>
        <v>3421.4730354824574</v>
      </c>
      <c r="I82">
        <f>MEDIAN($B$2:B82)</f>
        <v>3467</v>
      </c>
      <c r="J82">
        <f>_xlfn.MODE.SNGL($B$2:B82)</f>
        <v>3750</v>
      </c>
      <c r="L82">
        <f t="shared" si="4"/>
        <v>2705</v>
      </c>
      <c r="M82">
        <f t="shared" si="5"/>
        <v>2705</v>
      </c>
      <c r="N82">
        <f t="shared" si="2"/>
        <v>3460.2391304347825</v>
      </c>
      <c r="O82">
        <f t="shared" si="3"/>
        <v>3322.7142857142858</v>
      </c>
    </row>
    <row r="83" spans="1:15" x14ac:dyDescent="0.25">
      <c r="A83" t="s">
        <v>119</v>
      </c>
      <c r="B83">
        <v>3635</v>
      </c>
      <c r="C83">
        <v>119457</v>
      </c>
      <c r="D83">
        <v>5.2544247787610623E-3</v>
      </c>
      <c r="E83">
        <v>5.2406684555527088E-3</v>
      </c>
      <c r="F83">
        <f>AVERAGE($B$2:B83)</f>
        <v>3444.5792682926831</v>
      </c>
      <c r="G83">
        <f>GEOMEAN($B$2:B83)</f>
        <v>3434.4101970676224</v>
      </c>
      <c r="H83">
        <f>HARMEAN($B$2:B83)</f>
        <v>3423.9258166626005</v>
      </c>
      <c r="I83">
        <f>MEDIAN($B$2:B83)</f>
        <v>3485</v>
      </c>
      <c r="J83">
        <f>_xlfn.MODE.SNGL($B$2:B83)</f>
        <v>3750</v>
      </c>
      <c r="L83">
        <f t="shared" si="4"/>
        <v>2705</v>
      </c>
      <c r="M83">
        <f t="shared" si="5"/>
        <v>2705</v>
      </c>
      <c r="N83">
        <f t="shared" si="2"/>
        <v>3470.586956521739</v>
      </c>
      <c r="O83">
        <f t="shared" si="3"/>
        <v>3322.5306122448978</v>
      </c>
    </row>
    <row r="84" spans="1:15" x14ac:dyDescent="0.25">
      <c r="A84" t="s">
        <v>120</v>
      </c>
      <c r="B84">
        <v>3615.5</v>
      </c>
      <c r="C84">
        <v>365782</v>
      </c>
      <c r="D84">
        <v>-5.3645116918844566E-3</v>
      </c>
      <c r="E84">
        <v>-5.3789523526131967E-3</v>
      </c>
      <c r="F84">
        <f>AVERAGE($B$2:B84)</f>
        <v>3446.6385542168673</v>
      </c>
      <c r="G84">
        <f>GEOMEAN($B$2:B84)</f>
        <v>3436.5370843104179</v>
      </c>
      <c r="H84">
        <f>HARMEAN($B$2:B84)</f>
        <v>3426.1130353704489</v>
      </c>
      <c r="I84">
        <f>MEDIAN($B$2:B84)</f>
        <v>3503</v>
      </c>
      <c r="J84">
        <f>_xlfn.MODE.SNGL($B$2:B84)</f>
        <v>3750</v>
      </c>
      <c r="L84">
        <f t="shared" si="4"/>
        <v>2705</v>
      </c>
      <c r="M84">
        <f t="shared" si="5"/>
        <v>2705</v>
      </c>
      <c r="N84">
        <f t="shared" si="2"/>
        <v>3486.7391304347825</v>
      </c>
      <c r="O84">
        <f t="shared" si="3"/>
        <v>3325.2244897959185</v>
      </c>
    </row>
    <row r="85" spans="1:15" x14ac:dyDescent="0.25">
      <c r="A85" t="s">
        <v>121</v>
      </c>
      <c r="B85">
        <v>3744.5</v>
      </c>
      <c r="C85">
        <v>856327</v>
      </c>
      <c r="D85">
        <v>3.567971234960586E-2</v>
      </c>
      <c r="E85">
        <v>3.5057938074415138E-2</v>
      </c>
      <c r="F85">
        <f>AVERAGE($B$2:B85)</f>
        <v>3450.1845238095239</v>
      </c>
      <c r="G85">
        <f>GEOMEAN($B$2:B85)</f>
        <v>3440.050029213478</v>
      </c>
      <c r="H85">
        <f>HARMEAN($B$2:B85)</f>
        <v>3429.5845873823428</v>
      </c>
      <c r="I85">
        <f>MEDIAN($B$2:B85)</f>
        <v>3505.5</v>
      </c>
      <c r="J85">
        <f>_xlfn.MODE.SNGL($B$2:B85)</f>
        <v>3750</v>
      </c>
      <c r="L85">
        <f t="shared" si="4"/>
        <v>2705</v>
      </c>
      <c r="M85">
        <f t="shared" si="5"/>
        <v>2705</v>
      </c>
      <c r="N85">
        <f t="shared" si="2"/>
        <v>3505.804347826087</v>
      </c>
      <c r="O85">
        <f t="shared" si="3"/>
        <v>3326.9897959183672</v>
      </c>
    </row>
    <row r="86" spans="1:15" x14ac:dyDescent="0.25">
      <c r="A86" t="s">
        <v>122</v>
      </c>
      <c r="B86">
        <v>3827</v>
      </c>
      <c r="C86">
        <v>502375</v>
      </c>
      <c r="D86">
        <v>2.2032314060622248E-2</v>
      </c>
      <c r="E86">
        <v>2.1793109736280465E-2</v>
      </c>
      <c r="F86">
        <f>AVERAGE($B$2:B86)</f>
        <v>3454.6176470588234</v>
      </c>
      <c r="G86">
        <f>GEOMEAN($B$2:B86)</f>
        <v>3444.3667682293444</v>
      </c>
      <c r="H86">
        <f>HARMEAN($B$2:B86)</f>
        <v>3433.7796625031156</v>
      </c>
      <c r="I86">
        <f>MEDIAN($B$2:B86)</f>
        <v>3508</v>
      </c>
      <c r="J86">
        <f>_xlfn.MODE.SNGL($B$2:B86)</f>
        <v>3750</v>
      </c>
      <c r="L86">
        <f t="shared" si="4"/>
        <v>2705</v>
      </c>
      <c r="M86">
        <f t="shared" si="5"/>
        <v>2705</v>
      </c>
      <c r="N86">
        <f t="shared" si="2"/>
        <v>3522.304347826087</v>
      </c>
      <c r="O86">
        <f t="shared" si="3"/>
        <v>3338.0816326530612</v>
      </c>
    </row>
    <row r="87" spans="1:15" x14ac:dyDescent="0.25">
      <c r="A87" t="s">
        <v>123</v>
      </c>
      <c r="B87">
        <v>3740</v>
      </c>
      <c r="C87">
        <v>518322</v>
      </c>
      <c r="D87">
        <v>-2.2733211392735823E-2</v>
      </c>
      <c r="E87">
        <v>-2.2995595017124695E-2</v>
      </c>
      <c r="F87">
        <f>AVERAGE($B$2:B87)</f>
        <v>3457.9360465116279</v>
      </c>
      <c r="G87">
        <f>GEOMEAN($B$2:B87)</f>
        <v>3447.666350297864</v>
      </c>
      <c r="H87">
        <f>HARMEAN($B$2:B87)</f>
        <v>3437.0519395984334</v>
      </c>
      <c r="I87">
        <f>MEDIAN($B$2:B87)</f>
        <v>3518.5</v>
      </c>
      <c r="J87">
        <f>_xlfn.MODE.SNGL($B$2:B87)</f>
        <v>3750</v>
      </c>
      <c r="L87">
        <f t="shared" si="4"/>
        <v>2705</v>
      </c>
      <c r="M87">
        <f t="shared" si="5"/>
        <v>2705</v>
      </c>
      <c r="N87">
        <f t="shared" si="2"/>
        <v>3547.5</v>
      </c>
      <c r="O87">
        <f t="shared" si="3"/>
        <v>3351.8979591836733</v>
      </c>
    </row>
    <row r="88" spans="1:15" x14ac:dyDescent="0.25">
      <c r="A88" s="1">
        <v>43836</v>
      </c>
      <c r="B88">
        <v>3832</v>
      </c>
      <c r="C88">
        <v>428320</v>
      </c>
      <c r="D88">
        <v>2.4598930481283421E-2</v>
      </c>
      <c r="E88">
        <v>2.43012486821736E-2</v>
      </c>
      <c r="F88">
        <f>AVERAGE($B$2:B88)</f>
        <v>3462.2356321839079</v>
      </c>
      <c r="G88">
        <f>GEOMEAN($B$2:B88)</f>
        <v>3451.8571869214766</v>
      </c>
      <c r="H88">
        <f>HARMEAN($B$2:B88)</f>
        <v>3441.1285210630103</v>
      </c>
      <c r="I88">
        <f>MEDIAN($B$2:B88)</f>
        <v>3529</v>
      </c>
      <c r="J88">
        <f>_xlfn.MODE.SNGL($B$2:B88)</f>
        <v>3750</v>
      </c>
      <c r="L88">
        <f t="shared" si="4"/>
        <v>2705</v>
      </c>
      <c r="M88">
        <f t="shared" si="5"/>
        <v>2705</v>
      </c>
      <c r="N88">
        <f t="shared" si="2"/>
        <v>3577.2608695652175</v>
      </c>
      <c r="O88">
        <f t="shared" si="3"/>
        <v>3364.3469387755104</v>
      </c>
    </row>
    <row r="89" spans="1:15" x14ac:dyDescent="0.25">
      <c r="A89" s="1">
        <v>43867</v>
      </c>
      <c r="B89">
        <v>3899.5</v>
      </c>
      <c r="C89">
        <v>590579</v>
      </c>
      <c r="D89">
        <v>1.7614822546972862E-2</v>
      </c>
      <c r="E89">
        <v>1.7461479679801488E-2</v>
      </c>
      <c r="F89">
        <f>AVERAGE($B$2:B89)</f>
        <v>3467.2045454545455</v>
      </c>
      <c r="G89">
        <f>GEOMEAN($B$2:B89)</f>
        <v>3456.6435186409103</v>
      </c>
      <c r="H89">
        <f>HARMEAN($B$2:B89)</f>
        <v>3445.7311650212391</v>
      </c>
      <c r="I89">
        <f>MEDIAN($B$2:B89)</f>
        <v>3536.75</v>
      </c>
      <c r="J89">
        <f>_xlfn.MODE.SNGL($B$2:B89)</f>
        <v>3750</v>
      </c>
      <c r="L89">
        <f t="shared" si="4"/>
        <v>2705</v>
      </c>
      <c r="M89">
        <f t="shared" si="5"/>
        <v>2705</v>
      </c>
      <c r="N89">
        <f t="shared" si="2"/>
        <v>3600.521739130435</v>
      </c>
      <c r="O89">
        <f t="shared" si="3"/>
        <v>3378.8571428571427</v>
      </c>
    </row>
    <row r="90" spans="1:15" x14ac:dyDescent="0.25">
      <c r="A90" s="1">
        <v>43896</v>
      </c>
      <c r="B90">
        <v>3869</v>
      </c>
      <c r="C90">
        <v>529011</v>
      </c>
      <c r="D90">
        <v>-7.8215155789203746E-3</v>
      </c>
      <c r="E90">
        <v>-7.8522640700398084E-3</v>
      </c>
      <c r="F90">
        <f>AVERAGE($B$2:B90)</f>
        <v>3471.7191011235955</v>
      </c>
      <c r="G90">
        <f>GEOMEAN($B$2:B90)</f>
        <v>3461.0233354013026</v>
      </c>
      <c r="H90">
        <f>HARMEAN($B$2:B90)</f>
        <v>3449.9719193752762</v>
      </c>
      <c r="I90">
        <f>MEDIAN($B$2:B90)</f>
        <v>3544.5</v>
      </c>
      <c r="J90">
        <f>_xlfn.MODE.SNGL($B$2:B90)</f>
        <v>3750</v>
      </c>
      <c r="L90">
        <f t="shared" si="4"/>
        <v>2705</v>
      </c>
      <c r="M90">
        <f t="shared" si="5"/>
        <v>2705</v>
      </c>
      <c r="N90">
        <f t="shared" si="2"/>
        <v>3624.217391304348</v>
      </c>
      <c r="O90">
        <f t="shared" si="3"/>
        <v>3403.2346938775509</v>
      </c>
    </row>
    <row r="91" spans="1:15" x14ac:dyDescent="0.25">
      <c r="A91" s="1">
        <v>43927</v>
      </c>
      <c r="B91">
        <v>3836</v>
      </c>
      <c r="C91">
        <v>632588</v>
      </c>
      <c r="D91">
        <v>-8.5293357456707151E-3</v>
      </c>
      <c r="E91">
        <v>-8.5659186971841269E-3</v>
      </c>
      <c r="F91">
        <f>AVERAGE($B$2:B91)</f>
        <v>3475.7666666666669</v>
      </c>
      <c r="G91">
        <f>GEOMEAN($B$2:B91)</f>
        <v>3464.9813869865234</v>
      </c>
      <c r="H91">
        <f>HARMEAN($B$2:B91)</f>
        <v>3453.8338033803616</v>
      </c>
      <c r="I91">
        <f>MEDIAN($B$2:B91)</f>
        <v>3554.5</v>
      </c>
      <c r="J91">
        <f>_xlfn.MODE.SNGL($B$2:B91)</f>
        <v>3750</v>
      </c>
      <c r="L91">
        <f t="shared" si="4"/>
        <v>2705</v>
      </c>
      <c r="M91">
        <f t="shared" si="5"/>
        <v>2705</v>
      </c>
      <c r="N91">
        <f t="shared" ref="N91:N154" si="6">AVERAGE(B67:B89)</f>
        <v>3653.9565217391305</v>
      </c>
      <c r="O91">
        <f t="shared" si="3"/>
        <v>3425.4591836734694</v>
      </c>
    </row>
    <row r="92" spans="1:15" x14ac:dyDescent="0.25">
      <c r="A92" s="1">
        <v>43957</v>
      </c>
      <c r="B92">
        <v>3846</v>
      </c>
      <c r="C92">
        <v>300224</v>
      </c>
      <c r="D92">
        <v>2.6068821689259644E-3</v>
      </c>
      <c r="E92">
        <v>2.6034901453962536E-3</v>
      </c>
      <c r="F92">
        <f>AVERAGE($B$2:B92)</f>
        <v>3479.835164835165</v>
      </c>
      <c r="G92">
        <f>GEOMEAN($B$2:B92)</f>
        <v>3468.9560713730807</v>
      </c>
      <c r="H92">
        <f>HARMEAN($B$2:B92)</f>
        <v>3457.7082334631004</v>
      </c>
      <c r="I92">
        <f>MEDIAN($B$2:B92)</f>
        <v>3564.5</v>
      </c>
      <c r="J92">
        <f>_xlfn.MODE.SNGL($B$2:B92)</f>
        <v>3750</v>
      </c>
      <c r="L92">
        <f t="shared" si="4"/>
        <v>2705</v>
      </c>
      <c r="M92">
        <f t="shared" si="5"/>
        <v>2705</v>
      </c>
      <c r="N92">
        <f t="shared" si="6"/>
        <v>3675.217391304348</v>
      </c>
      <c r="O92">
        <f t="shared" si="3"/>
        <v>3442.4693877551022</v>
      </c>
    </row>
    <row r="93" spans="1:15" x14ac:dyDescent="0.25">
      <c r="A93" s="1">
        <v>44049</v>
      </c>
      <c r="B93">
        <v>3950</v>
      </c>
      <c r="C93">
        <v>622249</v>
      </c>
      <c r="D93">
        <v>2.704108164326573E-2</v>
      </c>
      <c r="E93">
        <v>2.6681931746442577E-2</v>
      </c>
      <c r="F93">
        <f>AVERAGE($B$2:B93)</f>
        <v>3484.945652173913</v>
      </c>
      <c r="G93">
        <f>GEOMEAN($B$2:B93)</f>
        <v>3473.8561064379696</v>
      </c>
      <c r="H93">
        <f>HARMEAN($B$2:B93)</f>
        <v>3462.3986857621344</v>
      </c>
      <c r="I93">
        <f>MEDIAN($B$2:B93)</f>
        <v>3569.75</v>
      </c>
      <c r="J93">
        <f>_xlfn.MODE.SNGL($B$2:B93)</f>
        <v>3750</v>
      </c>
      <c r="L93">
        <f t="shared" si="4"/>
        <v>2705</v>
      </c>
      <c r="M93">
        <f t="shared" si="5"/>
        <v>2705</v>
      </c>
      <c r="N93">
        <f t="shared" si="6"/>
        <v>3691.2608695652175</v>
      </c>
      <c r="O93">
        <f t="shared" si="3"/>
        <v>3460.0204081632655</v>
      </c>
    </row>
    <row r="94" spans="1:15" x14ac:dyDescent="0.25">
      <c r="A94" s="1">
        <v>44080</v>
      </c>
      <c r="B94">
        <v>3929</v>
      </c>
      <c r="C94">
        <v>367852</v>
      </c>
      <c r="D94">
        <v>-5.3164556962025317E-3</v>
      </c>
      <c r="E94">
        <v>-5.3306383367077948E-3</v>
      </c>
      <c r="F94">
        <f>AVERAGE($B$2:B94)</f>
        <v>3489.7204301075267</v>
      </c>
      <c r="G94">
        <f>GEOMEAN($B$2:B94)</f>
        <v>3478.4580777725173</v>
      </c>
      <c r="H94">
        <f>HARMEAN($B$2:B94)</f>
        <v>3466.8257211173977</v>
      </c>
      <c r="I94">
        <f>MEDIAN($B$2:B94)</f>
        <v>3575</v>
      </c>
      <c r="J94">
        <f>_xlfn.MODE.SNGL($B$2:B94)</f>
        <v>3750</v>
      </c>
      <c r="L94">
        <f t="shared" si="4"/>
        <v>2705</v>
      </c>
      <c r="M94">
        <f t="shared" si="5"/>
        <v>2705</v>
      </c>
      <c r="N94">
        <f t="shared" si="6"/>
        <v>3695</v>
      </c>
      <c r="O94">
        <f t="shared" si="3"/>
        <v>3479</v>
      </c>
    </row>
    <row r="95" spans="1:15" x14ac:dyDescent="0.25">
      <c r="A95" s="1">
        <v>44110</v>
      </c>
      <c r="B95">
        <v>3995</v>
      </c>
      <c r="C95">
        <v>805517</v>
      </c>
      <c r="D95">
        <v>1.6798167472639347E-2</v>
      </c>
      <c r="E95">
        <v>1.665863864191533E-2</v>
      </c>
      <c r="F95">
        <f>AVERAGE($B$2:B95)</f>
        <v>3495.0957446808511</v>
      </c>
      <c r="G95">
        <f>GEOMEAN($B$2:B95)</f>
        <v>3483.5853427772431</v>
      </c>
      <c r="H95">
        <f>HARMEAN($B$2:B95)</f>
        <v>3471.7085991453687</v>
      </c>
      <c r="I95">
        <f>MEDIAN($B$2:B95)</f>
        <v>3575.25</v>
      </c>
      <c r="J95">
        <f>_xlfn.MODE.SNGL($B$2:B95)</f>
        <v>3750</v>
      </c>
      <c r="L95">
        <f t="shared" si="4"/>
        <v>2705</v>
      </c>
      <c r="M95">
        <f t="shared" si="5"/>
        <v>2705</v>
      </c>
      <c r="N95">
        <f t="shared" si="6"/>
        <v>3705.782608695652</v>
      </c>
      <c r="O95">
        <f t="shared" si="3"/>
        <v>3496.5306122448978</v>
      </c>
    </row>
    <row r="96" spans="1:15" x14ac:dyDescent="0.25">
      <c r="A96" s="1">
        <v>44141</v>
      </c>
      <c r="B96">
        <v>4004</v>
      </c>
      <c r="C96">
        <v>786098</v>
      </c>
      <c r="D96">
        <v>2.2528160200250315E-3</v>
      </c>
      <c r="E96">
        <v>2.250282234736159E-3</v>
      </c>
      <c r="F96">
        <f>AVERAGE($B$2:B96)</f>
        <v>3500.4526315789471</v>
      </c>
      <c r="G96">
        <f>GEOMEAN($B$2:B96)</f>
        <v>3488.6946222769843</v>
      </c>
      <c r="H96">
        <f>HARMEAN($B$2:B96)</f>
        <v>3476.5736031766246</v>
      </c>
      <c r="I96">
        <f>MEDIAN($B$2:B96)</f>
        <v>3575.5</v>
      </c>
      <c r="J96">
        <f>_xlfn.MODE.SNGL($B$2:B96)</f>
        <v>3750</v>
      </c>
      <c r="L96">
        <f t="shared" si="4"/>
        <v>2705</v>
      </c>
      <c r="M96">
        <f t="shared" si="5"/>
        <v>2705</v>
      </c>
      <c r="N96">
        <f t="shared" si="6"/>
        <v>3716.1739130434785</v>
      </c>
      <c r="O96">
        <f t="shared" si="3"/>
        <v>3513.9795918367345</v>
      </c>
    </row>
    <row r="97" spans="1:15" x14ac:dyDescent="0.25">
      <c r="A97" t="s">
        <v>124</v>
      </c>
      <c r="B97">
        <v>3985.5</v>
      </c>
      <c r="C97">
        <v>606762</v>
      </c>
      <c r="D97">
        <v>-4.6203796203796201E-3</v>
      </c>
      <c r="E97">
        <v>-4.6310865671333416E-3</v>
      </c>
      <c r="F97">
        <f>AVERAGE($B$2:B97)</f>
        <v>3505.5052083333335</v>
      </c>
      <c r="G97">
        <f>GEOMEAN($B$2:B97)</f>
        <v>3493.5361855253045</v>
      </c>
      <c r="H97">
        <f>HARMEAN($B$2:B97)</f>
        <v>3481.2041301770473</v>
      </c>
      <c r="I97">
        <f>MEDIAN($B$2:B97)</f>
        <v>3587.75</v>
      </c>
      <c r="J97">
        <f>_xlfn.MODE.SNGL($B$2:B97)</f>
        <v>3750</v>
      </c>
      <c r="L97">
        <f t="shared" si="4"/>
        <v>2705</v>
      </c>
      <c r="M97">
        <f t="shared" si="5"/>
        <v>2705</v>
      </c>
      <c r="N97">
        <f t="shared" si="6"/>
        <v>3729.2608695652175</v>
      </c>
      <c r="O97">
        <f t="shared" si="3"/>
        <v>3531.8469387755104</v>
      </c>
    </row>
    <row r="98" spans="1:15" x14ac:dyDescent="0.25">
      <c r="A98" t="s">
        <v>125</v>
      </c>
      <c r="B98">
        <v>3950</v>
      </c>
      <c r="C98">
        <v>409007</v>
      </c>
      <c r="D98">
        <v>-8.907288922343496E-3</v>
      </c>
      <c r="E98">
        <v>-8.9471959728103321E-3</v>
      </c>
      <c r="F98">
        <f>AVERAGE($B$2:B98)</f>
        <v>3510.0876288659792</v>
      </c>
      <c r="G98">
        <f>GEOMEAN($B$2:B98)</f>
        <v>3497.9617714990295</v>
      </c>
      <c r="H98">
        <f>HARMEAN($B$2:B98)</f>
        <v>3485.4687088932847</v>
      </c>
      <c r="I98">
        <f>MEDIAN($B$2:B98)</f>
        <v>3600</v>
      </c>
      <c r="J98">
        <f>_xlfn.MODE.SNGL($B$2:B98)</f>
        <v>3750</v>
      </c>
      <c r="L98">
        <f t="shared" si="4"/>
        <v>2705</v>
      </c>
      <c r="M98">
        <f t="shared" si="5"/>
        <v>2705</v>
      </c>
      <c r="N98">
        <f t="shared" si="6"/>
        <v>3744.086956521739</v>
      </c>
      <c r="O98">
        <f t="shared" si="3"/>
        <v>3547.8265306122448</v>
      </c>
    </row>
    <row r="99" spans="1:15" x14ac:dyDescent="0.25">
      <c r="A99" t="s">
        <v>126</v>
      </c>
      <c r="B99">
        <v>3945</v>
      </c>
      <c r="C99">
        <v>542551</v>
      </c>
      <c r="D99">
        <v>-1.2658227848101266E-3</v>
      </c>
      <c r="E99">
        <v>-1.2666246151929424E-3</v>
      </c>
      <c r="F99">
        <f>AVERAGE($B$2:B99)</f>
        <v>3514.5255102040815</v>
      </c>
      <c r="G99">
        <f>GEOMEAN($B$2:B99)</f>
        <v>3502.2572091309289</v>
      </c>
      <c r="H99">
        <f>HARMEAN($B$2:B99)</f>
        <v>3489.6165270773859</v>
      </c>
      <c r="I99">
        <f>MEDIAN($B$2:B99)</f>
        <v>3607.75</v>
      </c>
      <c r="J99">
        <f>_xlfn.MODE.SNGL($B$2:B99)</f>
        <v>3750</v>
      </c>
      <c r="L99">
        <f t="shared" si="4"/>
        <v>2705</v>
      </c>
      <c r="M99">
        <f t="shared" si="5"/>
        <v>2705</v>
      </c>
      <c r="N99">
        <f t="shared" si="6"/>
        <v>3761.913043478261</v>
      </c>
      <c r="O99">
        <f t="shared" si="3"/>
        <v>3564.3571428571427</v>
      </c>
    </row>
    <row r="100" spans="1:15" x14ac:dyDescent="0.25">
      <c r="A100" t="s">
        <v>127</v>
      </c>
      <c r="B100">
        <v>3820</v>
      </c>
      <c r="C100">
        <v>725669</v>
      </c>
      <c r="D100">
        <v>-3.1685678073510776E-2</v>
      </c>
      <c r="E100">
        <v>-3.2198531679353722E-2</v>
      </c>
      <c r="F100">
        <f>AVERAGE($B$2:B100)</f>
        <v>3517.6111111111113</v>
      </c>
      <c r="G100">
        <f>GEOMEAN($B$2:B100)</f>
        <v>3505.330735063088</v>
      </c>
      <c r="H100">
        <f>HARMEAN($B$2:B100)</f>
        <v>3492.6677717444591</v>
      </c>
      <c r="I100">
        <f>MEDIAN($B$2:B100)</f>
        <v>3615.5</v>
      </c>
      <c r="J100">
        <f>_xlfn.MODE.SNGL($B$2:B100)</f>
        <v>3750</v>
      </c>
      <c r="L100">
        <f t="shared" si="4"/>
        <v>2705</v>
      </c>
      <c r="M100">
        <f t="shared" si="5"/>
        <v>2705</v>
      </c>
      <c r="N100">
        <f t="shared" si="6"/>
        <v>3775.782608695652</v>
      </c>
      <c r="O100">
        <f t="shared" si="3"/>
        <v>3579.7653061224491</v>
      </c>
    </row>
    <row r="101" spans="1:15" x14ac:dyDescent="0.25">
      <c r="A101" t="s">
        <v>129</v>
      </c>
      <c r="B101">
        <v>4076</v>
      </c>
      <c r="C101">
        <v>655479</v>
      </c>
      <c r="D101">
        <v>2.4120603015075376E-2</v>
      </c>
      <c r="E101">
        <v>2.3834296064132017E-2</v>
      </c>
      <c r="F101">
        <f>AVERAGE($B$2:B101)</f>
        <v>3523.1950000000002</v>
      </c>
      <c r="G101">
        <f>GEOMEAN($B$2:B101)</f>
        <v>3510.6218581507392</v>
      </c>
      <c r="H101">
        <f>HARMEAN($B$2:B101)</f>
        <v>3497.6734283555311</v>
      </c>
      <c r="I101">
        <f>MEDIAN($B$2:B101)</f>
        <v>3615.75</v>
      </c>
      <c r="J101">
        <f>_xlfn.MODE.SNGL($B$2:B101)</f>
        <v>3750</v>
      </c>
      <c r="L101">
        <f t="shared" si="4"/>
        <v>2705</v>
      </c>
      <c r="M101">
        <f t="shared" si="5"/>
        <v>2705</v>
      </c>
      <c r="N101">
        <f t="shared" si="6"/>
        <v>3794.782608695652</v>
      </c>
      <c r="O101">
        <f t="shared" si="3"/>
        <v>3592.6428571428573</v>
      </c>
    </row>
    <row r="102" spans="1:15" x14ac:dyDescent="0.25">
      <c r="A102" t="s">
        <v>130</v>
      </c>
      <c r="B102">
        <v>4115</v>
      </c>
      <c r="C102">
        <v>715543</v>
      </c>
      <c r="D102">
        <v>9.5682041216879291E-3</v>
      </c>
      <c r="E102">
        <v>9.5227187685548408E-3</v>
      </c>
      <c r="F102">
        <f>AVERAGE($B$2:B102)</f>
        <v>3529.0544554455446</v>
      </c>
      <c r="G102">
        <f>GEOMEAN($B$2:B102)</f>
        <v>3516.1474595017739</v>
      </c>
      <c r="H102">
        <f>HARMEAN($B$2:B102)</f>
        <v>3502.8763653465294</v>
      </c>
      <c r="I102">
        <f>MEDIAN($B$2:B102)</f>
        <v>3616</v>
      </c>
      <c r="J102">
        <f>_xlfn.MODE.SNGL($B$2:B102)</f>
        <v>3750</v>
      </c>
      <c r="L102">
        <f t="shared" si="4"/>
        <v>2705</v>
      </c>
      <c r="M102">
        <f t="shared" si="5"/>
        <v>2705</v>
      </c>
      <c r="N102">
        <f t="shared" si="6"/>
        <v>3806.7608695652175</v>
      </c>
      <c r="O102">
        <f t="shared" si="3"/>
        <v>3609.2551020408164</v>
      </c>
    </row>
    <row r="103" spans="1:15" x14ac:dyDescent="0.25">
      <c r="A103" t="s">
        <v>131</v>
      </c>
      <c r="B103">
        <v>4140.5</v>
      </c>
      <c r="C103">
        <v>870462</v>
      </c>
      <c r="D103">
        <v>6.1968408262454439E-3</v>
      </c>
      <c r="E103">
        <v>6.17771936258453E-3</v>
      </c>
      <c r="F103">
        <f>AVERAGE($B$2:B103)</f>
        <v>3535.0490196078431</v>
      </c>
      <c r="G103">
        <f>GEOMEAN($B$2:B103)</f>
        <v>3521.7864522503005</v>
      </c>
      <c r="H103">
        <f>HARMEAN($B$2:B103)</f>
        <v>3508.1729075380745</v>
      </c>
      <c r="I103">
        <f>MEDIAN($B$2:B103)</f>
        <v>3617.75</v>
      </c>
      <c r="J103">
        <f>_xlfn.MODE.SNGL($B$2:B103)</f>
        <v>3750</v>
      </c>
      <c r="L103">
        <f t="shared" si="4"/>
        <v>2705</v>
      </c>
      <c r="M103">
        <f t="shared" si="5"/>
        <v>2705</v>
      </c>
      <c r="N103">
        <f t="shared" si="6"/>
        <v>3826.608695652174</v>
      </c>
      <c r="O103">
        <f t="shared" si="3"/>
        <v>3626.8061224489797</v>
      </c>
    </row>
    <row r="104" spans="1:15" x14ac:dyDescent="0.25">
      <c r="A104" t="s">
        <v>132</v>
      </c>
      <c r="B104">
        <v>4180.5</v>
      </c>
      <c r="C104">
        <v>558665</v>
      </c>
      <c r="D104">
        <v>9.6606690013283422E-3</v>
      </c>
      <c r="E104">
        <v>9.6143031163578134E-3</v>
      </c>
      <c r="F104">
        <f>AVERAGE($B$2:B104)</f>
        <v>3541.3155339805826</v>
      </c>
      <c r="G104">
        <f>GEOMEAN($B$2:B104)</f>
        <v>3527.6539972467626</v>
      </c>
      <c r="H104">
        <f>HARMEAN($B$2:B104)</f>
        <v>3513.6591473696853</v>
      </c>
      <c r="I104">
        <f>MEDIAN($B$2:B104)</f>
        <v>3619.5</v>
      </c>
      <c r="J104">
        <f>_xlfn.MODE.SNGL($B$2:B104)</f>
        <v>3750</v>
      </c>
      <c r="L104">
        <f t="shared" si="4"/>
        <v>2705</v>
      </c>
      <c r="M104">
        <f t="shared" si="5"/>
        <v>2705</v>
      </c>
      <c r="N104">
        <f t="shared" si="6"/>
        <v>3846.521739130435</v>
      </c>
      <c r="O104">
        <f t="shared" si="3"/>
        <v>3642.4795918367345</v>
      </c>
    </row>
    <row r="105" spans="1:15" x14ac:dyDescent="0.25">
      <c r="A105" t="s">
        <v>133</v>
      </c>
      <c r="B105">
        <v>4156.5</v>
      </c>
      <c r="C105">
        <v>332486</v>
      </c>
      <c r="D105">
        <v>-5.7409400789379264E-3</v>
      </c>
      <c r="E105">
        <v>-5.7574826189697517E-3</v>
      </c>
      <c r="F105">
        <f>AVERAGE($B$2:B105)</f>
        <v>3547.2307692307691</v>
      </c>
      <c r="G105">
        <f>GEOMEAN($B$2:B105)</f>
        <v>3533.2225942324339</v>
      </c>
      <c r="H105">
        <f>HARMEAN($B$2:B105)</f>
        <v>3518.8921179936506</v>
      </c>
      <c r="I105">
        <f>MEDIAN($B$2:B105)</f>
        <v>3619.75</v>
      </c>
      <c r="J105">
        <f>_xlfn.MODE.SNGL($B$2:B105)</f>
        <v>3750</v>
      </c>
      <c r="L105">
        <f t="shared" si="4"/>
        <v>2705</v>
      </c>
      <c r="M105">
        <f t="shared" si="5"/>
        <v>2705</v>
      </c>
      <c r="N105">
        <f t="shared" si="6"/>
        <v>3868.282608695652</v>
      </c>
      <c r="O105">
        <f t="shared" si="3"/>
        <v>3660.0816326530612</v>
      </c>
    </row>
    <row r="106" spans="1:15" x14ac:dyDescent="0.25">
      <c r="A106" t="s">
        <v>134</v>
      </c>
      <c r="B106">
        <v>4035</v>
      </c>
      <c r="C106">
        <v>439418</v>
      </c>
      <c r="D106">
        <v>-2.9231324431613137E-2</v>
      </c>
      <c r="E106">
        <v>-2.9667072267093624E-2</v>
      </c>
      <c r="F106">
        <f>AVERAGE($B$2:B106)</f>
        <v>3551.8761904761905</v>
      </c>
      <c r="G106">
        <f>GEOMEAN($B$2:B106)</f>
        <v>3537.6939695804422</v>
      </c>
      <c r="H106">
        <f>HARMEAN($B$2:B106)</f>
        <v>3523.1839525547457</v>
      </c>
      <c r="I106">
        <f>MEDIAN($B$2:B106)</f>
        <v>3620</v>
      </c>
      <c r="J106">
        <f>_xlfn.MODE.SNGL($B$2:B106)</f>
        <v>3750</v>
      </c>
      <c r="L106">
        <f t="shared" si="4"/>
        <v>2705</v>
      </c>
      <c r="M106">
        <f t="shared" si="5"/>
        <v>2705</v>
      </c>
      <c r="N106">
        <f t="shared" si="6"/>
        <v>3893.521739130435</v>
      </c>
      <c r="O106">
        <f t="shared" si="3"/>
        <v>3677.1224489795918</v>
      </c>
    </row>
    <row r="107" spans="1:15" x14ac:dyDescent="0.25">
      <c r="A107" s="1">
        <v>43897</v>
      </c>
      <c r="B107">
        <v>4222</v>
      </c>
      <c r="C107">
        <v>287251</v>
      </c>
      <c r="D107">
        <v>4.7596382674916704E-3</v>
      </c>
      <c r="E107">
        <v>4.7483470033202278E-3</v>
      </c>
      <c r="F107">
        <f>AVERAGE($B$2:B107)</f>
        <v>3558.1981132075471</v>
      </c>
      <c r="G107">
        <f>GEOMEAN($B$2:B107)</f>
        <v>3543.6006315442605</v>
      </c>
      <c r="H107">
        <f>HARMEAN($B$2:B107)</f>
        <v>3528.6939674161486</v>
      </c>
      <c r="I107">
        <f>MEDIAN($B$2:B107)</f>
        <v>3621.5</v>
      </c>
      <c r="J107">
        <f>_xlfn.MODE.SNGL($B$2:B107)</f>
        <v>3750</v>
      </c>
      <c r="L107">
        <f t="shared" si="4"/>
        <v>2705</v>
      </c>
      <c r="M107">
        <f t="shared" si="5"/>
        <v>2705</v>
      </c>
      <c r="N107">
        <f t="shared" si="6"/>
        <v>3917.021739130435</v>
      </c>
      <c r="O107">
        <f t="shared" si="3"/>
        <v>3692.408163265306</v>
      </c>
    </row>
    <row r="108" spans="1:15" x14ac:dyDescent="0.25">
      <c r="A108" s="1">
        <v>43989</v>
      </c>
      <c r="B108">
        <v>4332</v>
      </c>
      <c r="C108">
        <v>494536</v>
      </c>
      <c r="D108">
        <v>2.6054002842254856E-2</v>
      </c>
      <c r="E108">
        <v>2.5720379712615354E-2</v>
      </c>
      <c r="F108">
        <f>AVERAGE($B$2:B108)</f>
        <v>3565.429906542056</v>
      </c>
      <c r="G108">
        <f>GEOMEAN($B$2:B108)</f>
        <v>3550.259775291112</v>
      </c>
      <c r="H108">
        <f>HARMEAN($B$2:B108)</f>
        <v>3534.8199548382004</v>
      </c>
      <c r="I108">
        <f>MEDIAN($B$2:B108)</f>
        <v>3623</v>
      </c>
      <c r="J108">
        <f>_xlfn.MODE.SNGL($B$2:B108)</f>
        <v>3750</v>
      </c>
      <c r="L108">
        <f t="shared" si="4"/>
        <v>4233.75</v>
      </c>
      <c r="M108">
        <f t="shared" si="5"/>
        <v>2705</v>
      </c>
      <c r="N108">
        <f t="shared" si="6"/>
        <v>3934.413043478261</v>
      </c>
      <c r="O108">
        <f t="shared" si="3"/>
        <v>3709.9591836734694</v>
      </c>
    </row>
    <row r="109" spans="1:15" x14ac:dyDescent="0.25">
      <c r="A109" s="1">
        <v>44019</v>
      </c>
      <c r="B109">
        <v>4242</v>
      </c>
      <c r="C109">
        <v>599546</v>
      </c>
      <c r="D109">
        <v>-2.077562326869806E-2</v>
      </c>
      <c r="E109">
        <v>-2.0994472996253496E-2</v>
      </c>
      <c r="F109">
        <f>AVERAGE($B$2:B109)</f>
        <v>3571.6944444444443</v>
      </c>
      <c r="G109">
        <f>GEOMEAN($B$2:B109)</f>
        <v>3556.1164175502281</v>
      </c>
      <c r="H109">
        <f>HARMEAN($B$2:B109)</f>
        <v>3540.2847485421657</v>
      </c>
      <c r="I109">
        <f>MEDIAN($B$2:B109)</f>
        <v>3624</v>
      </c>
      <c r="J109">
        <f>_xlfn.MODE.SNGL($B$2:B109)</f>
        <v>3750</v>
      </c>
      <c r="L109">
        <f t="shared" si="4"/>
        <v>4233.75</v>
      </c>
      <c r="M109">
        <f t="shared" si="5"/>
        <v>2705</v>
      </c>
      <c r="N109">
        <f t="shared" si="6"/>
        <v>3960.782608695652</v>
      </c>
      <c r="O109">
        <f t="shared" si="3"/>
        <v>3732.1530612244896</v>
      </c>
    </row>
    <row r="110" spans="1:15" x14ac:dyDescent="0.25">
      <c r="A110" s="1">
        <v>44050</v>
      </c>
      <c r="B110">
        <v>4225</v>
      </c>
      <c r="C110">
        <v>364001</v>
      </c>
      <c r="D110">
        <v>-4.0075436115040077E-3</v>
      </c>
      <c r="E110">
        <v>-4.0155953333535447E-3</v>
      </c>
      <c r="F110">
        <f>AVERAGE($B$2:B110)</f>
        <v>3577.6880733944954</v>
      </c>
      <c r="G110">
        <f>GEOMEAN($B$2:B110)</f>
        <v>3561.7437772320036</v>
      </c>
      <c r="H110">
        <f>HARMEAN($B$2:B110)</f>
        <v>3545.5563331384478</v>
      </c>
      <c r="I110">
        <f>MEDIAN($B$2:B110)</f>
        <v>3625</v>
      </c>
      <c r="J110">
        <f>_xlfn.MODE.SNGL($B$2:B110)</f>
        <v>3750</v>
      </c>
      <c r="L110">
        <f t="shared" si="4"/>
        <v>2705</v>
      </c>
      <c r="M110">
        <f t="shared" si="5"/>
        <v>2705</v>
      </c>
      <c r="N110">
        <f t="shared" si="6"/>
        <v>3986.3260869565215</v>
      </c>
      <c r="O110">
        <f t="shared" si="3"/>
        <v>3753.4897959183672</v>
      </c>
    </row>
    <row r="111" spans="1:15" x14ac:dyDescent="0.25">
      <c r="A111" s="1">
        <v>44081</v>
      </c>
      <c r="B111">
        <v>4337</v>
      </c>
      <c r="C111">
        <v>674716</v>
      </c>
      <c r="D111">
        <v>2.6508875739644971E-2</v>
      </c>
      <c r="E111">
        <v>2.6163604044092043E-2</v>
      </c>
      <c r="F111">
        <f>AVERAGE($B$2:B111)</f>
        <v>3584.590909090909</v>
      </c>
      <c r="G111">
        <f>GEOMEAN($B$2:B111)</f>
        <v>3568.1260660353573</v>
      </c>
      <c r="H111">
        <f>HARMEAN($B$2:B111)</f>
        <v>3551.4480703750924</v>
      </c>
      <c r="I111">
        <f>MEDIAN($B$2:B111)</f>
        <v>3628</v>
      </c>
      <c r="J111">
        <f>_xlfn.MODE.SNGL($B$2:B111)</f>
        <v>3750</v>
      </c>
      <c r="L111">
        <f t="shared" si="4"/>
        <v>4233.75</v>
      </c>
      <c r="M111">
        <f t="shared" si="5"/>
        <v>2705</v>
      </c>
      <c r="N111">
        <f t="shared" si="6"/>
        <v>4004.3695652173915</v>
      </c>
      <c r="O111">
        <f t="shared" si="3"/>
        <v>3773.6734693877552</v>
      </c>
    </row>
    <row r="112" spans="1:15" x14ac:dyDescent="0.25">
      <c r="A112" s="1">
        <v>44111</v>
      </c>
      <c r="B112">
        <v>4307</v>
      </c>
      <c r="C112">
        <v>519649</v>
      </c>
      <c r="D112">
        <v>-6.917223887479825E-3</v>
      </c>
      <c r="E112">
        <v>-6.9412587812556709E-3</v>
      </c>
      <c r="F112">
        <f>AVERAGE($B$2:B112)</f>
        <v>3591.099099099099</v>
      </c>
      <c r="G112">
        <f>GEOMEAN($B$2:B112)</f>
        <v>3574.1809733802756</v>
      </c>
      <c r="H112">
        <f>HARMEAN($B$2:B112)</f>
        <v>3557.0696561081081</v>
      </c>
      <c r="I112">
        <f>MEDIAN($B$2:B112)</f>
        <v>3631</v>
      </c>
      <c r="J112">
        <f>_xlfn.MODE.SNGL($B$2:B112)</f>
        <v>3750</v>
      </c>
      <c r="L112">
        <f t="shared" si="4"/>
        <v>4233.75</v>
      </c>
      <c r="M112">
        <f t="shared" si="5"/>
        <v>2705</v>
      </c>
      <c r="N112">
        <f t="shared" si="6"/>
        <v>4025.4565217391305</v>
      </c>
      <c r="O112">
        <f t="shared" si="3"/>
        <v>3797.591836734694</v>
      </c>
    </row>
    <row r="113" spans="1:15" x14ac:dyDescent="0.25">
      <c r="A113" t="s">
        <v>135</v>
      </c>
      <c r="B113">
        <v>4291</v>
      </c>
      <c r="C113">
        <v>327645</v>
      </c>
      <c r="D113">
        <v>-3.7148827490132343E-3</v>
      </c>
      <c r="E113">
        <v>-3.7218000625858561E-3</v>
      </c>
      <c r="F113">
        <f>AVERAGE($B$2:B113)</f>
        <v>3597.3482142857142</v>
      </c>
      <c r="G113">
        <f>GEOMEAN($B$2:B113)</f>
        <v>3580.0187912505298</v>
      </c>
      <c r="H113">
        <f>HARMEAN($B$2:B113)</f>
        <v>3562.5101009417763</v>
      </c>
      <c r="I113">
        <f>MEDIAN($B$2:B113)</f>
        <v>3633</v>
      </c>
      <c r="J113">
        <f>_xlfn.MODE.SNGL($B$2:B113)</f>
        <v>3750</v>
      </c>
      <c r="L113">
        <f t="shared" si="4"/>
        <v>4233.75</v>
      </c>
      <c r="M113">
        <f t="shared" si="5"/>
        <v>2705</v>
      </c>
      <c r="N113">
        <f t="shared" si="6"/>
        <v>4047.413043478261</v>
      </c>
      <c r="O113">
        <f t="shared" si="3"/>
        <v>3821.3571428571427</v>
      </c>
    </row>
    <row r="114" spans="1:15" x14ac:dyDescent="0.25">
      <c r="A114" t="s">
        <v>136</v>
      </c>
      <c r="B114">
        <v>4259.5</v>
      </c>
      <c r="C114">
        <v>403736</v>
      </c>
      <c r="D114">
        <v>-7.34094616639478E-3</v>
      </c>
      <c r="E114">
        <v>-7.3680235086295582E-3</v>
      </c>
      <c r="F114">
        <f>AVERAGE($B$2:B114)</f>
        <v>3603.2079646017701</v>
      </c>
      <c r="G114">
        <f>GEOMEAN($B$2:B114)</f>
        <v>3585.5287707192979</v>
      </c>
      <c r="H114">
        <f>HARMEAN($B$2:B114)</f>
        <v>3567.6763443833374</v>
      </c>
      <c r="I114">
        <f>MEDIAN($B$2:B114)</f>
        <v>3635</v>
      </c>
      <c r="J114">
        <f>_xlfn.MODE.SNGL($B$2:B114)</f>
        <v>3750</v>
      </c>
      <c r="L114">
        <f t="shared" si="4"/>
        <v>4233.75</v>
      </c>
      <c r="M114">
        <f t="shared" si="5"/>
        <v>2705</v>
      </c>
      <c r="N114">
        <f t="shared" si="6"/>
        <v>4065.1304347826085</v>
      </c>
      <c r="O114">
        <f t="shared" si="3"/>
        <v>3843.5204081632655</v>
      </c>
    </row>
    <row r="115" spans="1:15" x14ac:dyDescent="0.25">
      <c r="A115" t="s">
        <v>137</v>
      </c>
      <c r="B115">
        <v>4298</v>
      </c>
      <c r="C115">
        <v>278935</v>
      </c>
      <c r="D115">
        <v>9.0386195562859491E-3</v>
      </c>
      <c r="E115">
        <v>8.9980157195605828E-3</v>
      </c>
      <c r="F115">
        <f>AVERAGE($B$2:B115)</f>
        <v>3609.3026315789475</v>
      </c>
      <c r="G115">
        <f>GEOMEAN($B$2:B115)</f>
        <v>3591.2337870736405</v>
      </c>
      <c r="H115">
        <f>HARMEAN($B$2:B115)</f>
        <v>3573.0020526291187</v>
      </c>
      <c r="I115">
        <f>MEDIAN($B$2:B115)</f>
        <v>3637.5</v>
      </c>
      <c r="J115">
        <f>_xlfn.MODE.SNGL($B$2:B115)</f>
        <v>3750</v>
      </c>
      <c r="L115">
        <f t="shared" si="4"/>
        <v>4233.75</v>
      </c>
      <c r="M115">
        <f t="shared" si="5"/>
        <v>2705</v>
      </c>
      <c r="N115">
        <f t="shared" si="6"/>
        <v>4083.478260869565</v>
      </c>
      <c r="O115">
        <f t="shared" si="3"/>
        <v>3863.3673469387754</v>
      </c>
    </row>
    <row r="116" spans="1:15" x14ac:dyDescent="0.25">
      <c r="A116" t="s">
        <v>138</v>
      </c>
      <c r="B116">
        <v>4303.5</v>
      </c>
      <c r="C116">
        <v>361755</v>
      </c>
      <c r="D116">
        <v>1.2796649604467194E-3</v>
      </c>
      <c r="E116">
        <v>1.278846887073419E-3</v>
      </c>
      <c r="F116">
        <f>AVERAGE($B$2:B116)</f>
        <v>3615.3391304347824</v>
      </c>
      <c r="G116">
        <f>GEOMEAN($B$2:B116)</f>
        <v>3596.8884262668839</v>
      </c>
      <c r="H116">
        <f>HARMEAN($B$2:B116)</f>
        <v>3578.2837574900905</v>
      </c>
      <c r="I116">
        <f>MEDIAN($B$2:B116)</f>
        <v>3640</v>
      </c>
      <c r="J116">
        <f>_xlfn.MODE.SNGL($B$2:B116)</f>
        <v>3750</v>
      </c>
      <c r="L116">
        <f t="shared" si="4"/>
        <v>4233.75</v>
      </c>
      <c r="M116">
        <f t="shared" si="5"/>
        <v>2705</v>
      </c>
      <c r="N116">
        <f t="shared" si="6"/>
        <v>4101.891304347826</v>
      </c>
      <c r="O116">
        <f t="shared" ref="O116:O179" si="7">AVERAGE(B67:B115)</f>
        <v>3885.4591836734694</v>
      </c>
    </row>
    <row r="117" spans="1:15" x14ac:dyDescent="0.25">
      <c r="A117" t="s">
        <v>139</v>
      </c>
      <c r="B117">
        <v>4302</v>
      </c>
      <c r="C117">
        <v>176026</v>
      </c>
      <c r="D117">
        <v>-3.4855350296270478E-4</v>
      </c>
      <c r="E117">
        <v>-3.4861426185380754E-4</v>
      </c>
      <c r="F117">
        <f>AVERAGE($B$2:B117)</f>
        <v>3621.2586206896553</v>
      </c>
      <c r="G117">
        <f>GEOMEAN($B$2:B117)</f>
        <v>3602.4434198471135</v>
      </c>
      <c r="H117">
        <f>HARMEAN($B$2:B117)</f>
        <v>3583.4806650270821</v>
      </c>
      <c r="I117">
        <f>MEDIAN($B$2:B117)</f>
        <v>3640</v>
      </c>
      <c r="J117">
        <f>_xlfn.MODE.SNGL($B$2:B117)</f>
        <v>3750</v>
      </c>
      <c r="L117">
        <f t="shared" si="4"/>
        <v>4233.75</v>
      </c>
      <c r="M117">
        <f t="shared" si="5"/>
        <v>2705</v>
      </c>
      <c r="N117">
        <f t="shared" si="6"/>
        <v>4121.54347826087</v>
      </c>
      <c r="O117">
        <f t="shared" si="7"/>
        <v>3904.3061224489797</v>
      </c>
    </row>
    <row r="118" spans="1:15" x14ac:dyDescent="0.25">
      <c r="A118" t="s">
        <v>142</v>
      </c>
      <c r="B118">
        <v>4690</v>
      </c>
      <c r="C118">
        <v>859724</v>
      </c>
      <c r="D118">
        <v>9.0361445783132526E-3</v>
      </c>
      <c r="E118">
        <v>8.9955629085777828E-3</v>
      </c>
      <c r="F118">
        <f>AVERAGE($B$2:B118)</f>
        <v>3630.3931623931626</v>
      </c>
      <c r="G118">
        <f>GEOMEAN($B$2:B118)</f>
        <v>3610.5756404011859</v>
      </c>
      <c r="H118">
        <f>HARMEAN($B$2:B118)</f>
        <v>3590.7213893246212</v>
      </c>
      <c r="I118">
        <f>MEDIAN($B$2:B118)</f>
        <v>3640</v>
      </c>
      <c r="J118">
        <f>_xlfn.MODE.SNGL($B$2:B118)</f>
        <v>3750</v>
      </c>
      <c r="L118">
        <f t="shared" si="4"/>
        <v>4233.75</v>
      </c>
      <c r="M118">
        <f t="shared" si="5"/>
        <v>2705</v>
      </c>
      <c r="N118">
        <f t="shared" si="6"/>
        <v>4136.913043478261</v>
      </c>
      <c r="O118">
        <f t="shared" si="7"/>
        <v>3921.3469387755104</v>
      </c>
    </row>
    <row r="119" spans="1:15" x14ac:dyDescent="0.25">
      <c r="A119" t="s">
        <v>143</v>
      </c>
      <c r="B119">
        <v>4720</v>
      </c>
      <c r="C119">
        <v>648464</v>
      </c>
      <c r="D119">
        <v>6.3965884861407248E-3</v>
      </c>
      <c r="E119">
        <v>6.3762171392760638E-3</v>
      </c>
      <c r="F119">
        <f>AVERAGE($B$2:B119)</f>
        <v>3639.6271186440677</v>
      </c>
      <c r="G119">
        <f>GEOMEAN($B$2:B119)</f>
        <v>3618.7834585674714</v>
      </c>
      <c r="H119">
        <f>HARMEAN($B$2:B119)</f>
        <v>3598.0166407488741</v>
      </c>
      <c r="I119">
        <f>MEDIAN($B$2:B119)</f>
        <v>3640.25</v>
      </c>
      <c r="J119">
        <f>_xlfn.MODE.SNGL($B$2:B119)</f>
        <v>3750</v>
      </c>
      <c r="L119">
        <f t="shared" si="4"/>
        <v>4233.75</v>
      </c>
      <c r="M119">
        <f t="shared" si="5"/>
        <v>2705</v>
      </c>
      <c r="N119">
        <f t="shared" si="6"/>
        <v>4153.130434782609</v>
      </c>
      <c r="O119">
        <f t="shared" si="7"/>
        <v>3940.3265306122448</v>
      </c>
    </row>
    <row r="120" spans="1:15" x14ac:dyDescent="0.25">
      <c r="A120" t="s">
        <v>144</v>
      </c>
      <c r="B120">
        <v>4782.5</v>
      </c>
      <c r="C120">
        <v>464885</v>
      </c>
      <c r="D120">
        <v>1.3241525423728813E-2</v>
      </c>
      <c r="E120">
        <v>1.3154622734806871E-2</v>
      </c>
      <c r="F120">
        <f>AVERAGE($B$2:B120)</f>
        <v>3649.2310924369749</v>
      </c>
      <c r="G120">
        <f>GEOMEAN($B$2:B120)</f>
        <v>3627.2724684205923</v>
      </c>
      <c r="H120">
        <f>HARMEAN($B$2:B120)</f>
        <v>3605.5206785709465</v>
      </c>
      <c r="I120">
        <f>MEDIAN($B$2:B120)</f>
        <v>3640.5</v>
      </c>
      <c r="J120">
        <f>_xlfn.MODE.SNGL($B$2:B120)</f>
        <v>3750</v>
      </c>
      <c r="L120">
        <f t="shared" si="4"/>
        <v>4233.75</v>
      </c>
      <c r="M120">
        <f t="shared" si="5"/>
        <v>4726.25</v>
      </c>
      <c r="N120">
        <f t="shared" si="6"/>
        <v>4183.347826086957</v>
      </c>
      <c r="O120">
        <f t="shared" si="7"/>
        <v>3961.1020408163267</v>
      </c>
    </row>
    <row r="121" spans="1:15" x14ac:dyDescent="0.25">
      <c r="A121" t="s">
        <v>145</v>
      </c>
      <c r="B121">
        <v>4752</v>
      </c>
      <c r="C121">
        <v>554837</v>
      </c>
      <c r="D121">
        <v>-6.3774176685833768E-3</v>
      </c>
      <c r="E121">
        <v>-6.3978402719270591E-3</v>
      </c>
      <c r="F121">
        <f>AVERAGE($B$2:B121)</f>
        <v>3658.4208333333331</v>
      </c>
      <c r="G121">
        <f>GEOMEAN($B$2:B121)</f>
        <v>3635.4455829566882</v>
      </c>
      <c r="H121">
        <f>HARMEAN($B$2:B121)</f>
        <v>3612.7842560863564</v>
      </c>
      <c r="I121">
        <f>MEDIAN($B$2:B121)</f>
        <v>3640.75</v>
      </c>
      <c r="J121">
        <f>_xlfn.MODE.SNGL($B$2:B121)</f>
        <v>3750</v>
      </c>
      <c r="L121">
        <f t="shared" si="4"/>
        <v>4233.75</v>
      </c>
      <c r="M121">
        <f t="shared" si="5"/>
        <v>4726.25</v>
      </c>
      <c r="N121">
        <f t="shared" si="6"/>
        <v>4214.478260869565</v>
      </c>
      <c r="O121">
        <f t="shared" si="7"/>
        <v>3983.3979591836733</v>
      </c>
    </row>
    <row r="122" spans="1:15" x14ac:dyDescent="0.25">
      <c r="A122" t="s">
        <v>146</v>
      </c>
      <c r="B122">
        <v>4768</v>
      </c>
      <c r="C122">
        <v>303507</v>
      </c>
      <c r="D122">
        <v>3.3670033670033669E-3</v>
      </c>
      <c r="E122">
        <v>3.3613477027049274E-3</v>
      </c>
      <c r="F122">
        <f>AVERAGE($B$2:B122)</f>
        <v>3667.590909090909</v>
      </c>
      <c r="G122">
        <f>GEOMEAN($B$2:B122)</f>
        <v>3643.6027832821246</v>
      </c>
      <c r="H122">
        <f>HARMEAN($B$2:B122)</f>
        <v>3620.0328537382693</v>
      </c>
      <c r="I122">
        <f>MEDIAN($B$2:B122)</f>
        <v>3641</v>
      </c>
      <c r="J122">
        <f>_xlfn.MODE.SNGL($B$2:B122)</f>
        <v>3750</v>
      </c>
      <c r="L122">
        <f t="shared" si="4"/>
        <v>4233.75</v>
      </c>
      <c r="M122">
        <f t="shared" si="5"/>
        <v>4726.25</v>
      </c>
      <c r="N122">
        <f t="shared" si="6"/>
        <v>4249.130434782609</v>
      </c>
      <c r="O122">
        <f t="shared" si="7"/>
        <v>4004.9897959183672</v>
      </c>
    </row>
    <row r="123" spans="1:15" x14ac:dyDescent="0.25">
      <c r="A123" t="s">
        <v>147</v>
      </c>
      <c r="B123">
        <v>4698</v>
      </c>
      <c r="C123">
        <v>815281</v>
      </c>
      <c r="D123">
        <v>-1.4681208053691275E-2</v>
      </c>
      <c r="E123">
        <v>-1.4790043526327642E-2</v>
      </c>
      <c r="F123">
        <f>AVERAGE($B$2:B123)</f>
        <v>3676.0368852459014</v>
      </c>
      <c r="G123">
        <f>GEOMEAN($B$2:B123)</f>
        <v>3651.2014527841557</v>
      </c>
      <c r="H123">
        <f>HARMEAN($B$2:B123)</f>
        <v>3626.8540848651692</v>
      </c>
      <c r="I123">
        <f>MEDIAN($B$2:B123)</f>
        <v>3649</v>
      </c>
      <c r="J123">
        <f>_xlfn.MODE.SNGL($B$2:B123)</f>
        <v>3750</v>
      </c>
      <c r="L123">
        <f t="shared" si="4"/>
        <v>4233.75</v>
      </c>
      <c r="M123">
        <f t="shared" si="5"/>
        <v>2705</v>
      </c>
      <c r="N123">
        <f t="shared" si="6"/>
        <v>4284</v>
      </c>
      <c r="O123">
        <f t="shared" si="7"/>
        <v>4027.5408163265306</v>
      </c>
    </row>
    <row r="124" spans="1:15" x14ac:dyDescent="0.25">
      <c r="A124" t="s">
        <v>148</v>
      </c>
      <c r="B124">
        <v>4675.5</v>
      </c>
      <c r="C124">
        <v>499186</v>
      </c>
      <c r="D124">
        <v>-4.7892720306513406E-3</v>
      </c>
      <c r="E124">
        <v>-4.8007773433566764E-3</v>
      </c>
      <c r="F124">
        <f>AVERAGE($B$2:B124)</f>
        <v>3684.1626016260161</v>
      </c>
      <c r="G124">
        <f>GEOMEAN($B$2:B124)</f>
        <v>3658.549230425579</v>
      </c>
      <c r="H124">
        <f>HARMEAN($B$2:B124)</f>
        <v>3633.4795812393545</v>
      </c>
      <c r="I124">
        <f>MEDIAN($B$2:B124)</f>
        <v>3657</v>
      </c>
      <c r="J124">
        <f>_xlfn.MODE.SNGL($B$2:B124)</f>
        <v>3750</v>
      </c>
      <c r="L124">
        <f t="shared" si="4"/>
        <v>4233.75</v>
      </c>
      <c r="M124">
        <f t="shared" si="5"/>
        <v>2705</v>
      </c>
      <c r="N124">
        <f t="shared" si="6"/>
        <v>4319.782608695652</v>
      </c>
      <c r="O124">
        <f t="shared" si="7"/>
        <v>4050.4489795918366</v>
      </c>
    </row>
    <row r="125" spans="1:15" x14ac:dyDescent="0.25">
      <c r="A125" t="s">
        <v>149</v>
      </c>
      <c r="B125">
        <v>4586</v>
      </c>
      <c r="C125">
        <v>545908</v>
      </c>
      <c r="D125">
        <v>-1.9142337717891134E-2</v>
      </c>
      <c r="E125">
        <v>-1.932792445765167E-2</v>
      </c>
      <c r="F125">
        <f>AVERAGE($B$2:B125)</f>
        <v>3691.4354838709678</v>
      </c>
      <c r="G125">
        <f>GEOMEAN($B$2:B125)</f>
        <v>3665.221582484744</v>
      </c>
      <c r="H125">
        <f>HARMEAN($B$2:B125)</f>
        <v>3639.5759235131327</v>
      </c>
      <c r="I125">
        <f>MEDIAN($B$2:B125)</f>
        <v>3660</v>
      </c>
      <c r="J125">
        <f>_xlfn.MODE.SNGL($B$2:B125)</f>
        <v>3750</v>
      </c>
      <c r="L125">
        <f t="shared" si="4"/>
        <v>4233.75</v>
      </c>
      <c r="M125">
        <f t="shared" si="5"/>
        <v>2705</v>
      </c>
      <c r="N125">
        <f t="shared" si="6"/>
        <v>4357.95652173913</v>
      </c>
      <c r="O125">
        <f t="shared" si="7"/>
        <v>4071.7653061224491</v>
      </c>
    </row>
    <row r="126" spans="1:15" x14ac:dyDescent="0.25">
      <c r="A126" s="1">
        <v>43898</v>
      </c>
      <c r="B126">
        <v>4614</v>
      </c>
      <c r="C126">
        <v>440772</v>
      </c>
      <c r="D126">
        <v>6.1055385957261227E-3</v>
      </c>
      <c r="E126">
        <v>6.0869753158491486E-3</v>
      </c>
      <c r="F126">
        <f>AVERAGE($B$2:B126)</f>
        <v>3698.8159999999998</v>
      </c>
      <c r="G126">
        <f>GEOMEAN($B$2:B126)</f>
        <v>3671.9778606912819</v>
      </c>
      <c r="H126">
        <f>HARMEAN($B$2:B126)</f>
        <v>3645.7354248125494</v>
      </c>
      <c r="I126">
        <f>MEDIAN($B$2:B126)</f>
        <v>3663</v>
      </c>
      <c r="J126">
        <f>_xlfn.MODE.SNGL($B$2:B126)</f>
        <v>3750</v>
      </c>
      <c r="L126">
        <f t="shared" si="4"/>
        <v>4233.75</v>
      </c>
      <c r="M126">
        <f t="shared" si="5"/>
        <v>2705</v>
      </c>
      <c r="N126">
        <f t="shared" si="6"/>
        <v>4384.021739130435</v>
      </c>
      <c r="O126">
        <f t="shared" si="7"/>
        <v>4093.7653061224491</v>
      </c>
    </row>
    <row r="127" spans="1:15" x14ac:dyDescent="0.25">
      <c r="A127" s="1">
        <v>43929</v>
      </c>
      <c r="B127">
        <v>4658.5</v>
      </c>
      <c r="C127">
        <v>276765</v>
      </c>
      <c r="D127">
        <v>9.6445600346770702E-3</v>
      </c>
      <c r="E127">
        <v>9.5983481567806454E-3</v>
      </c>
      <c r="F127">
        <f>AVERAGE($B$2:B127)</f>
        <v>3706.4325396825398</v>
      </c>
      <c r="G127">
        <f>GEOMEAN($B$2:B127)</f>
        <v>3678.9192951885439</v>
      </c>
      <c r="H127">
        <f>HARMEAN($B$2:B127)</f>
        <v>3652.0366788363604</v>
      </c>
      <c r="I127">
        <f>MEDIAN($B$2:B127)</f>
        <v>3666</v>
      </c>
      <c r="J127">
        <f>_xlfn.MODE.SNGL($B$2:B127)</f>
        <v>3750</v>
      </c>
      <c r="L127">
        <f t="shared" si="4"/>
        <v>4233.75</v>
      </c>
      <c r="M127">
        <f t="shared" si="5"/>
        <v>2705</v>
      </c>
      <c r="N127">
        <f t="shared" si="6"/>
        <v>4404.5</v>
      </c>
      <c r="O127">
        <f t="shared" si="7"/>
        <v>4115.591836734694</v>
      </c>
    </row>
    <row r="128" spans="1:15" x14ac:dyDescent="0.25">
      <c r="A128" s="1">
        <v>43959</v>
      </c>
      <c r="B128">
        <v>4632</v>
      </c>
      <c r="C128">
        <v>333049</v>
      </c>
      <c r="D128">
        <v>-5.6885263496833744E-3</v>
      </c>
      <c r="E128">
        <v>-5.7047676376485029E-3</v>
      </c>
      <c r="F128">
        <f>AVERAGE($B$2:B128)</f>
        <v>3713.7204724409448</v>
      </c>
      <c r="G128">
        <f>GEOMEAN($B$2:B128)</f>
        <v>3685.5986705295563</v>
      </c>
      <c r="H128">
        <f>HARMEAN($B$2:B128)</f>
        <v>3658.1305989317248</v>
      </c>
      <c r="I128">
        <f>MEDIAN($B$2:B128)</f>
        <v>3669</v>
      </c>
      <c r="J128">
        <f>_xlfn.MODE.SNGL($B$2:B128)</f>
        <v>3750</v>
      </c>
      <c r="L128">
        <f t="shared" si="4"/>
        <v>4233.75</v>
      </c>
      <c r="M128">
        <f t="shared" si="5"/>
        <v>2705</v>
      </c>
      <c r="N128">
        <f t="shared" si="6"/>
        <v>4425.086956521739</v>
      </c>
      <c r="O128">
        <f t="shared" si="7"/>
        <v>4136.7959183673465</v>
      </c>
    </row>
    <row r="129" spans="1:15" x14ac:dyDescent="0.25">
      <c r="A129" s="1">
        <v>43990</v>
      </c>
      <c r="B129">
        <v>4606.5</v>
      </c>
      <c r="C129">
        <v>321495</v>
      </c>
      <c r="D129">
        <v>-5.5051813471502587E-3</v>
      </c>
      <c r="E129">
        <v>-5.5203907038444411E-3</v>
      </c>
      <c r="F129">
        <f>AVERAGE($B$2:B129)</f>
        <v>3720.6953125</v>
      </c>
      <c r="G129">
        <f>GEOMEAN($B$2:B129)</f>
        <v>3692.0262913828301</v>
      </c>
      <c r="H129">
        <f>HARMEAN($B$2:B129)</f>
        <v>3664.0238477750954</v>
      </c>
      <c r="I129">
        <f>MEDIAN($B$2:B129)</f>
        <v>3679.5</v>
      </c>
      <c r="J129">
        <f>_xlfn.MODE.SNGL($B$2:B129)</f>
        <v>3750</v>
      </c>
      <c r="L129">
        <f t="shared" si="4"/>
        <v>4233.75</v>
      </c>
      <c r="M129">
        <f t="shared" si="5"/>
        <v>2705</v>
      </c>
      <c r="N129">
        <f t="shared" si="6"/>
        <v>4445.869565217391</v>
      </c>
      <c r="O129">
        <f t="shared" si="7"/>
        <v>4156.6938775510207</v>
      </c>
    </row>
    <row r="130" spans="1:15" x14ac:dyDescent="0.25">
      <c r="A130" s="1">
        <v>44020</v>
      </c>
      <c r="B130">
        <v>4618</v>
      </c>
      <c r="C130">
        <v>309905</v>
      </c>
      <c r="D130">
        <v>2.4964723759904484E-3</v>
      </c>
      <c r="E130">
        <v>2.4933613654538459E-3</v>
      </c>
      <c r="F130">
        <f>AVERAGE($B$2:B130)</f>
        <v>3727.6511627906975</v>
      </c>
      <c r="G130">
        <f>GEOMEAN($B$2:B130)</f>
        <v>3698.4366935278081</v>
      </c>
      <c r="H130">
        <f>HARMEAN($B$2:B130)</f>
        <v>3669.9007463839812</v>
      </c>
      <c r="I130">
        <f>MEDIAN($B$2:B130)</f>
        <v>3690</v>
      </c>
      <c r="J130">
        <f>_xlfn.MODE.SNGL($B$2:B130)</f>
        <v>3750</v>
      </c>
      <c r="L130">
        <f t="shared" si="4"/>
        <v>4233.75</v>
      </c>
      <c r="M130">
        <f t="shared" si="5"/>
        <v>2705</v>
      </c>
      <c r="N130">
        <f t="shared" si="6"/>
        <v>4466.54347826087</v>
      </c>
      <c r="O130">
        <f t="shared" si="7"/>
        <v>4176.4183673469388</v>
      </c>
    </row>
    <row r="131" spans="1:15" x14ac:dyDescent="0.25">
      <c r="A131" s="1">
        <v>44112</v>
      </c>
      <c r="B131">
        <v>4613.5</v>
      </c>
      <c r="C131">
        <v>263586</v>
      </c>
      <c r="D131">
        <v>-9.7444781290601987E-4</v>
      </c>
      <c r="E131">
        <v>-9.7492289583013417E-4</v>
      </c>
      <c r="F131">
        <f>AVERAGE($B$2:B131)</f>
        <v>3734.4653846153847</v>
      </c>
      <c r="G131">
        <f>GEOMEAN($B$2:B131)</f>
        <v>3704.7315653473743</v>
      </c>
      <c r="H131">
        <f>HARMEAN($B$2:B131)</f>
        <v>3675.6837284728604</v>
      </c>
      <c r="I131">
        <f>MEDIAN($B$2:B131)</f>
        <v>3692</v>
      </c>
      <c r="J131">
        <f>_xlfn.MODE.SNGL($B$2:B131)</f>
        <v>3750</v>
      </c>
      <c r="L131">
        <f t="shared" ref="L131:L194" si="8">IF(B131&lt;$K$4,$K$2,$K$4)</f>
        <v>4233.75</v>
      </c>
      <c r="M131">
        <f t="shared" ref="M131:M194" si="9">IF(B131&lt;$K$5,$K$2,$K$5)</f>
        <v>2705</v>
      </c>
      <c r="N131">
        <f t="shared" si="6"/>
        <v>4491.391304347826</v>
      </c>
      <c r="O131">
        <f t="shared" si="7"/>
        <v>4197.1938775510207</v>
      </c>
    </row>
    <row r="132" spans="1:15" x14ac:dyDescent="0.25">
      <c r="A132" s="1">
        <v>44143</v>
      </c>
      <c r="B132">
        <v>4622</v>
      </c>
      <c r="C132">
        <v>368984</v>
      </c>
      <c r="D132">
        <v>1.8424189877533326E-3</v>
      </c>
      <c r="E132">
        <v>1.840723815715462E-3</v>
      </c>
      <c r="F132">
        <f>AVERAGE($B$2:B132)</f>
        <v>3741.240458015267</v>
      </c>
      <c r="G132">
        <f>GEOMEAN($B$2:B132)</f>
        <v>3710.992946156563</v>
      </c>
      <c r="H132">
        <f>HARMEAN($B$2:B132)</f>
        <v>3681.437498539482</v>
      </c>
      <c r="I132">
        <f>MEDIAN($B$2:B132)</f>
        <v>3694</v>
      </c>
      <c r="J132">
        <f>_xlfn.MODE.SNGL($B$2:B132)</f>
        <v>3750</v>
      </c>
      <c r="L132">
        <f t="shared" si="8"/>
        <v>4233.75</v>
      </c>
      <c r="M132">
        <f t="shared" si="9"/>
        <v>2705</v>
      </c>
      <c r="N132">
        <f t="shared" si="6"/>
        <v>4508.608695652174</v>
      </c>
      <c r="O132">
        <f t="shared" si="7"/>
        <v>4217.5510204081629</v>
      </c>
    </row>
    <row r="133" spans="1:15" x14ac:dyDescent="0.25">
      <c r="A133" s="1">
        <v>44173</v>
      </c>
      <c r="B133">
        <v>4619.5</v>
      </c>
      <c r="C133">
        <v>343556</v>
      </c>
      <c r="D133">
        <v>-5.4089138900908693E-4</v>
      </c>
      <c r="E133">
        <v>-5.4103772352615302E-4</v>
      </c>
      <c r="F133">
        <f>AVERAGE($B$2:B133)</f>
        <v>3747.8939393939395</v>
      </c>
      <c r="G133">
        <f>GEOMEAN($B$2:B133)</f>
        <v>3717.1545647654398</v>
      </c>
      <c r="H133">
        <f>HARMEAN($B$2:B133)</f>
        <v>3687.1096644813269</v>
      </c>
      <c r="I133">
        <f>MEDIAN($B$2:B133)</f>
        <v>3695.5</v>
      </c>
      <c r="J133">
        <f>_xlfn.MODE.SNGL($B$2:B133)</f>
        <v>3750</v>
      </c>
      <c r="L133">
        <f t="shared" si="8"/>
        <v>4233.75</v>
      </c>
      <c r="M133">
        <f t="shared" si="9"/>
        <v>2705</v>
      </c>
      <c r="N133">
        <f t="shared" si="6"/>
        <v>4520.847826086957</v>
      </c>
      <c r="O133">
        <f t="shared" si="7"/>
        <v>4237.6938775510207</v>
      </c>
    </row>
    <row r="134" spans="1:15" x14ac:dyDescent="0.25">
      <c r="A134" t="s">
        <v>150</v>
      </c>
      <c r="B134">
        <v>4738.5</v>
      </c>
      <c r="C134">
        <v>509353</v>
      </c>
      <c r="D134">
        <v>2.5760363675722479E-2</v>
      </c>
      <c r="E134">
        <v>2.5434155799449694E-2</v>
      </c>
      <c r="F134">
        <f>AVERAGE($B$2:B134)</f>
        <v>3755.3421052631579</v>
      </c>
      <c r="G134">
        <f>GEOMEAN($B$2:B134)</f>
        <v>3723.9456061978831</v>
      </c>
      <c r="H134">
        <f>HARMEAN($B$2:B134)</f>
        <v>3693.2711104386781</v>
      </c>
      <c r="I134">
        <f>MEDIAN($B$2:B134)</f>
        <v>3697</v>
      </c>
      <c r="J134">
        <f>_xlfn.MODE.SNGL($B$2:B134)</f>
        <v>3750</v>
      </c>
      <c r="L134">
        <f t="shared" si="8"/>
        <v>4233.75</v>
      </c>
      <c r="M134">
        <f t="shared" si="9"/>
        <v>4726.25</v>
      </c>
      <c r="N134">
        <f t="shared" si="6"/>
        <v>4537.369565217391</v>
      </c>
      <c r="O134">
        <f t="shared" si="7"/>
        <v>4258.1836734693879</v>
      </c>
    </row>
    <row r="135" spans="1:15" x14ac:dyDescent="0.25">
      <c r="A135" t="s">
        <v>151</v>
      </c>
      <c r="B135">
        <v>4763.5</v>
      </c>
      <c r="C135">
        <v>561231</v>
      </c>
      <c r="D135">
        <v>5.2759312018571276E-3</v>
      </c>
      <c r="E135">
        <v>5.2620622365844626E-3</v>
      </c>
      <c r="F135">
        <f>AVERAGE($B$2:B135)</f>
        <v>3762.8656716417909</v>
      </c>
      <c r="G135">
        <f>GEOMEAN($B$2:B135)</f>
        <v>3730.7939212984134</v>
      </c>
      <c r="H135">
        <f>HARMEAN($B$2:B135)</f>
        <v>3699.4738802928823</v>
      </c>
      <c r="I135">
        <f>MEDIAN($B$2:B135)</f>
        <v>3699.5</v>
      </c>
      <c r="J135">
        <f>_xlfn.MODE.SNGL($B$2:B135)</f>
        <v>3750</v>
      </c>
      <c r="L135">
        <f t="shared" si="8"/>
        <v>4233.75</v>
      </c>
      <c r="M135">
        <f t="shared" si="9"/>
        <v>4726.25</v>
      </c>
      <c r="N135">
        <f t="shared" si="6"/>
        <v>4554.521739130435</v>
      </c>
      <c r="O135">
        <f t="shared" si="7"/>
        <v>4278.4693877551017</v>
      </c>
    </row>
    <row r="136" spans="1:15" x14ac:dyDescent="0.25">
      <c r="A136" t="s">
        <v>152</v>
      </c>
      <c r="B136">
        <v>4688</v>
      </c>
      <c r="C136">
        <v>518607</v>
      </c>
      <c r="D136">
        <v>-1.5849690353731499E-2</v>
      </c>
      <c r="E136">
        <v>-1.5976639889985541E-2</v>
      </c>
      <c r="F136">
        <f>AVERAGE($B$2:B136)</f>
        <v>3769.7185185185185</v>
      </c>
      <c r="G136">
        <f>GEOMEAN($B$2:B136)</f>
        <v>3737.110798950162</v>
      </c>
      <c r="H136">
        <f>HARMEAN($B$2:B136)</f>
        <v>3705.2613085317639</v>
      </c>
      <c r="I136">
        <f>MEDIAN($B$2:B136)</f>
        <v>3702</v>
      </c>
      <c r="J136">
        <f>_xlfn.MODE.SNGL($B$2:B136)</f>
        <v>3750</v>
      </c>
      <c r="L136">
        <f t="shared" si="8"/>
        <v>4233.75</v>
      </c>
      <c r="M136">
        <f t="shared" si="9"/>
        <v>2705</v>
      </c>
      <c r="N136">
        <f t="shared" si="6"/>
        <v>4571.978260869565</v>
      </c>
      <c r="O136">
        <f t="shared" si="7"/>
        <v>4297.5816326530612</v>
      </c>
    </row>
    <row r="137" spans="1:15" x14ac:dyDescent="0.25">
      <c r="A137" t="s">
        <v>153</v>
      </c>
      <c r="B137">
        <v>4690.5</v>
      </c>
      <c r="C137">
        <v>321094</v>
      </c>
      <c r="D137">
        <v>5.3327645051194541E-4</v>
      </c>
      <c r="E137">
        <v>5.3313430915711028E-4</v>
      </c>
      <c r="F137">
        <f>AVERAGE($B$2:B137)</f>
        <v>3776.4889705882351</v>
      </c>
      <c r="G137">
        <f>GEOMEAN($B$2:B137)</f>
        <v>3743.3599163799786</v>
      </c>
      <c r="H137">
        <f>HARMEAN($B$2:B137)</f>
        <v>3710.9928776087827</v>
      </c>
      <c r="I137">
        <f>MEDIAN($B$2:B137)</f>
        <v>3702.25</v>
      </c>
      <c r="J137">
        <f>_xlfn.MODE.SNGL($B$2:B137)</f>
        <v>3750</v>
      </c>
      <c r="L137">
        <f t="shared" si="8"/>
        <v>4233.75</v>
      </c>
      <c r="M137">
        <f t="shared" si="9"/>
        <v>2705</v>
      </c>
      <c r="N137">
        <f t="shared" si="6"/>
        <v>4591.826086956522</v>
      </c>
      <c r="O137">
        <f t="shared" si="7"/>
        <v>4316.9285714285716</v>
      </c>
    </row>
    <row r="138" spans="1:15" x14ac:dyDescent="0.25">
      <c r="A138" t="s">
        <v>154</v>
      </c>
      <c r="B138">
        <v>4671.5</v>
      </c>
      <c r="C138">
        <v>252837</v>
      </c>
      <c r="D138">
        <v>-4.0507408591834559E-3</v>
      </c>
      <c r="E138">
        <v>-4.0589673329953311E-3</v>
      </c>
      <c r="F138">
        <f>AVERAGE($B$2:B138)</f>
        <v>3783.0218978102189</v>
      </c>
      <c r="G138">
        <f>GEOMEAN($B$2:B138)</f>
        <v>3749.4169401744175</v>
      </c>
      <c r="H138">
        <f>HARMEAN($B$2:B138)</f>
        <v>3716.570717836335</v>
      </c>
      <c r="I138">
        <f>MEDIAN($B$2:B138)</f>
        <v>3702.5</v>
      </c>
      <c r="J138">
        <f>_xlfn.MODE.SNGL($B$2:B138)</f>
        <v>3750</v>
      </c>
      <c r="L138">
        <f t="shared" si="8"/>
        <v>4233.75</v>
      </c>
      <c r="M138">
        <f t="shared" si="9"/>
        <v>2705</v>
      </c>
      <c r="N138">
        <f t="shared" si="6"/>
        <v>4609.086956521739</v>
      </c>
      <c r="O138">
        <f t="shared" si="7"/>
        <v>4334.4489795918371</v>
      </c>
    </row>
    <row r="139" spans="1:15" x14ac:dyDescent="0.25">
      <c r="A139" t="s">
        <v>155</v>
      </c>
      <c r="B139">
        <v>4561.5</v>
      </c>
      <c r="C139">
        <v>533803</v>
      </c>
      <c r="D139">
        <v>-2.3547040565128973E-2</v>
      </c>
      <c r="E139">
        <v>-2.382870244748134E-2</v>
      </c>
      <c r="F139">
        <f>AVERAGE($B$2:B139)</f>
        <v>3788.663043478261</v>
      </c>
      <c r="G139">
        <f>GEOMEAN($B$2:B139)</f>
        <v>3754.747374804359</v>
      </c>
      <c r="H139">
        <f>HARMEAN($B$2:B139)</f>
        <v>3721.5659918960969</v>
      </c>
      <c r="I139">
        <f>MEDIAN($B$2:B139)</f>
        <v>3705.5</v>
      </c>
      <c r="J139">
        <f>_xlfn.MODE.SNGL($B$2:B139)</f>
        <v>3750</v>
      </c>
      <c r="L139">
        <f t="shared" si="8"/>
        <v>4233.75</v>
      </c>
      <c r="M139">
        <f t="shared" si="9"/>
        <v>2705</v>
      </c>
      <c r="N139">
        <f t="shared" si="6"/>
        <v>4627.826086956522</v>
      </c>
      <c r="O139">
        <f t="shared" si="7"/>
        <v>4350.2040816326535</v>
      </c>
    </row>
    <row r="140" spans="1:15" x14ac:dyDescent="0.25">
      <c r="A140" t="s">
        <v>156</v>
      </c>
      <c r="B140">
        <v>4523</v>
      </c>
      <c r="C140">
        <v>368723</v>
      </c>
      <c r="D140">
        <v>-8.4402060725638495E-3</v>
      </c>
      <c r="E140">
        <v>-8.4760263076859282E-3</v>
      </c>
      <c r="F140">
        <f>AVERAGE($B$2:B140)</f>
        <v>3793.9460431654675</v>
      </c>
      <c r="G140">
        <f>GEOMEAN($B$2:B140)</f>
        <v>3759.7792547408631</v>
      </c>
      <c r="H140">
        <f>HARMEAN($B$2:B140)</f>
        <v>3726.3161282417759</v>
      </c>
      <c r="I140">
        <f>MEDIAN($B$2:B140)</f>
        <v>3708.5</v>
      </c>
      <c r="J140">
        <f>_xlfn.MODE.SNGL($B$2:B140)</f>
        <v>3750</v>
      </c>
      <c r="L140">
        <f t="shared" si="8"/>
        <v>4233.75</v>
      </c>
      <c r="M140">
        <f t="shared" si="9"/>
        <v>2705</v>
      </c>
      <c r="N140">
        <f t="shared" si="6"/>
        <v>4644.065217391304</v>
      </c>
      <c r="O140">
        <f t="shared" si="7"/>
        <v>4364.3367346938776</v>
      </c>
    </row>
    <row r="141" spans="1:15" x14ac:dyDescent="0.25">
      <c r="A141" t="s">
        <v>157</v>
      </c>
      <c r="B141">
        <v>4608</v>
      </c>
      <c r="C141">
        <v>335463</v>
      </c>
      <c r="D141">
        <v>1.8792836612867566E-2</v>
      </c>
      <c r="E141">
        <v>1.8618432897884018E-2</v>
      </c>
      <c r="F141">
        <f>AVERAGE($B$2:B141)</f>
        <v>3799.7607142857141</v>
      </c>
      <c r="G141">
        <f>GEOMEAN($B$2:B141)</f>
        <v>3765.2465525867033</v>
      </c>
      <c r="H141">
        <f>HARMEAN($B$2:B141)</f>
        <v>3731.4158448359212</v>
      </c>
      <c r="I141">
        <f>MEDIAN($B$2:B141)</f>
        <v>3710.75</v>
      </c>
      <c r="J141">
        <f>_xlfn.MODE.SNGL($B$2:B141)</f>
        <v>3750</v>
      </c>
      <c r="L141">
        <f t="shared" si="8"/>
        <v>4233.75</v>
      </c>
      <c r="M141">
        <f t="shared" si="9"/>
        <v>2705</v>
      </c>
      <c r="N141">
        <f t="shared" si="6"/>
        <v>4655.282608695652</v>
      </c>
      <c r="O141">
        <f t="shared" si="7"/>
        <v>4378.3571428571431</v>
      </c>
    </row>
    <row r="142" spans="1:15" x14ac:dyDescent="0.25">
      <c r="A142" t="s">
        <v>158</v>
      </c>
      <c r="B142">
        <v>4642.5</v>
      </c>
      <c r="C142">
        <v>473599</v>
      </c>
      <c r="D142">
        <v>7.486979166666667E-3</v>
      </c>
      <c r="E142">
        <v>7.4590908511337648E-3</v>
      </c>
      <c r="F142">
        <f>AVERAGE($B$2:B142)</f>
        <v>3805.7375886524824</v>
      </c>
      <c r="G142">
        <f>GEOMEAN($B$2:B142)</f>
        <v>3770.8435594443495</v>
      </c>
      <c r="H142">
        <f>HARMEAN($B$2:B142)</f>
        <v>3736.6165951864023</v>
      </c>
      <c r="I142">
        <f>MEDIAN($B$2:B142)</f>
        <v>3713</v>
      </c>
      <c r="J142">
        <f>_xlfn.MODE.SNGL($B$2:B142)</f>
        <v>3750</v>
      </c>
      <c r="L142">
        <f t="shared" si="8"/>
        <v>4233.75</v>
      </c>
      <c r="M142">
        <f t="shared" si="9"/>
        <v>2705</v>
      </c>
      <c r="N142">
        <f t="shared" si="6"/>
        <v>4664.891304347826</v>
      </c>
      <c r="O142">
        <f t="shared" si="7"/>
        <v>4393.908163265306</v>
      </c>
    </row>
    <row r="143" spans="1:15" x14ac:dyDescent="0.25">
      <c r="A143" t="s">
        <v>159</v>
      </c>
      <c r="B143">
        <v>4666</v>
      </c>
      <c r="C143">
        <v>302374</v>
      </c>
      <c r="D143">
        <v>5.0619278406031235E-3</v>
      </c>
      <c r="E143">
        <v>5.0491593545145151E-3</v>
      </c>
      <c r="F143">
        <f>AVERAGE($B$2:B143)</f>
        <v>3811.7957746478874</v>
      </c>
      <c r="G143">
        <f>GEOMEAN($B$2:B143)</f>
        <v>3776.5041606274112</v>
      </c>
      <c r="H143">
        <f>HARMEAN($B$2:B143)</f>
        <v>3741.8652738032483</v>
      </c>
      <c r="I143">
        <f>MEDIAN($B$2:B143)</f>
        <v>3716.75</v>
      </c>
      <c r="J143">
        <f>_xlfn.MODE.SNGL($B$2:B143)</f>
        <v>3750</v>
      </c>
      <c r="L143">
        <f t="shared" si="8"/>
        <v>4233.75</v>
      </c>
      <c r="M143">
        <f t="shared" si="9"/>
        <v>2705</v>
      </c>
      <c r="N143">
        <f t="shared" si="6"/>
        <v>4661.326086956522</v>
      </c>
      <c r="O143">
        <f t="shared" si="7"/>
        <v>4408.0408163265311</v>
      </c>
    </row>
    <row r="144" spans="1:15" x14ac:dyDescent="0.25">
      <c r="A144" t="s">
        <v>160</v>
      </c>
      <c r="B144">
        <v>4728</v>
      </c>
      <c r="C144">
        <v>422233</v>
      </c>
      <c r="D144">
        <v>1.3287612516073724E-2</v>
      </c>
      <c r="E144">
        <v>1.3200106504558811E-2</v>
      </c>
      <c r="F144">
        <f>AVERAGE($B$2:B144)</f>
        <v>3818.2027972027972</v>
      </c>
      <c r="G144">
        <f>GEOMEAN($B$2:B144)</f>
        <v>3782.4430477710339</v>
      </c>
      <c r="H144">
        <f>HARMEAN($B$2:B144)</f>
        <v>3747.3309613180509</v>
      </c>
      <c r="I144">
        <f>MEDIAN($B$2:B144)</f>
        <v>3720.5</v>
      </c>
      <c r="J144">
        <f>_xlfn.MODE.SNGL($B$2:B144)</f>
        <v>3750</v>
      </c>
      <c r="L144">
        <f t="shared" si="8"/>
        <v>4233.75</v>
      </c>
      <c r="M144">
        <f t="shared" si="9"/>
        <v>4726.25</v>
      </c>
      <c r="N144">
        <f t="shared" si="6"/>
        <v>4657.95652173913</v>
      </c>
      <c r="O144">
        <f t="shared" si="7"/>
        <v>4423.0816326530612</v>
      </c>
    </row>
    <row r="145" spans="1:15" x14ac:dyDescent="0.25">
      <c r="A145" t="s">
        <v>161</v>
      </c>
      <c r="B145">
        <v>4581.5</v>
      </c>
      <c r="C145">
        <v>481042</v>
      </c>
      <c r="D145">
        <v>-3.0985617597292726E-2</v>
      </c>
      <c r="E145">
        <v>-3.1475824680666155E-2</v>
      </c>
      <c r="F145">
        <f>AVERAGE($B$2:B145)</f>
        <v>3823.5034722222222</v>
      </c>
      <c r="G145">
        <f>GEOMEAN($B$2:B145)</f>
        <v>3787.4806300438927</v>
      </c>
      <c r="H145">
        <f>HARMEAN($B$2:B145)</f>
        <v>3752.0750784516531</v>
      </c>
      <c r="I145">
        <f>MEDIAN($B$2:B145)</f>
        <v>3723.75</v>
      </c>
      <c r="J145">
        <f>_xlfn.MODE.SNGL($B$2:B145)</f>
        <v>3750</v>
      </c>
      <c r="L145">
        <f t="shared" si="8"/>
        <v>4233.75</v>
      </c>
      <c r="M145">
        <f t="shared" si="9"/>
        <v>2705</v>
      </c>
      <c r="N145">
        <f t="shared" si="6"/>
        <v>4652.891304347826</v>
      </c>
      <c r="O145">
        <f t="shared" si="7"/>
        <v>4438.0408163265311</v>
      </c>
    </row>
    <row r="146" spans="1:15" x14ac:dyDescent="0.25">
      <c r="A146" t="s">
        <v>162</v>
      </c>
      <c r="B146">
        <v>4474.5</v>
      </c>
      <c r="C146">
        <v>468217</v>
      </c>
      <c r="D146">
        <v>-2.3354796464040161E-2</v>
      </c>
      <c r="E146">
        <v>-2.3631841782355015E-2</v>
      </c>
      <c r="F146">
        <f>AVERAGE($B$2:B146)</f>
        <v>3827.9931034482761</v>
      </c>
      <c r="G146">
        <f>GEOMEAN($B$2:B146)</f>
        <v>3791.8372621815811</v>
      </c>
      <c r="H146">
        <f>HARMEAN($B$2:B146)</f>
        <v>3756.2575747949732</v>
      </c>
      <c r="I146">
        <f>MEDIAN($B$2:B146)</f>
        <v>3727</v>
      </c>
      <c r="J146">
        <f>_xlfn.MODE.SNGL($B$2:B146)</f>
        <v>3750</v>
      </c>
      <c r="L146">
        <f t="shared" si="8"/>
        <v>4233.75</v>
      </c>
      <c r="M146">
        <f t="shared" si="9"/>
        <v>2705</v>
      </c>
      <c r="N146">
        <f t="shared" si="6"/>
        <v>4651.847826086957</v>
      </c>
      <c r="O146">
        <f t="shared" si="7"/>
        <v>4449.8265306122448</v>
      </c>
    </row>
    <row r="147" spans="1:15" x14ac:dyDescent="0.25">
      <c r="A147" s="1">
        <v>43839</v>
      </c>
      <c r="B147">
        <v>4497.5</v>
      </c>
      <c r="C147">
        <v>556547</v>
      </c>
      <c r="D147">
        <v>5.1402391328640076E-3</v>
      </c>
      <c r="E147">
        <v>5.1270732017753614E-3</v>
      </c>
      <c r="F147">
        <f>AVERAGE($B$2:B147)</f>
        <v>3832.5787671232879</v>
      </c>
      <c r="G147">
        <f>GEOMEAN($B$2:B147)</f>
        <v>3796.2724343398604</v>
      </c>
      <c r="H147">
        <f>HARMEAN($B$2:B147)</f>
        <v>3760.5026182067768</v>
      </c>
      <c r="I147">
        <f>MEDIAN($B$2:B147)</f>
        <v>3733.5</v>
      </c>
      <c r="J147">
        <f>_xlfn.MODE.SNGL($B$2:B147)</f>
        <v>3750</v>
      </c>
      <c r="L147">
        <f t="shared" si="8"/>
        <v>4233.75</v>
      </c>
      <c r="M147">
        <f t="shared" si="9"/>
        <v>2705</v>
      </c>
      <c r="N147">
        <f t="shared" si="6"/>
        <v>4643.739130434783</v>
      </c>
      <c r="O147">
        <f t="shared" si="7"/>
        <v>4459.8061224489793</v>
      </c>
    </row>
    <row r="148" spans="1:15" x14ac:dyDescent="0.25">
      <c r="A148" s="1">
        <v>43870</v>
      </c>
      <c r="B148">
        <v>4564.5</v>
      </c>
      <c r="C148">
        <v>518184</v>
      </c>
      <c r="D148">
        <v>1.4897165091717622E-2</v>
      </c>
      <c r="E148">
        <v>1.4787292180447238E-2</v>
      </c>
      <c r="F148">
        <f>AVERAGE($B$2:B148)</f>
        <v>3837.5578231292516</v>
      </c>
      <c r="G148">
        <f>GEOMEAN($B$2:B148)</f>
        <v>3801.0346876445096</v>
      </c>
      <c r="H148">
        <f>HARMEAN($B$2:B148)</f>
        <v>3765.0140114532719</v>
      </c>
      <c r="I148">
        <f>MEDIAN($B$2:B148)</f>
        <v>3740</v>
      </c>
      <c r="J148">
        <f>_xlfn.MODE.SNGL($B$2:B148)</f>
        <v>3750</v>
      </c>
      <c r="L148">
        <f t="shared" si="8"/>
        <v>4233.75</v>
      </c>
      <c r="M148">
        <f t="shared" si="9"/>
        <v>2705</v>
      </c>
      <c r="N148">
        <f t="shared" si="6"/>
        <v>4634.021739130435</v>
      </c>
      <c r="O148">
        <f t="shared" si="7"/>
        <v>4470.9795918367345</v>
      </c>
    </row>
    <row r="149" spans="1:15" x14ac:dyDescent="0.25">
      <c r="A149" s="1">
        <v>43899</v>
      </c>
      <c r="B149">
        <v>4565</v>
      </c>
      <c r="C149">
        <v>274496</v>
      </c>
      <c r="D149">
        <v>1.0954102311315588E-4</v>
      </c>
      <c r="E149">
        <v>1.0953502393334118E-4</v>
      </c>
      <c r="F149">
        <f>AVERAGE($B$2:B149)</f>
        <v>3842.4729729729729</v>
      </c>
      <c r="G149">
        <f>GEOMEAN($B$2:B149)</f>
        <v>3805.7412562586683</v>
      </c>
      <c r="H149">
        <f>HARMEAN($B$2:B149)</f>
        <v>3769.4773622628313</v>
      </c>
      <c r="I149">
        <f>MEDIAN($B$2:B149)</f>
        <v>3742.25</v>
      </c>
      <c r="J149">
        <f>_xlfn.MODE.SNGL($B$2:B149)</f>
        <v>3750</v>
      </c>
      <c r="L149">
        <f t="shared" si="8"/>
        <v>4233.75</v>
      </c>
      <c r="M149">
        <f t="shared" si="9"/>
        <v>2705</v>
      </c>
      <c r="N149">
        <f t="shared" si="6"/>
        <v>4626.282608695652</v>
      </c>
      <c r="O149">
        <f t="shared" si="7"/>
        <v>4483.6224489795923</v>
      </c>
    </row>
    <row r="150" spans="1:15" x14ac:dyDescent="0.25">
      <c r="A150" s="1">
        <v>43930</v>
      </c>
      <c r="B150">
        <v>4590.5</v>
      </c>
      <c r="C150">
        <v>251453</v>
      </c>
      <c r="D150">
        <v>5.5859802847754653E-3</v>
      </c>
      <c r="E150">
        <v>5.5704365546859098E-3</v>
      </c>
      <c r="F150">
        <f>AVERAGE($B$2:B150)</f>
        <v>3847.4932885906042</v>
      </c>
      <c r="G150">
        <f>GEOMEAN($B$2:B150)</f>
        <v>3810.5328163771446</v>
      </c>
      <c r="H150">
        <f>HARMEAN($B$2:B150)</f>
        <v>3774.0075023382415</v>
      </c>
      <c r="I150">
        <f>MEDIAN($B$2:B150)</f>
        <v>3744.5</v>
      </c>
      <c r="J150">
        <f>_xlfn.MODE.SNGL($B$2:B150)</f>
        <v>3750</v>
      </c>
      <c r="L150">
        <f t="shared" si="8"/>
        <v>4233.75</v>
      </c>
      <c r="M150">
        <f t="shared" si="9"/>
        <v>2705</v>
      </c>
      <c r="N150">
        <f t="shared" si="6"/>
        <v>4625.347826086957</v>
      </c>
      <c r="O150">
        <f t="shared" si="7"/>
        <v>4498.8265306122448</v>
      </c>
    </row>
    <row r="151" spans="1:15" x14ac:dyDescent="0.25">
      <c r="A151" s="1">
        <v>44021</v>
      </c>
      <c r="B151">
        <v>4558.5</v>
      </c>
      <c r="C151">
        <v>150741</v>
      </c>
      <c r="D151">
        <v>-6.9709182006317391E-3</v>
      </c>
      <c r="E151">
        <v>-6.9953285587972796E-3</v>
      </c>
      <c r="F151">
        <f>AVERAGE($B$2:B151)</f>
        <v>3852.2333333333331</v>
      </c>
      <c r="G151">
        <f>GEOMEAN($B$2:B151)</f>
        <v>3815.0884788179692</v>
      </c>
      <c r="H151">
        <f>HARMEAN($B$2:B151)</f>
        <v>3778.3423804063577</v>
      </c>
      <c r="I151">
        <f>MEDIAN($B$2:B151)</f>
        <v>3747.25</v>
      </c>
      <c r="J151">
        <f>_xlfn.MODE.SNGL($B$2:B151)</f>
        <v>3750</v>
      </c>
      <c r="L151">
        <f t="shared" si="8"/>
        <v>4233.75</v>
      </c>
      <c r="M151">
        <f t="shared" si="9"/>
        <v>2705</v>
      </c>
      <c r="N151">
        <f t="shared" si="6"/>
        <v>4623.217391304348</v>
      </c>
      <c r="O151">
        <f t="shared" si="7"/>
        <v>4509.3265306122448</v>
      </c>
    </row>
    <row r="152" spans="1:15" x14ac:dyDescent="0.25">
      <c r="A152" s="1">
        <v>44052</v>
      </c>
      <c r="B152">
        <v>4535</v>
      </c>
      <c r="C152">
        <v>312059</v>
      </c>
      <c r="D152">
        <v>-5.1552045629044644E-3</v>
      </c>
      <c r="E152">
        <v>-5.168538475720426E-3</v>
      </c>
      <c r="F152">
        <f>AVERAGE($B$2:B152)</f>
        <v>3856.7549668874171</v>
      </c>
      <c r="G152">
        <f>GEOMEAN($B$2:B152)</f>
        <v>3819.4584026440484</v>
      </c>
      <c r="H152">
        <f>HARMEAN($B$2:B152)</f>
        <v>3782.5219024735561</v>
      </c>
      <c r="I152">
        <f>MEDIAN($B$2:B152)</f>
        <v>3750</v>
      </c>
      <c r="J152">
        <f>_xlfn.MODE.SNGL($B$2:B152)</f>
        <v>3750</v>
      </c>
      <c r="L152">
        <f t="shared" si="8"/>
        <v>4233.75</v>
      </c>
      <c r="M152">
        <f t="shared" si="9"/>
        <v>2705</v>
      </c>
      <c r="N152">
        <f t="shared" si="6"/>
        <v>4620.260869565217</v>
      </c>
      <c r="O152">
        <f t="shared" si="7"/>
        <v>4518.3775510204077</v>
      </c>
    </row>
    <row r="153" spans="1:15" x14ac:dyDescent="0.25">
      <c r="A153" s="1">
        <v>44083</v>
      </c>
      <c r="B153">
        <v>4456</v>
      </c>
      <c r="C153">
        <v>279467</v>
      </c>
      <c r="D153">
        <v>-1.7420066152149943E-2</v>
      </c>
      <c r="E153">
        <v>-1.7573580942117053E-2</v>
      </c>
      <c r="F153">
        <f>AVERAGE($B$2:B153)</f>
        <v>3860.6973684210525</v>
      </c>
      <c r="G153">
        <f>GEOMEAN($B$2:B153)</f>
        <v>3823.3336717234888</v>
      </c>
      <c r="H153">
        <f>HARMEAN($B$2:B153)</f>
        <v>3786.2867570780022</v>
      </c>
      <c r="I153">
        <f>MEDIAN($B$2:B153)</f>
        <v>3750</v>
      </c>
      <c r="J153">
        <f>_xlfn.MODE.SNGL($B$2:B153)</f>
        <v>3750</v>
      </c>
      <c r="L153">
        <f t="shared" si="8"/>
        <v>4233.75</v>
      </c>
      <c r="M153">
        <f t="shared" si="9"/>
        <v>2705</v>
      </c>
      <c r="N153">
        <f t="shared" si="6"/>
        <v>4617.065217391304</v>
      </c>
      <c r="O153">
        <f t="shared" si="7"/>
        <v>4526.4285714285716</v>
      </c>
    </row>
    <row r="154" spans="1:15" x14ac:dyDescent="0.25">
      <c r="A154" s="1">
        <v>44113</v>
      </c>
      <c r="B154">
        <v>4475</v>
      </c>
      <c r="C154">
        <v>217757</v>
      </c>
      <c r="D154">
        <v>4.263913824057451E-3</v>
      </c>
      <c r="E154">
        <v>4.2548491018357861E-3</v>
      </c>
      <c r="F154">
        <f>AVERAGE($B$2:B154)</f>
        <v>3864.7124183006536</v>
      </c>
      <c r="G154">
        <f>GEOMEAN($B$2:B154)</f>
        <v>3827.2685716443552</v>
      </c>
      <c r="H154">
        <f>HARMEAN($B$2:B154)</f>
        <v>3790.0992104584102</v>
      </c>
      <c r="I154">
        <f>MEDIAN($B$2:B154)</f>
        <v>3750</v>
      </c>
      <c r="J154">
        <f>_xlfn.MODE.SNGL($B$2:B154)</f>
        <v>3750</v>
      </c>
      <c r="L154">
        <f t="shared" si="8"/>
        <v>4233.75</v>
      </c>
      <c r="M154">
        <f t="shared" si="9"/>
        <v>2705</v>
      </c>
      <c r="N154">
        <f t="shared" si="6"/>
        <v>4613.95652173913</v>
      </c>
      <c r="O154">
        <f t="shared" si="7"/>
        <v>4532.0510204081629</v>
      </c>
    </row>
    <row r="155" spans="1:15" x14ac:dyDescent="0.25">
      <c r="A155" t="s">
        <v>163</v>
      </c>
      <c r="B155">
        <v>4671.5</v>
      </c>
      <c r="C155">
        <v>458729</v>
      </c>
      <c r="D155">
        <v>1.7154497694864372E-3</v>
      </c>
      <c r="E155">
        <v>1.7139800660921471E-3</v>
      </c>
      <c r="F155">
        <f>AVERAGE($B$2:B155)</f>
        <v>3869.9512987012986</v>
      </c>
      <c r="G155">
        <f>GEOMEAN($B$2:B155)</f>
        <v>3832.2255776470292</v>
      </c>
      <c r="H155">
        <f>HARMEAN($B$2:B155)</f>
        <v>3794.7484224605469</v>
      </c>
      <c r="I155">
        <f>MEDIAN($B$2:B155)</f>
        <v>3750</v>
      </c>
      <c r="J155">
        <f>_xlfn.MODE.SNGL($B$2:B155)</f>
        <v>3750</v>
      </c>
      <c r="L155">
        <f t="shared" si="8"/>
        <v>4233.75</v>
      </c>
      <c r="M155">
        <f t="shared" si="9"/>
        <v>2705</v>
      </c>
      <c r="N155">
        <f t="shared" ref="N155:N218" si="10">AVERAGE(B131:B153)</f>
        <v>4606.913043478261</v>
      </c>
      <c r="O155">
        <f t="shared" si="7"/>
        <v>4538.5510204081629</v>
      </c>
    </row>
    <row r="156" spans="1:15" x14ac:dyDescent="0.25">
      <c r="A156" t="s">
        <v>164</v>
      </c>
      <c r="B156">
        <v>4724.5</v>
      </c>
      <c r="C156">
        <v>382678</v>
      </c>
      <c r="D156">
        <v>1.1345392272289414E-2</v>
      </c>
      <c r="E156">
        <v>1.1281515989670346E-2</v>
      </c>
      <c r="F156">
        <f>AVERAGE($B$2:B156)</f>
        <v>3875.4645161290323</v>
      </c>
      <c r="G156">
        <f>GEOMEAN($B$2:B156)</f>
        <v>3837.4042101042378</v>
      </c>
      <c r="H156">
        <f>HARMEAN($B$2:B156)</f>
        <v>3799.572498091115</v>
      </c>
      <c r="I156">
        <f>MEDIAN($B$2:B156)</f>
        <v>3750</v>
      </c>
      <c r="J156">
        <f>_xlfn.MODE.SNGL($B$2:B156)</f>
        <v>3750</v>
      </c>
      <c r="L156">
        <f t="shared" si="8"/>
        <v>4233.75</v>
      </c>
      <c r="M156">
        <f t="shared" si="9"/>
        <v>2705</v>
      </c>
      <c r="N156">
        <f t="shared" si="10"/>
        <v>4600.891304347826</v>
      </c>
      <c r="O156">
        <f t="shared" si="7"/>
        <v>4551.5408163265311</v>
      </c>
    </row>
    <row r="157" spans="1:15" x14ac:dyDescent="0.25">
      <c r="A157" t="s">
        <v>165</v>
      </c>
      <c r="B157">
        <v>4710</v>
      </c>
      <c r="C157">
        <v>274442</v>
      </c>
      <c r="D157">
        <v>-3.0691078420996931E-3</v>
      </c>
      <c r="E157">
        <v>-3.073827212217163E-3</v>
      </c>
      <c r="F157">
        <f>AVERAGE($B$2:B157)</f>
        <v>3880.8141025641025</v>
      </c>
      <c r="G157">
        <f>GEOMEAN($B$2:B157)</f>
        <v>3842.4476014654097</v>
      </c>
      <c r="H157">
        <f>HARMEAN($B$2:B157)</f>
        <v>3804.2863187805274</v>
      </c>
      <c r="I157">
        <f>MEDIAN($B$2:B157)</f>
        <v>3750.5</v>
      </c>
      <c r="J157">
        <f>_xlfn.MODE.SNGL($B$2:B157)</f>
        <v>3750</v>
      </c>
      <c r="L157">
        <f t="shared" si="8"/>
        <v>4233.75</v>
      </c>
      <c r="M157">
        <f t="shared" si="9"/>
        <v>2705</v>
      </c>
      <c r="N157">
        <f t="shared" si="10"/>
        <v>4603.04347826087</v>
      </c>
      <c r="O157">
        <f t="shared" si="7"/>
        <v>4561.7959183673465</v>
      </c>
    </row>
    <row r="158" spans="1:15" x14ac:dyDescent="0.25">
      <c r="A158" t="s">
        <v>166</v>
      </c>
      <c r="B158">
        <v>4863</v>
      </c>
      <c r="C158">
        <v>787198</v>
      </c>
      <c r="D158">
        <v>3.2484076433121019E-2</v>
      </c>
      <c r="E158">
        <v>3.1967623393322459E-2</v>
      </c>
      <c r="F158">
        <f>AVERAGE($B$2:B158)</f>
        <v>3887.0700636942674</v>
      </c>
      <c r="G158">
        <f>GEOMEAN($B$2:B158)</f>
        <v>3848.2167245914766</v>
      </c>
      <c r="H158">
        <f>HARMEAN($B$2:B158)</f>
        <v>3809.5689518028198</v>
      </c>
      <c r="I158">
        <f>MEDIAN($B$2:B158)</f>
        <v>3751</v>
      </c>
      <c r="J158">
        <f>_xlfn.MODE.SNGL($B$2:B158)</f>
        <v>3750</v>
      </c>
      <c r="L158">
        <f t="shared" si="8"/>
        <v>4233.75</v>
      </c>
      <c r="M158">
        <f t="shared" si="9"/>
        <v>4726.25</v>
      </c>
      <c r="N158">
        <f t="shared" si="10"/>
        <v>4607.608695652174</v>
      </c>
      <c r="O158">
        <f t="shared" si="7"/>
        <v>4569.5102040816328</v>
      </c>
    </row>
    <row r="159" spans="1:15" x14ac:dyDescent="0.25">
      <c r="A159" t="s">
        <v>167</v>
      </c>
      <c r="B159">
        <v>4805</v>
      </c>
      <c r="C159">
        <v>394972</v>
      </c>
      <c r="D159">
        <v>-1.192679415998355E-2</v>
      </c>
      <c r="E159">
        <v>-1.1998488999392922E-2</v>
      </c>
      <c r="F159">
        <f>AVERAGE($B$2:B159)</f>
        <v>3892.8797468354433</v>
      </c>
      <c r="G159">
        <f>GEOMEAN($B$2:B159)</f>
        <v>3853.628663970213</v>
      </c>
      <c r="H159">
        <f>HARMEAN($B$2:B159)</f>
        <v>3814.5705218089406</v>
      </c>
      <c r="I159">
        <f>MEDIAN($B$2:B159)</f>
        <v>3755.5</v>
      </c>
      <c r="J159">
        <f>_xlfn.MODE.SNGL($B$2:B159)</f>
        <v>3750</v>
      </c>
      <c r="L159">
        <f t="shared" si="8"/>
        <v>4233.75</v>
      </c>
      <c r="M159">
        <f t="shared" si="9"/>
        <v>4726.25</v>
      </c>
      <c r="N159">
        <f t="shared" si="10"/>
        <v>4606.369565217391</v>
      </c>
      <c r="O159">
        <f t="shared" si="7"/>
        <v>4582.1836734693879</v>
      </c>
    </row>
    <row r="160" spans="1:15" x14ac:dyDescent="0.25">
      <c r="A160" t="s">
        <v>168</v>
      </c>
      <c r="B160">
        <v>4772.5</v>
      </c>
      <c r="C160">
        <v>468255</v>
      </c>
      <c r="D160">
        <v>-6.7637877211238293E-3</v>
      </c>
      <c r="E160">
        <v>-6.7867658044902064E-3</v>
      </c>
      <c r="F160">
        <f>AVERAGE($B$2:B160)</f>
        <v>3898.4119496855346</v>
      </c>
      <c r="G160">
        <f>GEOMEAN($B$2:B160)</f>
        <v>3858.8152832484411</v>
      </c>
      <c r="H160">
        <f>HARMEAN($B$2:B160)</f>
        <v>3819.3920500660565</v>
      </c>
      <c r="I160">
        <f>MEDIAN($B$2:B160)</f>
        <v>3760</v>
      </c>
      <c r="J160">
        <f>_xlfn.MODE.SNGL($B$2:B160)</f>
        <v>3750</v>
      </c>
      <c r="L160">
        <f t="shared" si="8"/>
        <v>4233.75</v>
      </c>
      <c r="M160">
        <f t="shared" si="9"/>
        <v>4726.25</v>
      </c>
      <c r="N160">
        <f t="shared" si="10"/>
        <v>4610.695652173913</v>
      </c>
      <c r="O160">
        <f t="shared" si="7"/>
        <v>4594.0204081632655</v>
      </c>
    </row>
    <row r="161" spans="1:15" x14ac:dyDescent="0.25">
      <c r="A161" t="s">
        <v>170</v>
      </c>
      <c r="B161">
        <v>4989.5</v>
      </c>
      <c r="C161">
        <v>762604</v>
      </c>
      <c r="D161">
        <v>5.542120112857719E-3</v>
      </c>
      <c r="E161">
        <v>5.5268190726210026E-3</v>
      </c>
      <c r="F161">
        <f>AVERAGE($B$2:B161)</f>
        <v>3905.2312499999998</v>
      </c>
      <c r="G161">
        <f>GEOMEAN($B$2:B161)</f>
        <v>3865.0178938239524</v>
      </c>
      <c r="H161">
        <f>HARMEAN($B$2:B161)</f>
        <v>3824.9983996952378</v>
      </c>
      <c r="I161">
        <f>MEDIAN($B$2:B161)</f>
        <v>3771.75</v>
      </c>
      <c r="J161">
        <f>_xlfn.MODE.SNGL($B$2:B161)</f>
        <v>3750</v>
      </c>
      <c r="L161">
        <f t="shared" si="8"/>
        <v>4233.75</v>
      </c>
      <c r="M161">
        <f t="shared" si="9"/>
        <v>4726.25</v>
      </c>
      <c r="N161">
        <f t="shared" si="10"/>
        <v>4615.782608695652</v>
      </c>
      <c r="O161">
        <f t="shared" si="7"/>
        <v>4602.908163265306</v>
      </c>
    </row>
    <row r="162" spans="1:15" x14ac:dyDescent="0.25">
      <c r="A162" t="s">
        <v>171</v>
      </c>
      <c r="B162">
        <v>5057</v>
      </c>
      <c r="C162">
        <v>584374</v>
      </c>
      <c r="D162">
        <v>1.3528409660286601E-2</v>
      </c>
      <c r="E162">
        <v>1.3437717755615775E-2</v>
      </c>
      <c r="F162">
        <f>AVERAGE($B$2:B162)</f>
        <v>3912.3850931677021</v>
      </c>
      <c r="G162">
        <f>GEOMEAN($B$2:B162)</f>
        <v>3871.4763540102413</v>
      </c>
      <c r="H162">
        <f>HARMEAN($B$2:B162)</f>
        <v>3830.7951069249571</v>
      </c>
      <c r="I162">
        <f>MEDIAN($B$2:B162)</f>
        <v>3783.5</v>
      </c>
      <c r="J162">
        <f>_xlfn.MODE.SNGL($B$2:B162)</f>
        <v>3750</v>
      </c>
      <c r="L162">
        <f t="shared" si="8"/>
        <v>4233.75</v>
      </c>
      <c r="M162">
        <f t="shared" si="9"/>
        <v>4726.25</v>
      </c>
      <c r="N162">
        <f t="shared" si="10"/>
        <v>4619.347826086957</v>
      </c>
      <c r="O162">
        <f t="shared" si="7"/>
        <v>4616.8367346938776</v>
      </c>
    </row>
    <row r="163" spans="1:15" x14ac:dyDescent="0.25">
      <c r="A163" t="s">
        <v>172</v>
      </c>
      <c r="B163">
        <v>5025</v>
      </c>
      <c r="C163">
        <v>484960</v>
      </c>
      <c r="D163">
        <v>-6.3278623689934747E-3</v>
      </c>
      <c r="E163">
        <v>-6.3479681527065747E-3</v>
      </c>
      <c r="F163">
        <f>AVERAGE($B$2:B163)</f>
        <v>3919.2530864197529</v>
      </c>
      <c r="G163">
        <f>GEOMEAN($B$2:B163)</f>
        <v>3877.7137219833057</v>
      </c>
      <c r="H163">
        <f>HARMEAN($B$2:B163)</f>
        <v>3836.4231091962033</v>
      </c>
      <c r="I163">
        <f>MEDIAN($B$2:B163)</f>
        <v>3789.75</v>
      </c>
      <c r="J163">
        <f>_xlfn.MODE.SNGL($B$2:B163)</f>
        <v>3750</v>
      </c>
      <c r="L163">
        <f t="shared" si="8"/>
        <v>4233.75</v>
      </c>
      <c r="M163">
        <f t="shared" si="9"/>
        <v>4726.25</v>
      </c>
      <c r="N163">
        <f t="shared" si="10"/>
        <v>4633.173913043478</v>
      </c>
      <c r="O163">
        <f t="shared" si="7"/>
        <v>4632.4693877551017</v>
      </c>
    </row>
    <row r="164" spans="1:15" x14ac:dyDescent="0.25">
      <c r="A164" t="s">
        <v>173</v>
      </c>
      <c r="B164">
        <v>5080</v>
      </c>
      <c r="C164">
        <v>347077</v>
      </c>
      <c r="D164">
        <v>1.0945273631840797E-2</v>
      </c>
      <c r="E164">
        <v>1.0885807645251004E-2</v>
      </c>
      <c r="F164">
        <f>AVERAGE($B$2:B164)</f>
        <v>3926.3742331288345</v>
      </c>
      <c r="G164">
        <f>GEOMEAN($B$2:B164)</f>
        <v>3884.143813020482</v>
      </c>
      <c r="H164">
        <f>HARMEAN($B$2:B164)</f>
        <v>3842.1934378872747</v>
      </c>
      <c r="I164">
        <f>MEDIAN($B$2:B164)</f>
        <v>3796</v>
      </c>
      <c r="J164">
        <f>_xlfn.MODE.SNGL($B$2:B164)</f>
        <v>3750</v>
      </c>
      <c r="L164">
        <f t="shared" si="8"/>
        <v>4233.75</v>
      </c>
      <c r="M164">
        <f t="shared" si="9"/>
        <v>4726.25</v>
      </c>
      <c r="N164">
        <f t="shared" si="10"/>
        <v>4654.717391304348</v>
      </c>
      <c r="O164">
        <f t="shared" si="7"/>
        <v>4648.091836734694</v>
      </c>
    </row>
    <row r="165" spans="1:15" x14ac:dyDescent="0.25">
      <c r="A165" t="s">
        <v>174</v>
      </c>
      <c r="B165">
        <v>4965.5</v>
      </c>
      <c r="C165">
        <v>492171</v>
      </c>
      <c r="D165">
        <v>-2.2539370078740156E-2</v>
      </c>
      <c r="E165">
        <v>-2.2797264229114357E-2</v>
      </c>
      <c r="F165">
        <f>AVERAGE($B$2:B165)</f>
        <v>3932.7103658536585</v>
      </c>
      <c r="G165">
        <f>GEOMEAN($B$2:B165)</f>
        <v>3889.9651837446972</v>
      </c>
      <c r="H165">
        <f>HARMEAN($B$2:B165)</f>
        <v>3847.5006955001559</v>
      </c>
      <c r="I165">
        <f>MEDIAN($B$2:B165)</f>
        <v>3807.75</v>
      </c>
      <c r="J165">
        <f>_xlfn.MODE.SNGL($B$2:B165)</f>
        <v>3750</v>
      </c>
      <c r="L165">
        <f t="shared" si="8"/>
        <v>4233.75</v>
      </c>
      <c r="M165">
        <f t="shared" si="9"/>
        <v>4726.25</v>
      </c>
      <c r="N165">
        <f t="shared" si="10"/>
        <v>4676.54347826087</v>
      </c>
      <c r="O165">
        <f t="shared" si="7"/>
        <v>4664.0510204081629</v>
      </c>
    </row>
    <row r="166" spans="1:15" x14ac:dyDescent="0.25">
      <c r="A166" t="s">
        <v>175</v>
      </c>
      <c r="B166">
        <v>4956</v>
      </c>
      <c r="C166">
        <v>440560</v>
      </c>
      <c r="D166">
        <v>-1.9132010875037762E-3</v>
      </c>
      <c r="E166">
        <v>-1.9150335943802167E-3</v>
      </c>
      <c r="F166">
        <f>AVERAGE($B$2:B166)</f>
        <v>3938.9121212121213</v>
      </c>
      <c r="G166">
        <f>GEOMEAN($B$2:B166)</f>
        <v>3895.679344604489</v>
      </c>
      <c r="H166">
        <f>HARMEAN($B$2:B166)</f>
        <v>3852.7233104022166</v>
      </c>
      <c r="I166">
        <f>MEDIAN($B$2:B166)</f>
        <v>3819.5</v>
      </c>
      <c r="J166">
        <f>_xlfn.MODE.SNGL($B$2:B166)</f>
        <v>3750</v>
      </c>
      <c r="L166">
        <f t="shared" si="8"/>
        <v>4233.75</v>
      </c>
      <c r="M166">
        <f t="shared" si="9"/>
        <v>4726.25</v>
      </c>
      <c r="N166">
        <f t="shared" si="10"/>
        <v>4697.065217391304</v>
      </c>
      <c r="O166">
        <f t="shared" si="7"/>
        <v>4677.5612244897957</v>
      </c>
    </row>
    <row r="167" spans="1:15" x14ac:dyDescent="0.25">
      <c r="A167" s="1">
        <v>43840</v>
      </c>
      <c r="B167">
        <v>4896</v>
      </c>
      <c r="C167">
        <v>419660</v>
      </c>
      <c r="D167">
        <v>-1.2106537530266344E-2</v>
      </c>
      <c r="E167">
        <v>-1.2180418556871072E-2</v>
      </c>
      <c r="F167">
        <f>AVERAGE($B$2:B167)</f>
        <v>3944.6777108433735</v>
      </c>
      <c r="G167">
        <f>GEOMEAN($B$2:B167)</f>
        <v>3901.0466490684353</v>
      </c>
      <c r="H167">
        <f>HARMEAN($B$2:B167)</f>
        <v>3857.6752537987522</v>
      </c>
      <c r="I167">
        <f>MEDIAN($B$2:B167)</f>
        <v>3819.75</v>
      </c>
      <c r="J167">
        <f>_xlfn.MODE.SNGL($B$2:B167)</f>
        <v>3750</v>
      </c>
      <c r="L167">
        <f t="shared" si="8"/>
        <v>4233.75</v>
      </c>
      <c r="M167">
        <f t="shared" si="9"/>
        <v>4726.25</v>
      </c>
      <c r="N167">
        <f t="shared" si="10"/>
        <v>4711.108695652174</v>
      </c>
      <c r="O167">
        <f t="shared" si="7"/>
        <v>4690.908163265306</v>
      </c>
    </row>
    <row r="168" spans="1:15" x14ac:dyDescent="0.25">
      <c r="A168" s="1">
        <v>43871</v>
      </c>
      <c r="B168">
        <v>4906.5</v>
      </c>
      <c r="C168">
        <v>308123</v>
      </c>
      <c r="D168">
        <v>2.1446078431372551E-3</v>
      </c>
      <c r="E168">
        <v>2.1423114543863298E-3</v>
      </c>
      <c r="F168">
        <f>AVERAGE($B$2:B168)</f>
        <v>3950.4371257485031</v>
      </c>
      <c r="G168">
        <f>GEOMEAN($B$2:B168)</f>
        <v>3906.4070488314865</v>
      </c>
      <c r="H168">
        <f>HARMEAN($B$2:B168)</f>
        <v>3862.6194600054914</v>
      </c>
      <c r="I168">
        <f>MEDIAN($B$2:B168)</f>
        <v>3820</v>
      </c>
      <c r="J168">
        <f>_xlfn.MODE.SNGL($B$2:B168)</f>
        <v>3750</v>
      </c>
      <c r="L168">
        <f t="shared" si="8"/>
        <v>4233.75</v>
      </c>
      <c r="M168">
        <f t="shared" si="9"/>
        <v>4726.25</v>
      </c>
      <c r="N168">
        <f t="shared" si="10"/>
        <v>4723.717391304348</v>
      </c>
      <c r="O168">
        <f t="shared" si="7"/>
        <v>4695.1122448979595</v>
      </c>
    </row>
    <row r="169" spans="1:15" x14ac:dyDescent="0.25">
      <c r="A169" s="1">
        <v>43961</v>
      </c>
      <c r="B169">
        <v>4895</v>
      </c>
      <c r="C169">
        <v>323020</v>
      </c>
      <c r="D169">
        <v>-2.343829613777642E-3</v>
      </c>
      <c r="E169">
        <v>-2.3465806819375525E-3</v>
      </c>
      <c r="F169">
        <f>AVERAGE($B$2:B169)</f>
        <v>3956.0595238095239</v>
      </c>
      <c r="G169">
        <f>GEOMEAN($B$2:B169)</f>
        <v>3911.6562315630622</v>
      </c>
      <c r="H169">
        <f>HARMEAN($B$2:B169)</f>
        <v>3867.4746396797555</v>
      </c>
      <c r="I169">
        <f>MEDIAN($B$2:B169)</f>
        <v>3823.5</v>
      </c>
      <c r="J169">
        <f>_xlfn.MODE.SNGL($B$2:B169)</f>
        <v>3750</v>
      </c>
      <c r="L169">
        <f t="shared" si="8"/>
        <v>4233.75</v>
      </c>
      <c r="M169">
        <f t="shared" si="9"/>
        <v>4726.25</v>
      </c>
      <c r="N169">
        <f t="shared" si="10"/>
        <v>4731.021739130435</v>
      </c>
      <c r="O169">
        <f t="shared" si="7"/>
        <v>4698.9183673469388</v>
      </c>
    </row>
    <row r="170" spans="1:15" x14ac:dyDescent="0.25">
      <c r="A170" s="1">
        <v>43992</v>
      </c>
      <c r="B170">
        <v>4879</v>
      </c>
      <c r="C170">
        <v>214699</v>
      </c>
      <c r="D170">
        <v>-3.2686414708886619E-3</v>
      </c>
      <c r="E170">
        <v>-3.2739951487735838E-3</v>
      </c>
      <c r="F170">
        <f>AVERAGE($B$2:B170)</f>
        <v>3961.5207100591715</v>
      </c>
      <c r="G170">
        <f>GEOMEAN($B$2:B170)</f>
        <v>3916.7743431211184</v>
      </c>
      <c r="H170">
        <f>HARMEAN($B$2:B170)</f>
        <v>3872.2249264588349</v>
      </c>
      <c r="I170">
        <f>MEDIAN($B$2:B170)</f>
        <v>3827</v>
      </c>
      <c r="J170">
        <f>_xlfn.MODE.SNGL($B$2:B170)</f>
        <v>3750</v>
      </c>
      <c r="L170">
        <f t="shared" si="8"/>
        <v>4233.75</v>
      </c>
      <c r="M170">
        <f t="shared" si="9"/>
        <v>4726.25</v>
      </c>
      <c r="N170">
        <f t="shared" si="10"/>
        <v>4745.152173913043</v>
      </c>
      <c r="O170">
        <f t="shared" si="7"/>
        <v>4701.2142857142853</v>
      </c>
    </row>
    <row r="171" spans="1:15" x14ac:dyDescent="0.25">
      <c r="A171" s="1">
        <v>44022</v>
      </c>
      <c r="B171">
        <v>4766.5</v>
      </c>
      <c r="C171">
        <v>603324</v>
      </c>
      <c r="D171">
        <v>-2.3058003689280591E-2</v>
      </c>
      <c r="E171">
        <v>-2.332799788220433E-2</v>
      </c>
      <c r="F171">
        <f>AVERAGE($B$2:B171)</f>
        <v>3966.2558823529412</v>
      </c>
      <c r="G171">
        <f>GEOMEAN($B$2:B171)</f>
        <v>3921.3006889310432</v>
      </c>
      <c r="H171">
        <f>HARMEAN($B$2:B171)</f>
        <v>3876.5031428503853</v>
      </c>
      <c r="I171">
        <f>MEDIAN($B$2:B171)</f>
        <v>3828.5</v>
      </c>
      <c r="J171">
        <f>_xlfn.MODE.SNGL($B$2:B171)</f>
        <v>3750</v>
      </c>
      <c r="L171">
        <f t="shared" si="8"/>
        <v>4233.75</v>
      </c>
      <c r="M171">
        <f t="shared" si="9"/>
        <v>4726.25</v>
      </c>
      <c r="N171">
        <f t="shared" si="10"/>
        <v>4763.434782608696</v>
      </c>
      <c r="O171">
        <f t="shared" si="7"/>
        <v>4703.8061224489793</v>
      </c>
    </row>
    <row r="172" spans="1:15" x14ac:dyDescent="0.25">
      <c r="A172" s="1">
        <v>44053</v>
      </c>
      <c r="B172">
        <v>4722</v>
      </c>
      <c r="C172">
        <v>389157</v>
      </c>
      <c r="D172">
        <v>-9.3359907689080038E-3</v>
      </c>
      <c r="E172">
        <v>-9.3798442881746144E-3</v>
      </c>
      <c r="F172">
        <f>AVERAGE($B$2:B172)</f>
        <v>3970.6754385964914</v>
      </c>
      <c r="G172">
        <f>GEOMEAN($B$2:B172)</f>
        <v>3925.5638999429866</v>
      </c>
      <c r="H172">
        <f>HARMEAN($B$2:B172)</f>
        <v>3880.5665003582471</v>
      </c>
      <c r="I172">
        <f>MEDIAN($B$2:B172)</f>
        <v>3830</v>
      </c>
      <c r="J172">
        <f>_xlfn.MODE.SNGL($B$2:B172)</f>
        <v>3750</v>
      </c>
      <c r="L172">
        <f t="shared" si="8"/>
        <v>4233.75</v>
      </c>
      <c r="M172">
        <f t="shared" si="9"/>
        <v>2705</v>
      </c>
      <c r="N172">
        <f t="shared" si="10"/>
        <v>4780.021739130435</v>
      </c>
      <c r="O172">
        <f t="shared" si="7"/>
        <v>4703.7755102040819</v>
      </c>
    </row>
    <row r="173" spans="1:15" x14ac:dyDescent="0.25">
      <c r="A173" s="1">
        <v>44084</v>
      </c>
      <c r="B173">
        <v>4690.5</v>
      </c>
      <c r="C173">
        <v>330711</v>
      </c>
      <c r="D173">
        <v>-6.6709021601016518E-3</v>
      </c>
      <c r="E173">
        <v>-6.6932520794525975E-3</v>
      </c>
      <c r="F173">
        <f>AVERAGE($B$2:B173)</f>
        <v>3974.8604651162791</v>
      </c>
      <c r="G173">
        <f>GEOMEAN($B$2:B173)</f>
        <v>3929.6291715476573</v>
      </c>
      <c r="H173">
        <f>HARMEAN($B$2:B173)</f>
        <v>3884.4662176466536</v>
      </c>
      <c r="I173">
        <f>MEDIAN($B$2:B173)</f>
        <v>3831</v>
      </c>
      <c r="J173">
        <f>_xlfn.MODE.SNGL($B$2:B173)</f>
        <v>3750</v>
      </c>
      <c r="L173">
        <f t="shared" si="8"/>
        <v>4233.75</v>
      </c>
      <c r="M173">
        <f t="shared" si="9"/>
        <v>2705</v>
      </c>
      <c r="N173">
        <f t="shared" si="10"/>
        <v>4788.804347826087</v>
      </c>
      <c r="O173">
        <f t="shared" si="7"/>
        <v>4704.2653061224491</v>
      </c>
    </row>
    <row r="174" spans="1:15" x14ac:dyDescent="0.25">
      <c r="A174" s="1">
        <v>44175</v>
      </c>
      <c r="B174">
        <v>4859</v>
      </c>
      <c r="C174">
        <v>428179</v>
      </c>
      <c r="D174">
        <v>3.5923675514337491E-2</v>
      </c>
      <c r="E174">
        <v>3.5293468839897341E-2</v>
      </c>
      <c r="F174">
        <f>AVERAGE($B$2:B174)</f>
        <v>3979.9710982658958</v>
      </c>
      <c r="G174">
        <f>GEOMEAN($B$2:B174)</f>
        <v>3934.4541631890434</v>
      </c>
      <c r="H174">
        <f>HARMEAN($B$2:B174)</f>
        <v>3888.9747897991333</v>
      </c>
      <c r="I174">
        <f>MEDIAN($B$2:B174)</f>
        <v>3832</v>
      </c>
      <c r="J174">
        <f>_xlfn.MODE.SNGL($B$2:B174)</f>
        <v>3750</v>
      </c>
      <c r="L174">
        <f t="shared" si="8"/>
        <v>4233.75</v>
      </c>
      <c r="M174">
        <f t="shared" si="9"/>
        <v>4726.25</v>
      </c>
      <c r="N174">
        <f t="shared" si="10"/>
        <v>4795.630434782609</v>
      </c>
      <c r="O174">
        <f t="shared" si="7"/>
        <v>4704.5714285714284</v>
      </c>
    </row>
    <row r="175" spans="1:15" x14ac:dyDescent="0.25">
      <c r="A175" t="s">
        <v>176</v>
      </c>
      <c r="B175">
        <v>4837</v>
      </c>
      <c r="C175">
        <v>448933</v>
      </c>
      <c r="D175">
        <v>-4.5276805927145503E-3</v>
      </c>
      <c r="E175">
        <v>-4.5379615829198184E-3</v>
      </c>
      <c r="F175">
        <f>AVERAGE($B$2:B175)</f>
        <v>3984.8965517241381</v>
      </c>
      <c r="G175">
        <f>GEOMEAN($B$2:B175)</f>
        <v>3939.1267830302927</v>
      </c>
      <c r="H175">
        <f>HARMEAN($B$2:B175)</f>
        <v>3893.3602901061727</v>
      </c>
      <c r="I175">
        <f>MEDIAN($B$2:B175)</f>
        <v>3834</v>
      </c>
      <c r="J175">
        <f>_xlfn.MODE.SNGL($B$2:B175)</f>
        <v>3750</v>
      </c>
      <c r="L175">
        <f t="shared" si="8"/>
        <v>4233.75</v>
      </c>
      <c r="M175">
        <f t="shared" si="9"/>
        <v>4726.25</v>
      </c>
      <c r="N175">
        <f t="shared" si="10"/>
        <v>4799.978260869565</v>
      </c>
      <c r="O175">
        <f t="shared" si="7"/>
        <v>4710.1428571428569</v>
      </c>
    </row>
    <row r="176" spans="1:15" x14ac:dyDescent="0.25">
      <c r="A176" t="s">
        <v>177</v>
      </c>
      <c r="B176">
        <v>4912</v>
      </c>
      <c r="C176">
        <v>369365</v>
      </c>
      <c r="D176">
        <v>1.5505478602439528E-2</v>
      </c>
      <c r="E176">
        <v>1.538649700399522E-2</v>
      </c>
      <c r="F176">
        <f>AVERAGE($B$2:B176)</f>
        <v>3990.1942857142858</v>
      </c>
      <c r="G176">
        <f>GEOMEAN($B$2:B176)</f>
        <v>3944.098217058483</v>
      </c>
      <c r="H176">
        <f>HARMEAN($B$2:B176)</f>
        <v>3897.9794579333025</v>
      </c>
      <c r="I176">
        <f>MEDIAN($B$2:B176)</f>
        <v>3836</v>
      </c>
      <c r="J176">
        <f>_xlfn.MODE.SNGL($B$2:B176)</f>
        <v>3750</v>
      </c>
      <c r="L176">
        <f t="shared" si="8"/>
        <v>4233.75</v>
      </c>
      <c r="M176">
        <f t="shared" si="9"/>
        <v>4726.25</v>
      </c>
      <c r="N176">
        <f t="shared" si="10"/>
        <v>4813.04347826087</v>
      </c>
      <c r="O176">
        <f t="shared" si="7"/>
        <v>4714.6938775510207</v>
      </c>
    </row>
    <row r="177" spans="1:15" x14ac:dyDescent="0.25">
      <c r="A177" t="s">
        <v>178</v>
      </c>
      <c r="B177">
        <v>4741</v>
      </c>
      <c r="C177">
        <v>357136</v>
      </c>
      <c r="D177">
        <v>-3.4812703583061891E-2</v>
      </c>
      <c r="E177">
        <v>-3.5433106924860049E-2</v>
      </c>
      <c r="F177">
        <f>AVERAGE($B$2:B177)</f>
        <v>3994.4602272727275</v>
      </c>
      <c r="G177">
        <f>GEOMEAN($B$2:B177)</f>
        <v>3948.224371016121</v>
      </c>
      <c r="H177">
        <f>HARMEAN($B$2:B177)</f>
        <v>3901.9216163724218</v>
      </c>
      <c r="I177">
        <f>MEDIAN($B$2:B177)</f>
        <v>3838</v>
      </c>
      <c r="J177">
        <f>_xlfn.MODE.SNGL($B$2:B177)</f>
        <v>3750</v>
      </c>
      <c r="L177">
        <f t="shared" si="8"/>
        <v>4233.75</v>
      </c>
      <c r="M177">
        <f t="shared" si="9"/>
        <v>4726.25</v>
      </c>
      <c r="N177">
        <f t="shared" si="10"/>
        <v>4826.173913043478</v>
      </c>
      <c r="O177">
        <f t="shared" si="7"/>
        <v>4719.8673469387759</v>
      </c>
    </row>
    <row r="178" spans="1:15" x14ac:dyDescent="0.25">
      <c r="A178" t="s">
        <v>179</v>
      </c>
      <c r="B178">
        <v>4782</v>
      </c>
      <c r="C178">
        <v>358808</v>
      </c>
      <c r="D178">
        <v>8.6479645644378829E-3</v>
      </c>
      <c r="E178">
        <v>8.610785116151775E-3</v>
      </c>
      <c r="F178">
        <f>AVERAGE($B$2:B178)</f>
        <v>3998.9096045197739</v>
      </c>
      <c r="G178">
        <f>GEOMEAN($B$2:B178)</f>
        <v>3952.500424027894</v>
      </c>
      <c r="H178">
        <f>HARMEAN($B$2:B178)</f>
        <v>3905.9829517977514</v>
      </c>
      <c r="I178">
        <f>MEDIAN($B$2:B178)</f>
        <v>3840</v>
      </c>
      <c r="J178">
        <f>_xlfn.MODE.SNGL($B$2:B178)</f>
        <v>3750</v>
      </c>
      <c r="L178">
        <f t="shared" si="8"/>
        <v>4233.75</v>
      </c>
      <c r="M178">
        <f t="shared" si="9"/>
        <v>4726.25</v>
      </c>
      <c r="N178">
        <f t="shared" si="10"/>
        <v>4846</v>
      </c>
      <c r="O178">
        <f t="shared" si="7"/>
        <v>4722.091836734694</v>
      </c>
    </row>
    <row r="179" spans="1:15" x14ac:dyDescent="0.25">
      <c r="A179" t="s">
        <v>180</v>
      </c>
      <c r="B179">
        <v>4914.5</v>
      </c>
      <c r="C179">
        <v>441176</v>
      </c>
      <c r="D179">
        <v>2.7708071936428273E-2</v>
      </c>
      <c r="E179">
        <v>2.733114998841394E-2</v>
      </c>
      <c r="F179">
        <f>AVERAGE($B$2:B179)</f>
        <v>4004.053370786517</v>
      </c>
      <c r="G179">
        <f>GEOMEAN($B$2:B179)</f>
        <v>3957.3405711465894</v>
      </c>
      <c r="H179">
        <f>HARMEAN($B$2:B179)</f>
        <v>3910.4912768751988</v>
      </c>
      <c r="I179">
        <f>MEDIAN($B$2:B179)</f>
        <v>3843</v>
      </c>
      <c r="J179">
        <f>_xlfn.MODE.SNGL($B$2:B179)</f>
        <v>3750</v>
      </c>
      <c r="L179">
        <f t="shared" si="8"/>
        <v>4233.75</v>
      </c>
      <c r="M179">
        <f t="shared" si="9"/>
        <v>4726.25</v>
      </c>
      <c r="N179">
        <f t="shared" si="10"/>
        <v>4857.565217391304</v>
      </c>
      <c r="O179">
        <f t="shared" si="7"/>
        <v>4725.6734693877552</v>
      </c>
    </row>
    <row r="180" spans="1:15" x14ac:dyDescent="0.25">
      <c r="A180" t="s">
        <v>181</v>
      </c>
      <c r="B180">
        <v>4910.5</v>
      </c>
      <c r="C180">
        <v>506574</v>
      </c>
      <c r="D180">
        <v>-8.139179977617255E-4</v>
      </c>
      <c r="E180">
        <v>-8.1424940885513775E-4</v>
      </c>
      <c r="F180">
        <f>AVERAGE($B$2:B180)</f>
        <v>4009.117318435754</v>
      </c>
      <c r="G180">
        <f>GEOMEAN($B$2:B180)</f>
        <v>3962.1144433335767</v>
      </c>
      <c r="H180">
        <f>HARMEAN($B$2:B180)</f>
        <v>3914.9452822676158</v>
      </c>
      <c r="I180">
        <f>MEDIAN($B$2:B180)</f>
        <v>3846</v>
      </c>
      <c r="J180">
        <f>_xlfn.MODE.SNGL($B$2:B180)</f>
        <v>3750</v>
      </c>
      <c r="L180">
        <f t="shared" si="8"/>
        <v>4233.75</v>
      </c>
      <c r="M180">
        <f t="shared" si="9"/>
        <v>4726.25</v>
      </c>
      <c r="N180">
        <f t="shared" si="10"/>
        <v>4862.369565217391</v>
      </c>
      <c r="O180">
        <f t="shared" ref="O180:O243" si="11">AVERAGE(B131:B179)</f>
        <v>4731.7244897959181</v>
      </c>
    </row>
    <row r="181" spans="1:15" x14ac:dyDescent="0.25">
      <c r="A181" t="s">
        <v>182</v>
      </c>
      <c r="B181">
        <v>4863</v>
      </c>
      <c r="C181">
        <v>267046</v>
      </c>
      <c r="D181">
        <v>-9.6731493737908566E-3</v>
      </c>
      <c r="E181">
        <v>-9.7202381940431088E-3</v>
      </c>
      <c r="F181">
        <f>AVERAGE($B$2:B181)</f>
        <v>4013.8611111111113</v>
      </c>
      <c r="G181">
        <f>GEOMEAN($B$2:B181)</f>
        <v>3966.6267268506431</v>
      </c>
      <c r="H181">
        <f>HARMEAN($B$2:B181)</f>
        <v>3919.1900404273219</v>
      </c>
      <c r="I181">
        <f>MEDIAN($B$2:B181)</f>
        <v>3857.5</v>
      </c>
      <c r="J181">
        <f>_xlfn.MODE.SNGL($B$2:B181)</f>
        <v>3750</v>
      </c>
      <c r="L181">
        <f t="shared" si="8"/>
        <v>4233.75</v>
      </c>
      <c r="M181">
        <f t="shared" si="9"/>
        <v>4726.25</v>
      </c>
      <c r="N181">
        <f t="shared" si="10"/>
        <v>4870.630434782609</v>
      </c>
      <c r="O181">
        <f t="shared" si="11"/>
        <v>4737.7857142857147</v>
      </c>
    </row>
    <row r="182" spans="1:15" x14ac:dyDescent="0.25">
      <c r="A182" t="s">
        <v>183</v>
      </c>
      <c r="B182">
        <v>4900.5</v>
      </c>
      <c r="C182">
        <v>212813</v>
      </c>
      <c r="D182">
        <v>7.7112893275755705E-3</v>
      </c>
      <c r="E182">
        <v>7.6817093054486569E-3</v>
      </c>
      <c r="F182">
        <f>AVERAGE($B$2:B182)</f>
        <v>4018.7596685082872</v>
      </c>
      <c r="G182">
        <f>GEOMEAN($B$2:B182)</f>
        <v>3971.2627431822343</v>
      </c>
      <c r="H182">
        <f>HARMEAN($B$2:B182)</f>
        <v>3923.5307857190887</v>
      </c>
      <c r="I182">
        <f>MEDIAN($B$2:B182)</f>
        <v>3869</v>
      </c>
      <c r="J182">
        <f>_xlfn.MODE.SNGL($B$2:B182)</f>
        <v>3750</v>
      </c>
      <c r="L182">
        <f t="shared" si="8"/>
        <v>4233.75</v>
      </c>
      <c r="M182">
        <f t="shared" si="9"/>
        <v>4726.25</v>
      </c>
      <c r="N182">
        <f t="shared" si="10"/>
        <v>4879.347826086957</v>
      </c>
      <c r="O182">
        <f t="shared" si="11"/>
        <v>4742.7040816326535</v>
      </c>
    </row>
    <row r="183" spans="1:15" x14ac:dyDescent="0.25">
      <c r="A183" t="s">
        <v>184</v>
      </c>
      <c r="B183">
        <v>4855.5</v>
      </c>
      <c r="C183">
        <v>176391</v>
      </c>
      <c r="D183">
        <v>-9.1827364554637279E-3</v>
      </c>
      <c r="E183">
        <v>-9.2251576748258301E-3</v>
      </c>
      <c r="F183">
        <f>AVERAGE($B$2:B183)</f>
        <v>4023.3571428571427</v>
      </c>
      <c r="G183">
        <f>GEOMEAN($B$2:B183)</f>
        <v>3975.6516219763839</v>
      </c>
      <c r="H183">
        <f>HARMEAN($B$2:B183)</f>
        <v>3927.6729902777583</v>
      </c>
      <c r="I183">
        <f>MEDIAN($B$2:B183)</f>
        <v>3884.25</v>
      </c>
      <c r="J183">
        <f>_xlfn.MODE.SNGL($B$2:B183)</f>
        <v>3750</v>
      </c>
      <c r="L183">
        <f t="shared" si="8"/>
        <v>4233.75</v>
      </c>
      <c r="M183">
        <f t="shared" si="9"/>
        <v>4726.25</v>
      </c>
      <c r="N183">
        <f t="shared" si="10"/>
        <v>4879.347826086957</v>
      </c>
      <c r="O183">
        <f t="shared" si="11"/>
        <v>4748.4387755102043</v>
      </c>
    </row>
    <row r="184" spans="1:15" x14ac:dyDescent="0.25">
      <c r="A184" t="s">
        <v>185</v>
      </c>
      <c r="B184">
        <v>4799.5</v>
      </c>
      <c r="C184">
        <v>254788</v>
      </c>
      <c r="D184">
        <v>-1.1533312738132016E-2</v>
      </c>
      <c r="E184">
        <v>-1.160033723081706E-2</v>
      </c>
      <c r="F184">
        <f>AVERAGE($B$2:B184)</f>
        <v>4027.5983606557379</v>
      </c>
      <c r="G184">
        <f>GEOMEAN($B$2:B184)</f>
        <v>3979.7450227283848</v>
      </c>
      <c r="H184">
        <f>HARMEAN($B$2:B184)</f>
        <v>3931.5755527118208</v>
      </c>
      <c r="I184">
        <f>MEDIAN($B$2:B184)</f>
        <v>3899.5</v>
      </c>
      <c r="J184">
        <f>_xlfn.MODE.SNGL($B$2:B184)</f>
        <v>3750</v>
      </c>
      <c r="L184">
        <f t="shared" si="8"/>
        <v>4233.75</v>
      </c>
      <c r="M184">
        <f t="shared" si="9"/>
        <v>4726.25</v>
      </c>
      <c r="N184">
        <f t="shared" si="10"/>
        <v>4883.5</v>
      </c>
      <c r="O184">
        <f t="shared" si="11"/>
        <v>4750.8265306122448</v>
      </c>
    </row>
    <row r="185" spans="1:15" x14ac:dyDescent="0.25">
      <c r="A185" t="s">
        <v>186</v>
      </c>
      <c r="B185">
        <v>4784</v>
      </c>
      <c r="C185">
        <v>263856</v>
      </c>
      <c r="D185">
        <v>-3.2295030732367954E-3</v>
      </c>
      <c r="E185">
        <v>-3.234729173123931E-3</v>
      </c>
      <c r="F185">
        <f>AVERAGE($B$2:B185)</f>
        <v>4031.709239130435</v>
      </c>
      <c r="G185">
        <f>GEOMEAN($B$2:B185)</f>
        <v>3983.728041394696</v>
      </c>
      <c r="H185">
        <f>HARMEAN($B$2:B185)</f>
        <v>3935.3865118785334</v>
      </c>
      <c r="I185">
        <f>MEDIAN($B$2:B185)</f>
        <v>3914.25</v>
      </c>
      <c r="J185">
        <f>_xlfn.MODE.SNGL($B$2:B185)</f>
        <v>3750</v>
      </c>
      <c r="L185">
        <f t="shared" si="8"/>
        <v>4233.75</v>
      </c>
      <c r="M185">
        <f t="shared" si="9"/>
        <v>4726.25</v>
      </c>
      <c r="N185">
        <f t="shared" si="10"/>
        <v>4887.108695652174</v>
      </c>
      <c r="O185">
        <f t="shared" si="11"/>
        <v>4751.5612244897957</v>
      </c>
    </row>
    <row r="186" spans="1:15" x14ac:dyDescent="0.25">
      <c r="A186" t="s">
        <v>187</v>
      </c>
      <c r="B186">
        <v>4702</v>
      </c>
      <c r="C186">
        <v>403906</v>
      </c>
      <c r="D186">
        <v>-1.7140468227424748E-2</v>
      </c>
      <c r="E186">
        <v>-1.7289066530452861E-2</v>
      </c>
      <c r="F186">
        <f>AVERAGE($B$2:B186)</f>
        <v>4035.3324324324326</v>
      </c>
      <c r="G186">
        <f>GEOMEAN($B$2:B186)</f>
        <v>3987.2992741425774</v>
      </c>
      <c r="H186">
        <f>HARMEAN($B$2:B186)</f>
        <v>3938.8578139443161</v>
      </c>
      <c r="I186">
        <f>MEDIAN($B$2:B186)</f>
        <v>3929</v>
      </c>
      <c r="J186">
        <f>_xlfn.MODE.SNGL($B$2:B186)</f>
        <v>3750</v>
      </c>
      <c r="L186">
        <f t="shared" si="8"/>
        <v>4233.75</v>
      </c>
      <c r="M186">
        <f t="shared" si="9"/>
        <v>2705</v>
      </c>
      <c r="N186">
        <f t="shared" si="10"/>
        <v>4878.847826086957</v>
      </c>
      <c r="O186">
        <f t="shared" si="11"/>
        <v>4753.5204081632655</v>
      </c>
    </row>
    <row r="187" spans="1:15" x14ac:dyDescent="0.25">
      <c r="A187" t="s">
        <v>188</v>
      </c>
      <c r="B187">
        <v>4659</v>
      </c>
      <c r="C187">
        <v>603634</v>
      </c>
      <c r="D187">
        <v>-9.1450446618460222E-3</v>
      </c>
      <c r="E187">
        <v>-9.1871172832181051E-3</v>
      </c>
      <c r="F187">
        <f>AVERAGE($B$2:B187)</f>
        <v>4038.6854838709678</v>
      </c>
      <c r="G187">
        <f>GEOMEAN($B$2:B187)</f>
        <v>3990.6381416548365</v>
      </c>
      <c r="H187">
        <f>HARMEAN($B$2:B187)</f>
        <v>3942.1338144507504</v>
      </c>
      <c r="I187">
        <f>MEDIAN($B$2:B187)</f>
        <v>3937</v>
      </c>
      <c r="J187">
        <f>_xlfn.MODE.SNGL($B$2:B187)</f>
        <v>3750</v>
      </c>
      <c r="L187">
        <f t="shared" si="8"/>
        <v>4233.75</v>
      </c>
      <c r="M187">
        <f t="shared" si="9"/>
        <v>2705</v>
      </c>
      <c r="N187">
        <f t="shared" si="10"/>
        <v>4866.978260869565</v>
      </c>
      <c r="O187">
        <f t="shared" si="11"/>
        <v>4753.7551020408164</v>
      </c>
    </row>
    <row r="188" spans="1:15" x14ac:dyDescent="0.25">
      <c r="A188" t="s">
        <v>189</v>
      </c>
      <c r="B188">
        <v>4706</v>
      </c>
      <c r="C188">
        <v>356991</v>
      </c>
      <c r="D188">
        <v>1.0088001717106675E-2</v>
      </c>
      <c r="E188">
        <v>1.0037457470511131E-2</v>
      </c>
      <c r="F188">
        <f>AVERAGE($B$2:B188)</f>
        <v>4042.2540106951874</v>
      </c>
      <c r="G188">
        <f>GEOMEAN($B$2:B188)</f>
        <v>3994.1584362042158</v>
      </c>
      <c r="H188">
        <f>HARMEAN($B$2:B188)</f>
        <v>3945.5585910936511</v>
      </c>
      <c r="I188">
        <f>MEDIAN($B$2:B188)</f>
        <v>3945</v>
      </c>
      <c r="J188">
        <f>_xlfn.MODE.SNGL($B$2:B188)</f>
        <v>3750</v>
      </c>
      <c r="L188">
        <f t="shared" si="8"/>
        <v>4233.75</v>
      </c>
      <c r="M188">
        <f t="shared" si="9"/>
        <v>2705</v>
      </c>
      <c r="N188">
        <f t="shared" si="10"/>
        <v>4852.934782608696</v>
      </c>
      <c r="O188">
        <f t="shared" si="11"/>
        <v>4753.5</v>
      </c>
    </row>
    <row r="189" spans="1:15" x14ac:dyDescent="0.25">
      <c r="A189" s="1">
        <v>43872</v>
      </c>
      <c r="B189">
        <v>4829</v>
      </c>
      <c r="C189">
        <v>291287</v>
      </c>
      <c r="D189">
        <v>2.613684657883553E-2</v>
      </c>
      <c r="E189">
        <v>2.5801116586234206E-2</v>
      </c>
      <c r="F189">
        <f>AVERAGE($B$2:B189)</f>
        <v>4046.4388297872342</v>
      </c>
      <c r="G189">
        <f>GEOMEAN($B$2:B189)</f>
        <v>3998.19301109554</v>
      </c>
      <c r="H189">
        <f>HARMEAN($B$2:B189)</f>
        <v>3949.4018002188423</v>
      </c>
      <c r="I189">
        <f>MEDIAN($B$2:B189)</f>
        <v>3947.5</v>
      </c>
      <c r="J189">
        <f>_xlfn.MODE.SNGL($B$2:B189)</f>
        <v>3750</v>
      </c>
      <c r="L189">
        <f t="shared" si="8"/>
        <v>4233.75</v>
      </c>
      <c r="M189">
        <f t="shared" si="9"/>
        <v>4726.25</v>
      </c>
      <c r="N189">
        <f t="shared" si="10"/>
        <v>4834.630434782609</v>
      </c>
      <c r="O189">
        <f t="shared" si="11"/>
        <v>4756.4489795918371</v>
      </c>
    </row>
    <row r="190" spans="1:15" x14ac:dyDescent="0.25">
      <c r="A190" s="1">
        <v>43901</v>
      </c>
      <c r="B190">
        <v>4770</v>
      </c>
      <c r="C190">
        <v>415512</v>
      </c>
      <c r="D190">
        <v>-1.2217850486643197E-2</v>
      </c>
      <c r="E190">
        <v>-1.229310199115494E-2</v>
      </c>
      <c r="F190">
        <f>AVERAGE($B$2:B190)</f>
        <v>4050.267195767196</v>
      </c>
      <c r="G190">
        <f>GEOMEAN($B$2:B190)</f>
        <v>4001.92859762034</v>
      </c>
      <c r="H190">
        <f>HARMEAN($B$2:B190)</f>
        <v>3952.9999329806351</v>
      </c>
      <c r="I190">
        <f>MEDIAN($B$2:B190)</f>
        <v>3950</v>
      </c>
      <c r="J190">
        <f>_xlfn.MODE.SNGL($B$2:B190)</f>
        <v>3750</v>
      </c>
      <c r="L190">
        <f t="shared" si="8"/>
        <v>4233.75</v>
      </c>
      <c r="M190">
        <f t="shared" si="9"/>
        <v>4726.25</v>
      </c>
      <c r="N190">
        <f t="shared" si="10"/>
        <v>4823.347826086957</v>
      </c>
      <c r="O190">
        <f t="shared" si="11"/>
        <v>4762.6938775510207</v>
      </c>
    </row>
    <row r="191" spans="1:15" x14ac:dyDescent="0.25">
      <c r="A191" s="1">
        <v>43962</v>
      </c>
      <c r="B191">
        <v>4741.5</v>
      </c>
      <c r="C191">
        <v>344948</v>
      </c>
      <c r="D191">
        <v>-5.9748427672955979E-3</v>
      </c>
      <c r="E191">
        <v>-5.9927635586048463E-3</v>
      </c>
      <c r="F191">
        <f>AVERAGE($B$2:B191)</f>
        <v>4053.9052631578948</v>
      </c>
      <c r="G191">
        <f>GEOMEAN($B$2:B191)</f>
        <v>4005.5019585110731</v>
      </c>
      <c r="H191">
        <f>HARMEAN($B$2:B191)</f>
        <v>3956.4628291393406</v>
      </c>
      <c r="I191">
        <f>MEDIAN($B$2:B191)</f>
        <v>3950</v>
      </c>
      <c r="J191">
        <f>_xlfn.MODE.SNGL($B$2:B191)</f>
        <v>3750</v>
      </c>
      <c r="L191">
        <f t="shared" si="8"/>
        <v>4233.75</v>
      </c>
      <c r="M191">
        <f t="shared" si="9"/>
        <v>4726.25</v>
      </c>
      <c r="N191">
        <f t="shared" si="10"/>
        <v>4817.826086956522</v>
      </c>
      <c r="O191">
        <f t="shared" si="11"/>
        <v>4766</v>
      </c>
    </row>
    <row r="192" spans="1:15" x14ac:dyDescent="0.25">
      <c r="A192" s="1">
        <v>43993</v>
      </c>
      <c r="B192">
        <v>4796</v>
      </c>
      <c r="C192">
        <v>400139</v>
      </c>
      <c r="D192">
        <v>1.1494252873563218E-2</v>
      </c>
      <c r="E192">
        <v>1.142869582362285E-2</v>
      </c>
      <c r="F192">
        <f>AVERAGE($B$2:B192)</f>
        <v>4057.7905759162304</v>
      </c>
      <c r="G192">
        <f>GEOMEAN($B$2:B192)</f>
        <v>4009.280935321488</v>
      </c>
      <c r="H192">
        <f>HARMEAN($B$2:B192)</f>
        <v>3960.0922111847253</v>
      </c>
      <c r="I192">
        <f>MEDIAN($B$2:B192)</f>
        <v>3950</v>
      </c>
      <c r="J192">
        <f>_xlfn.MODE.SNGL($B$2:B192)</f>
        <v>3750</v>
      </c>
      <c r="L192">
        <f t="shared" si="8"/>
        <v>4233.75</v>
      </c>
      <c r="M192">
        <f t="shared" si="9"/>
        <v>4726.25</v>
      </c>
      <c r="N192">
        <f t="shared" si="10"/>
        <v>4812.347826086957</v>
      </c>
      <c r="O192">
        <f t="shared" si="11"/>
        <v>4768.0204081632655</v>
      </c>
    </row>
    <row r="193" spans="1:15" x14ac:dyDescent="0.25">
      <c r="A193" s="1">
        <v>44085</v>
      </c>
      <c r="B193">
        <v>4893.5</v>
      </c>
      <c r="C193">
        <v>487087</v>
      </c>
      <c r="D193">
        <v>2.0329441201000834E-2</v>
      </c>
      <c r="E193">
        <v>2.0125556718469384E-2</v>
      </c>
      <c r="F193">
        <f>AVERAGE($B$2:B193)</f>
        <v>4062.1432291666665</v>
      </c>
      <c r="G193">
        <f>GEOMEAN($B$2:B193)</f>
        <v>4013.4447271955883</v>
      </c>
      <c r="H193">
        <f>HARMEAN($B$2:B193)</f>
        <v>3964.0303186812303</v>
      </c>
      <c r="I193">
        <f>MEDIAN($B$2:B193)</f>
        <v>3967.75</v>
      </c>
      <c r="J193">
        <f>_xlfn.MODE.SNGL($B$2:B193)</f>
        <v>3750</v>
      </c>
      <c r="L193">
        <f t="shared" si="8"/>
        <v>4233.75</v>
      </c>
      <c r="M193">
        <f t="shared" si="9"/>
        <v>4726.25</v>
      </c>
      <c r="N193">
        <f t="shared" si="10"/>
        <v>4805.173913043478</v>
      </c>
      <c r="O193">
        <f t="shared" si="11"/>
        <v>4770.6734693877552</v>
      </c>
    </row>
    <row r="194" spans="1:15" x14ac:dyDescent="0.25">
      <c r="A194" s="1">
        <v>44115</v>
      </c>
      <c r="B194">
        <v>4945</v>
      </c>
      <c r="C194">
        <v>333565</v>
      </c>
      <c r="D194">
        <v>1.0524164708286503E-2</v>
      </c>
      <c r="E194">
        <v>1.0469171190938332E-2</v>
      </c>
      <c r="F194">
        <f>AVERAGE($B$2:B194)</f>
        <v>4066.7176165803107</v>
      </c>
      <c r="G194">
        <f>GEOMEAN($B$2:B194)</f>
        <v>4017.7875648315021</v>
      </c>
      <c r="H194">
        <f>HARMEAN($B$2:B194)</f>
        <v>3968.1089605107131</v>
      </c>
      <c r="I194">
        <f>MEDIAN($B$2:B194)</f>
        <v>3985.5</v>
      </c>
      <c r="J194">
        <f>_xlfn.MODE.SNGL($B$2:B194)</f>
        <v>3750</v>
      </c>
      <c r="L194">
        <f t="shared" si="8"/>
        <v>4233.75</v>
      </c>
      <c r="M194">
        <f t="shared" si="9"/>
        <v>4726.25</v>
      </c>
      <c r="N194">
        <f t="shared" si="10"/>
        <v>4800.869565217391</v>
      </c>
      <c r="O194">
        <f t="shared" si="11"/>
        <v>4774.0510204081629</v>
      </c>
    </row>
    <row r="195" spans="1:15" x14ac:dyDescent="0.25">
      <c r="A195" s="1">
        <v>44146</v>
      </c>
      <c r="B195">
        <v>4780</v>
      </c>
      <c r="C195">
        <v>523010</v>
      </c>
      <c r="D195">
        <v>-3.3367037411526794E-2</v>
      </c>
      <c r="E195">
        <v>-3.3936418571310835E-2</v>
      </c>
      <c r="F195">
        <f>AVERAGE($B$2:B195)</f>
        <v>4070.394329896907</v>
      </c>
      <c r="G195">
        <f>GEOMEAN($B$2:B195)</f>
        <v>4021.3867350897071</v>
      </c>
      <c r="H195">
        <f>HARMEAN($B$2:B195)</f>
        <v>3971.5861800596822</v>
      </c>
      <c r="I195">
        <f>MEDIAN($B$2:B195)</f>
        <v>3990.25</v>
      </c>
      <c r="J195">
        <f>_xlfn.MODE.SNGL($B$2:B195)</f>
        <v>3750</v>
      </c>
      <c r="L195">
        <f t="shared" ref="L195:L258" si="12">IF(B195&lt;$K$4,$K$2,$K$4)</f>
        <v>4233.75</v>
      </c>
      <c r="M195">
        <f t="shared" ref="M195:M258" si="13">IF(B195&lt;$K$5,$K$2,$K$5)</f>
        <v>4726.25</v>
      </c>
      <c r="N195">
        <f t="shared" si="10"/>
        <v>4801.5</v>
      </c>
      <c r="O195">
        <f t="shared" si="11"/>
        <v>4781.4693877551017</v>
      </c>
    </row>
    <row r="196" spans="1:15" x14ac:dyDescent="0.25">
      <c r="A196" s="1">
        <v>44176</v>
      </c>
      <c r="B196">
        <v>4910</v>
      </c>
      <c r="C196">
        <v>478098</v>
      </c>
      <c r="D196">
        <v>2.7196652719665274E-2</v>
      </c>
      <c r="E196">
        <v>2.6833395303064535E-2</v>
      </c>
      <c r="F196">
        <f>AVERAGE($B$2:B196)</f>
        <v>4074.7</v>
      </c>
      <c r="G196">
        <f>GEOMEAN($B$2:B196)</f>
        <v>4025.5060658350972</v>
      </c>
      <c r="H196">
        <f>HARMEAN($B$2:B196)</f>
        <v>3975.48262147482</v>
      </c>
      <c r="I196">
        <f>MEDIAN($B$2:B196)</f>
        <v>3995</v>
      </c>
      <c r="J196">
        <f>_xlfn.MODE.SNGL($B$2:B196)</f>
        <v>3750</v>
      </c>
      <c r="L196">
        <f t="shared" si="12"/>
        <v>4233.75</v>
      </c>
      <c r="M196">
        <f t="shared" si="13"/>
        <v>4726.25</v>
      </c>
      <c r="N196">
        <f t="shared" si="10"/>
        <v>4809.260869565217</v>
      </c>
      <c r="O196">
        <f t="shared" si="11"/>
        <v>4787.7040816326535</v>
      </c>
    </row>
    <row r="197" spans="1:15" x14ac:dyDescent="0.25">
      <c r="A197" t="s">
        <v>190</v>
      </c>
      <c r="B197">
        <v>4932</v>
      </c>
      <c r="C197">
        <v>251469</v>
      </c>
      <c r="D197">
        <v>4.4806517311608961E-3</v>
      </c>
      <c r="E197">
        <v>4.4706434956686145E-3</v>
      </c>
      <c r="F197">
        <f>AVERAGE($B$2:B197)</f>
        <v>4079.0739795918366</v>
      </c>
      <c r="G197">
        <f>GEOMEAN($B$2:B197)</f>
        <v>4029.6794314164181</v>
      </c>
      <c r="H197">
        <f>HARMEAN($B$2:B197)</f>
        <v>3979.4202390069972</v>
      </c>
      <c r="I197">
        <f>MEDIAN($B$2:B197)</f>
        <v>3999.5</v>
      </c>
      <c r="J197">
        <f>_xlfn.MODE.SNGL($B$2:B197)</f>
        <v>3750</v>
      </c>
      <c r="L197">
        <f t="shared" si="12"/>
        <v>4233.75</v>
      </c>
      <c r="M197">
        <f t="shared" si="13"/>
        <v>4726.25</v>
      </c>
      <c r="N197">
        <f t="shared" si="10"/>
        <v>4811.782608695652</v>
      </c>
      <c r="O197">
        <f t="shared" si="11"/>
        <v>4796.1224489795923</v>
      </c>
    </row>
    <row r="198" spans="1:15" x14ac:dyDescent="0.25">
      <c r="A198" t="s">
        <v>191</v>
      </c>
      <c r="B198">
        <v>4982</v>
      </c>
      <c r="C198">
        <v>396031</v>
      </c>
      <c r="D198">
        <v>1.013787510137875E-2</v>
      </c>
      <c r="E198">
        <v>1.008683153789082E-2</v>
      </c>
      <c r="F198">
        <f>AVERAGE($B$2:B198)</f>
        <v>4083.6573604060914</v>
      </c>
      <c r="G198">
        <f>GEOMEAN($B$2:B198)</f>
        <v>4034.0212342160316</v>
      </c>
      <c r="H198">
        <f>HARMEAN($B$2:B198)</f>
        <v>3983.4894729432808</v>
      </c>
      <c r="I198">
        <f>MEDIAN($B$2:B198)</f>
        <v>4004</v>
      </c>
      <c r="J198">
        <f>_xlfn.MODE.SNGL($B$2:B198)</f>
        <v>3750</v>
      </c>
      <c r="L198">
        <f t="shared" si="12"/>
        <v>4233.75</v>
      </c>
      <c r="M198">
        <f t="shared" si="13"/>
        <v>4726.25</v>
      </c>
      <c r="N198">
        <f t="shared" si="10"/>
        <v>4821.326086956522</v>
      </c>
      <c r="O198">
        <f t="shared" si="11"/>
        <v>4803.6224489795923</v>
      </c>
    </row>
    <row r="199" spans="1:15" x14ac:dyDescent="0.25">
      <c r="A199" t="s">
        <v>192</v>
      </c>
      <c r="B199">
        <v>4891.5</v>
      </c>
      <c r="C199">
        <v>319977</v>
      </c>
      <c r="D199">
        <v>-1.8165395423524688E-2</v>
      </c>
      <c r="E199">
        <v>-1.8332411924642213E-2</v>
      </c>
      <c r="F199">
        <f>AVERAGE($B$2:B199)</f>
        <v>4087.7373737373737</v>
      </c>
      <c r="G199">
        <f>GEOMEAN($B$2:B199)</f>
        <v>4037.9499050975528</v>
      </c>
      <c r="H199">
        <f>HARMEAN($B$2:B199)</f>
        <v>3987.2276052004258</v>
      </c>
      <c r="I199">
        <f>MEDIAN($B$2:B199)</f>
        <v>4019.5</v>
      </c>
      <c r="J199">
        <f>_xlfn.MODE.SNGL($B$2:B199)</f>
        <v>3750</v>
      </c>
      <c r="L199">
        <f t="shared" si="12"/>
        <v>4233.75</v>
      </c>
      <c r="M199">
        <f t="shared" si="13"/>
        <v>4726.25</v>
      </c>
      <c r="N199">
        <f t="shared" si="10"/>
        <v>4824.5</v>
      </c>
      <c r="O199">
        <f t="shared" si="11"/>
        <v>4812.1326530612241</v>
      </c>
    </row>
    <row r="200" spans="1:15" x14ac:dyDescent="0.25">
      <c r="A200" t="s">
        <v>193</v>
      </c>
      <c r="B200">
        <v>4980</v>
      </c>
      <c r="C200">
        <v>442458</v>
      </c>
      <c r="D200">
        <v>1.8092609628948174E-2</v>
      </c>
      <c r="E200">
        <v>1.7930886121215125E-2</v>
      </c>
      <c r="F200">
        <f>AVERAGE($B$2:B200)</f>
        <v>4092.221105527638</v>
      </c>
      <c r="G200">
        <f>GEOMEAN($B$2:B200)</f>
        <v>4042.2070669016393</v>
      </c>
      <c r="H200">
        <f>HARMEAN($B$2:B200)</f>
        <v>3991.2258886696604</v>
      </c>
      <c r="I200">
        <f>MEDIAN($B$2:B200)</f>
        <v>4035</v>
      </c>
      <c r="J200">
        <f>_xlfn.MODE.SNGL($B$2:B200)</f>
        <v>3750</v>
      </c>
      <c r="L200">
        <f t="shared" si="12"/>
        <v>4233.75</v>
      </c>
      <c r="M200">
        <f t="shared" si="13"/>
        <v>4726.25</v>
      </c>
      <c r="N200">
        <f t="shared" si="10"/>
        <v>4830.804347826087</v>
      </c>
      <c r="O200">
        <f t="shared" si="11"/>
        <v>4818.2755102040819</v>
      </c>
    </row>
    <row r="201" spans="1:15" x14ac:dyDescent="0.25">
      <c r="A201" t="s">
        <v>194</v>
      </c>
      <c r="B201">
        <v>5012.5</v>
      </c>
      <c r="C201">
        <v>632419</v>
      </c>
      <c r="D201">
        <v>6.5261044176706823E-3</v>
      </c>
      <c r="E201">
        <v>6.5049015961260977E-3</v>
      </c>
      <c r="F201">
        <f>AVERAGE($B$2:B201)</f>
        <v>4096.8225000000002</v>
      </c>
      <c r="G201">
        <f>GEOMEAN($B$2:B201)</f>
        <v>4046.5576884042534</v>
      </c>
      <c r="H201">
        <f>HARMEAN($B$2:B201)</f>
        <v>3995.296005754727</v>
      </c>
      <c r="I201">
        <f>MEDIAN($B$2:B201)</f>
        <v>4055.5</v>
      </c>
      <c r="J201">
        <f>_xlfn.MODE.SNGL($B$2:B201)</f>
        <v>3750</v>
      </c>
      <c r="L201">
        <f t="shared" si="12"/>
        <v>4233.75</v>
      </c>
      <c r="M201">
        <f t="shared" si="13"/>
        <v>4726.25</v>
      </c>
      <c r="N201">
        <f t="shared" si="10"/>
        <v>4829.913043478261</v>
      </c>
      <c r="O201">
        <f t="shared" si="11"/>
        <v>4826.8775510204077</v>
      </c>
    </row>
    <row r="202" spans="1:15" x14ac:dyDescent="0.25">
      <c r="A202" t="s">
        <v>195</v>
      </c>
      <c r="B202">
        <v>4933</v>
      </c>
      <c r="C202">
        <v>390445</v>
      </c>
      <c r="D202">
        <v>-1.5860349127182045E-2</v>
      </c>
      <c r="E202">
        <v>-1.5987470381086371E-2</v>
      </c>
      <c r="F202">
        <f>AVERAGE($B$2:B202)</f>
        <v>4100.9825870646764</v>
      </c>
      <c r="G202">
        <f>GEOMEAN($B$2:B202)</f>
        <v>4050.5474410805982</v>
      </c>
      <c r="H202">
        <f>HARMEAN($B$2:B202)</f>
        <v>3999.0779791175069</v>
      </c>
      <c r="I202">
        <f>MEDIAN($B$2:B202)</f>
        <v>4076</v>
      </c>
      <c r="J202">
        <f>_xlfn.MODE.SNGL($B$2:B202)</f>
        <v>3750</v>
      </c>
      <c r="L202">
        <f t="shared" si="12"/>
        <v>4233.75</v>
      </c>
      <c r="M202">
        <f t="shared" si="13"/>
        <v>4726.25</v>
      </c>
      <c r="N202">
        <f t="shared" si="10"/>
        <v>4840.304347826087</v>
      </c>
      <c r="O202">
        <f t="shared" si="11"/>
        <v>4836.6224489795923</v>
      </c>
    </row>
    <row r="203" spans="1:15" x14ac:dyDescent="0.25">
      <c r="A203" t="s">
        <v>196</v>
      </c>
      <c r="B203">
        <v>4945</v>
      </c>
      <c r="C203">
        <v>366980</v>
      </c>
      <c r="D203">
        <v>2.4325967970808839E-3</v>
      </c>
      <c r="E203">
        <v>2.42964282307421E-3</v>
      </c>
      <c r="F203">
        <f>AVERAGE($B$2:B203)</f>
        <v>4105.1608910891091</v>
      </c>
      <c r="G203">
        <f>GEOMEAN($B$2:B203)</f>
        <v>4054.5503343321766</v>
      </c>
      <c r="H203">
        <f>HARMEAN($B$2:B203)</f>
        <v>4002.8685882379436</v>
      </c>
      <c r="I203">
        <f>MEDIAN($B$2:B203)</f>
        <v>4095.5</v>
      </c>
      <c r="J203">
        <f>_xlfn.MODE.SNGL($B$2:B203)</f>
        <v>3750</v>
      </c>
      <c r="L203">
        <f t="shared" si="12"/>
        <v>4233.75</v>
      </c>
      <c r="M203">
        <f t="shared" si="13"/>
        <v>4726.25</v>
      </c>
      <c r="N203">
        <f t="shared" si="10"/>
        <v>4850.326086956522</v>
      </c>
      <c r="O203">
        <f t="shared" si="11"/>
        <v>4846.3571428571431</v>
      </c>
    </row>
    <row r="204" spans="1:15" x14ac:dyDescent="0.25">
      <c r="A204" t="s">
        <v>197</v>
      </c>
      <c r="B204">
        <v>4910</v>
      </c>
      <c r="C204">
        <v>319868</v>
      </c>
      <c r="D204">
        <v>-7.0778564206268957E-3</v>
      </c>
      <c r="E204">
        <v>-7.10302326824619E-3</v>
      </c>
      <c r="F204">
        <f>AVERAGE($B$2:B204)</f>
        <v>4109.1256157635471</v>
      </c>
      <c r="G204">
        <f>GEOMEAN($B$2:B204)</f>
        <v>4058.3756816163341</v>
      </c>
      <c r="H204">
        <f>HARMEAN($B$2:B204)</f>
        <v>4006.5149473928541</v>
      </c>
      <c r="I204">
        <f>MEDIAN($B$2:B204)</f>
        <v>4115</v>
      </c>
      <c r="J204">
        <f>_xlfn.MODE.SNGL($B$2:B204)</f>
        <v>3750</v>
      </c>
      <c r="L204">
        <f t="shared" si="12"/>
        <v>4233.75</v>
      </c>
      <c r="M204">
        <f t="shared" si="13"/>
        <v>4726.25</v>
      </c>
      <c r="N204">
        <f t="shared" si="10"/>
        <v>4851.130434782609</v>
      </c>
      <c r="O204">
        <f t="shared" si="11"/>
        <v>4855.9489795918371</v>
      </c>
    </row>
    <row r="205" spans="1:15" x14ac:dyDescent="0.25">
      <c r="A205" t="s">
        <v>198</v>
      </c>
      <c r="B205">
        <v>4891.5</v>
      </c>
      <c r="C205">
        <v>555502</v>
      </c>
      <c r="D205">
        <v>-3.7678207739307535E-3</v>
      </c>
      <c r="E205">
        <v>-3.7749368910827783E-3</v>
      </c>
      <c r="F205">
        <f>AVERAGE($B$2:B205)</f>
        <v>4112.9607843137255</v>
      </c>
      <c r="G205">
        <f>GEOMEAN($B$2:B205)</f>
        <v>4062.0919136328043</v>
      </c>
      <c r="H205">
        <f>HARMEAN($B$2:B205)</f>
        <v>4010.0713900816618</v>
      </c>
      <c r="I205">
        <f>MEDIAN($B$2:B205)</f>
        <v>4127.75</v>
      </c>
      <c r="J205">
        <f>_xlfn.MODE.SNGL($B$2:B205)</f>
        <v>3750</v>
      </c>
      <c r="L205">
        <f t="shared" si="12"/>
        <v>4233.75</v>
      </c>
      <c r="M205">
        <f t="shared" si="13"/>
        <v>4726.25</v>
      </c>
      <c r="N205">
        <f t="shared" si="10"/>
        <v>4852.630434782609</v>
      </c>
      <c r="O205">
        <f t="shared" si="11"/>
        <v>4860.8163265306121</v>
      </c>
    </row>
    <row r="206" spans="1:15" x14ac:dyDescent="0.25">
      <c r="A206" t="s">
        <v>199</v>
      </c>
      <c r="B206">
        <v>4971.5</v>
      </c>
      <c r="C206">
        <v>309192</v>
      </c>
      <c r="D206">
        <v>1.6354901359501177E-2</v>
      </c>
      <c r="E206">
        <v>1.622260052264482E-2</v>
      </c>
      <c r="F206">
        <f>AVERAGE($B$2:B206)</f>
        <v>4117.1487804878052</v>
      </c>
      <c r="G206">
        <f>GEOMEAN($B$2:B206)</f>
        <v>4066.0969993906874</v>
      </c>
      <c r="H206">
        <f>HARMEAN($B$2:B206)</f>
        <v>4013.8578880564341</v>
      </c>
      <c r="I206">
        <f>MEDIAN($B$2:B206)</f>
        <v>4140.5</v>
      </c>
      <c r="J206">
        <f>_xlfn.MODE.SNGL($B$2:B206)</f>
        <v>3750</v>
      </c>
      <c r="L206">
        <f t="shared" si="12"/>
        <v>4233.75</v>
      </c>
      <c r="M206">
        <f t="shared" si="13"/>
        <v>4726.25</v>
      </c>
      <c r="N206">
        <f t="shared" si="10"/>
        <v>4854.673913043478</v>
      </c>
      <c r="O206">
        <f t="shared" si="11"/>
        <v>4864.2244897959181</v>
      </c>
    </row>
    <row r="207" spans="1:15" x14ac:dyDescent="0.25">
      <c r="A207" t="s">
        <v>200</v>
      </c>
      <c r="B207">
        <v>4985.5</v>
      </c>
      <c r="C207">
        <v>272493</v>
      </c>
      <c r="D207">
        <v>2.8160514935130243E-3</v>
      </c>
      <c r="E207">
        <v>2.8120938487192549E-3</v>
      </c>
      <c r="F207">
        <f>AVERAGE($B$2:B207)</f>
        <v>4121.3640776699031</v>
      </c>
      <c r="G207">
        <f>GEOMEAN($B$2:B207)</f>
        <v>4070.1226529911974</v>
      </c>
      <c r="H207">
        <f>HARMEAN($B$2:B207)</f>
        <v>4017.6589369375629</v>
      </c>
      <c r="I207">
        <f>MEDIAN($B$2:B207)</f>
        <v>4148.5</v>
      </c>
      <c r="J207">
        <f>_xlfn.MODE.SNGL($B$2:B207)</f>
        <v>3750</v>
      </c>
      <c r="L207">
        <f t="shared" si="12"/>
        <v>4233.75</v>
      </c>
      <c r="M207">
        <f t="shared" si="13"/>
        <v>4726.25</v>
      </c>
      <c r="N207">
        <f t="shared" si="10"/>
        <v>4854.282608695652</v>
      </c>
      <c r="O207">
        <f t="shared" si="11"/>
        <v>4869.5612244897957</v>
      </c>
    </row>
    <row r="208" spans="1:15" x14ac:dyDescent="0.25">
      <c r="A208" t="s">
        <v>201</v>
      </c>
      <c r="B208">
        <v>4979</v>
      </c>
      <c r="C208">
        <v>303833</v>
      </c>
      <c r="D208">
        <v>-1.3037809647979139E-3</v>
      </c>
      <c r="E208">
        <v>-1.3046316266648581E-3</v>
      </c>
      <c r="F208">
        <f>AVERAGE($B$2:B208)</f>
        <v>4125.507246376812</v>
      </c>
      <c r="G208">
        <f>GEOMEAN($B$2:B208)</f>
        <v>4074.0876621148768</v>
      </c>
      <c r="H208">
        <f>HARMEAN($B$2:B208)</f>
        <v>4021.4099049870138</v>
      </c>
      <c r="I208">
        <f>MEDIAN($B$2:B208)</f>
        <v>4156.5</v>
      </c>
      <c r="J208">
        <f>_xlfn.MODE.SNGL($B$2:B208)</f>
        <v>3750</v>
      </c>
      <c r="L208">
        <f t="shared" si="12"/>
        <v>4233.75</v>
      </c>
      <c r="M208">
        <f t="shared" si="13"/>
        <v>4726.25</v>
      </c>
      <c r="N208">
        <f t="shared" si="10"/>
        <v>4859.326086956522</v>
      </c>
      <c r="O208">
        <f t="shared" si="11"/>
        <v>4872.0612244897957</v>
      </c>
    </row>
    <row r="209" spans="1:15" x14ac:dyDescent="0.25">
      <c r="A209" s="1">
        <v>43842</v>
      </c>
      <c r="B209">
        <v>5019.5</v>
      </c>
      <c r="C209">
        <v>290875</v>
      </c>
      <c r="D209">
        <v>8.1341634866439038E-3</v>
      </c>
      <c r="E209">
        <v>8.1012594893984987E-3</v>
      </c>
      <c r="F209">
        <f>AVERAGE($B$2:B209)</f>
        <v>4129.8052884615381</v>
      </c>
      <c r="G209">
        <f>GEOMEAN($B$2:B209)</f>
        <v>4078.1771884490204</v>
      </c>
      <c r="H209">
        <f>HARMEAN($B$2:B209)</f>
        <v>4025.2579457870879</v>
      </c>
      <c r="I209">
        <f>MEDIAN($B$2:B209)</f>
        <v>4168.5</v>
      </c>
      <c r="J209">
        <f>_xlfn.MODE.SNGL($B$2:B209)</f>
        <v>3750</v>
      </c>
      <c r="L209">
        <f t="shared" si="12"/>
        <v>4233.75</v>
      </c>
      <c r="M209">
        <f t="shared" si="13"/>
        <v>4726.25</v>
      </c>
      <c r="N209">
        <f t="shared" si="10"/>
        <v>4867.413043478261</v>
      </c>
      <c r="O209">
        <f t="shared" si="11"/>
        <v>4875.6122448979595</v>
      </c>
    </row>
    <row r="210" spans="1:15" x14ac:dyDescent="0.25">
      <c r="A210" s="1">
        <v>43873</v>
      </c>
      <c r="B210">
        <v>4995</v>
      </c>
      <c r="C210">
        <v>232363</v>
      </c>
      <c r="D210">
        <v>-4.8809642394660822E-3</v>
      </c>
      <c r="E210">
        <v>-4.8929150489273356E-3</v>
      </c>
      <c r="F210">
        <f>AVERAGE($B$2:B210)</f>
        <v>4133.9449760765547</v>
      </c>
      <c r="G210">
        <f>GEOMEAN($B$2:B210)</f>
        <v>4082.1360585151974</v>
      </c>
      <c r="H210">
        <f>HARMEAN($B$2:B210)</f>
        <v>4029.0005316763381</v>
      </c>
      <c r="I210">
        <f>MEDIAN($B$2:B210)</f>
        <v>4180.5</v>
      </c>
      <c r="J210">
        <f>_xlfn.MODE.SNGL($B$2:B210)</f>
        <v>3750</v>
      </c>
      <c r="L210">
        <f t="shared" si="12"/>
        <v>4233.75</v>
      </c>
      <c r="M210">
        <f t="shared" si="13"/>
        <v>4726.25</v>
      </c>
      <c r="N210">
        <f t="shared" si="10"/>
        <v>4875.891304347826</v>
      </c>
      <c r="O210">
        <f t="shared" si="11"/>
        <v>4880.6530612244896</v>
      </c>
    </row>
    <row r="211" spans="1:15" x14ac:dyDescent="0.25">
      <c r="A211" s="1">
        <v>43902</v>
      </c>
      <c r="B211">
        <v>5008</v>
      </c>
      <c r="C211">
        <v>485355</v>
      </c>
      <c r="D211">
        <v>2.6026026026026027E-3</v>
      </c>
      <c r="E211">
        <v>2.5992216972806578E-3</v>
      </c>
      <c r="F211">
        <f>AVERAGE($B$2:B211)</f>
        <v>4138.1071428571431</v>
      </c>
      <c r="G211">
        <f>GEOMEAN($B$2:B211)</f>
        <v>4086.1115878681103</v>
      </c>
      <c r="H211">
        <f>HARMEAN($B$2:B211)</f>
        <v>4032.7545867085414</v>
      </c>
      <c r="I211">
        <f>MEDIAN($B$2:B211)</f>
        <v>4201.25</v>
      </c>
      <c r="J211">
        <f>_xlfn.MODE.SNGL($B$2:B211)</f>
        <v>3750</v>
      </c>
      <c r="L211">
        <f t="shared" si="12"/>
        <v>4233.75</v>
      </c>
      <c r="M211">
        <f t="shared" si="13"/>
        <v>4726.25</v>
      </c>
      <c r="N211">
        <f t="shared" si="10"/>
        <v>4889.695652173913</v>
      </c>
      <c r="O211">
        <f t="shared" si="11"/>
        <v>4880.7653061224491</v>
      </c>
    </row>
    <row r="212" spans="1:15" x14ac:dyDescent="0.25">
      <c r="A212" s="1">
        <v>43933</v>
      </c>
      <c r="B212">
        <v>4992.5</v>
      </c>
      <c r="C212">
        <v>151598</v>
      </c>
      <c r="D212">
        <v>-3.0950479233226836E-3</v>
      </c>
      <c r="E212">
        <v>-3.0998474899642031E-3</v>
      </c>
      <c r="F212">
        <f>AVERAGE($B$2:B212)</f>
        <v>4142.1563981042655</v>
      </c>
      <c r="G212">
        <f>GEOMEAN($B$2:B212)</f>
        <v>4089.9931638671874</v>
      </c>
      <c r="H212">
        <f>HARMEAN($B$2:B212)</f>
        <v>4036.4320908179993</v>
      </c>
      <c r="I212">
        <f>MEDIAN($B$2:B212)</f>
        <v>4222</v>
      </c>
      <c r="J212">
        <f>_xlfn.MODE.SNGL($B$2:B212)</f>
        <v>3750</v>
      </c>
      <c r="L212">
        <f t="shared" si="12"/>
        <v>4233.75</v>
      </c>
      <c r="M212">
        <f t="shared" si="13"/>
        <v>4726.25</v>
      </c>
      <c r="N212">
        <f t="shared" si="10"/>
        <v>4904.304347826087</v>
      </c>
      <c r="O212">
        <f t="shared" si="11"/>
        <v>4879.7653061224491</v>
      </c>
    </row>
    <row r="213" spans="1:15" x14ac:dyDescent="0.25">
      <c r="A213" s="1">
        <v>44024</v>
      </c>
      <c r="B213">
        <v>5008</v>
      </c>
      <c r="C213">
        <v>202118</v>
      </c>
      <c r="D213">
        <v>3.1046569854782172E-3</v>
      </c>
      <c r="E213">
        <v>3.099847489964194E-3</v>
      </c>
      <c r="F213">
        <f>AVERAGE($B$2:B213)</f>
        <v>4146.2405660377362</v>
      </c>
      <c r="G213">
        <f>GEOMEAN($B$2:B213)</f>
        <v>4093.9016167512004</v>
      </c>
      <c r="H213">
        <f>HARMEAN($B$2:B213)</f>
        <v>4040.1292507667908</v>
      </c>
      <c r="I213">
        <f>MEDIAN($B$2:B213)</f>
        <v>4223.5</v>
      </c>
      <c r="J213">
        <f>_xlfn.MODE.SNGL($B$2:B213)</f>
        <v>3750</v>
      </c>
      <c r="L213">
        <f t="shared" si="12"/>
        <v>4233.75</v>
      </c>
      <c r="M213">
        <f t="shared" si="13"/>
        <v>4726.25</v>
      </c>
      <c r="N213">
        <f t="shared" si="10"/>
        <v>4917.434782608696</v>
      </c>
      <c r="O213">
        <f t="shared" si="11"/>
        <v>4879.1020408163267</v>
      </c>
    </row>
    <row r="214" spans="1:15" x14ac:dyDescent="0.25">
      <c r="A214" s="1">
        <v>44055</v>
      </c>
      <c r="B214">
        <v>5040.5</v>
      </c>
      <c r="C214">
        <v>282800</v>
      </c>
      <c r="D214">
        <v>6.4896166134185305E-3</v>
      </c>
      <c r="E214">
        <v>6.4686497140617532E-3</v>
      </c>
      <c r="F214">
        <f>AVERAGE($B$2:B214)</f>
        <v>4150.4389671361505</v>
      </c>
      <c r="G214">
        <f>GEOMEAN($B$2:B214)</f>
        <v>4097.9015013612016</v>
      </c>
      <c r="H214">
        <f>HARMEAN($B$2:B214)</f>
        <v>4043.8972245419704</v>
      </c>
      <c r="I214">
        <f>MEDIAN($B$2:B214)</f>
        <v>4225</v>
      </c>
      <c r="J214">
        <f>_xlfn.MODE.SNGL($B$2:B214)</f>
        <v>3750</v>
      </c>
      <c r="L214">
        <f t="shared" si="12"/>
        <v>4233.75</v>
      </c>
      <c r="M214">
        <f t="shared" si="13"/>
        <v>4726.25</v>
      </c>
      <c r="N214">
        <f t="shared" si="10"/>
        <v>4924.54347826087</v>
      </c>
      <c r="O214">
        <f t="shared" si="11"/>
        <v>4877.6326530612241</v>
      </c>
    </row>
    <row r="215" spans="1:15" x14ac:dyDescent="0.25">
      <c r="A215" s="1">
        <v>44116</v>
      </c>
      <c r="B215">
        <v>5384.5</v>
      </c>
      <c r="C215">
        <v>908425</v>
      </c>
      <c r="D215">
        <v>9.2867756315007425E-5</v>
      </c>
      <c r="E215">
        <v>9.2863444371883862E-5</v>
      </c>
      <c r="F215">
        <f>AVERAGE($B$2:B215)</f>
        <v>4156.2056074766351</v>
      </c>
      <c r="G215">
        <f>GEOMEAN($B$2:B215)</f>
        <v>4103.1334820214397</v>
      </c>
      <c r="H215">
        <f>HARMEAN($B$2:B215)</f>
        <v>4048.6075035758827</v>
      </c>
      <c r="I215">
        <f>MEDIAN($B$2:B215)</f>
        <v>4233.5</v>
      </c>
      <c r="J215">
        <f>_xlfn.MODE.SNGL($B$2:B215)</f>
        <v>3750</v>
      </c>
      <c r="L215">
        <f t="shared" si="12"/>
        <v>4233.75</v>
      </c>
      <c r="M215">
        <f t="shared" si="13"/>
        <v>4726.25</v>
      </c>
      <c r="N215">
        <f t="shared" si="10"/>
        <v>4934.891304347826</v>
      </c>
      <c r="O215">
        <f t="shared" si="11"/>
        <v>4879.1632653061224</v>
      </c>
    </row>
    <row r="216" spans="1:15" x14ac:dyDescent="0.25">
      <c r="A216" s="1">
        <v>44147</v>
      </c>
      <c r="B216">
        <v>5381</v>
      </c>
      <c r="C216">
        <v>309310</v>
      </c>
      <c r="D216">
        <v>-6.5001392886990435E-4</v>
      </c>
      <c r="E216">
        <v>-6.5022527951594255E-4</v>
      </c>
      <c r="F216">
        <f>AVERAGE($B$2:B216)</f>
        <v>4161.9023255813954</v>
      </c>
      <c r="G216">
        <f>GEOMEAN($B$2:B216)</f>
        <v>4108.3109552625619</v>
      </c>
      <c r="H216">
        <f>HARMEAN($B$2:B216)</f>
        <v>4053.275568172653</v>
      </c>
      <c r="I216">
        <f>MEDIAN($B$2:B216)</f>
        <v>4242</v>
      </c>
      <c r="J216">
        <f>_xlfn.MODE.SNGL($B$2:B216)</f>
        <v>3750</v>
      </c>
      <c r="L216">
        <f t="shared" si="12"/>
        <v>4233.75</v>
      </c>
      <c r="M216">
        <f t="shared" si="13"/>
        <v>4726.25</v>
      </c>
      <c r="N216">
        <f t="shared" si="10"/>
        <v>4947.891304347826</v>
      </c>
      <c r="O216">
        <f t="shared" si="11"/>
        <v>4887.908163265306</v>
      </c>
    </row>
    <row r="217" spans="1:15" x14ac:dyDescent="0.25">
      <c r="A217" t="s">
        <v>202</v>
      </c>
      <c r="B217">
        <v>5512</v>
      </c>
      <c r="C217">
        <v>574282</v>
      </c>
      <c r="D217">
        <v>2.4344917301616798E-2</v>
      </c>
      <c r="E217">
        <v>2.4053303204074863E-2</v>
      </c>
      <c r="F217">
        <f>AVERAGE($B$2:B217)</f>
        <v>4168.1527777777774</v>
      </c>
      <c r="G217">
        <f>GEOMEAN($B$2:B217)</f>
        <v>4113.9050218223047</v>
      </c>
      <c r="H217">
        <f>HARMEAN($B$2:B217)</f>
        <v>4058.2477712231457</v>
      </c>
      <c r="I217">
        <f>MEDIAN($B$2:B217)</f>
        <v>4250.75</v>
      </c>
      <c r="J217">
        <f>_xlfn.MODE.SNGL($B$2:B217)</f>
        <v>3750</v>
      </c>
      <c r="L217">
        <f t="shared" si="12"/>
        <v>4233.75</v>
      </c>
      <c r="M217">
        <f t="shared" si="13"/>
        <v>4726.25</v>
      </c>
      <c r="N217">
        <f t="shared" si="10"/>
        <v>4973.478260869565</v>
      </c>
      <c r="O217">
        <f t="shared" si="11"/>
        <v>4897.8061224489793</v>
      </c>
    </row>
    <row r="218" spans="1:15" x14ac:dyDescent="0.25">
      <c r="A218" t="s">
        <v>203</v>
      </c>
      <c r="B218">
        <v>5494</v>
      </c>
      <c r="C218">
        <v>306982</v>
      </c>
      <c r="D218">
        <v>-3.2656023222060958E-3</v>
      </c>
      <c r="E218">
        <v>-3.2709460382753033E-3</v>
      </c>
      <c r="F218">
        <f>AVERAGE($B$2:B218)</f>
        <v>4174.2626728110599</v>
      </c>
      <c r="G218">
        <f>GEOMEAN($B$2:B218)</f>
        <v>4119.3929482192862</v>
      </c>
      <c r="H218">
        <f>HARMEAN($B$2:B218)</f>
        <v>4063.1409716024555</v>
      </c>
      <c r="I218">
        <f>MEDIAN($B$2:B218)</f>
        <v>4259.5</v>
      </c>
      <c r="J218">
        <f>_xlfn.MODE.SNGL($B$2:B218)</f>
        <v>3750</v>
      </c>
      <c r="L218">
        <f t="shared" si="12"/>
        <v>4233.75</v>
      </c>
      <c r="M218">
        <f t="shared" si="13"/>
        <v>4726.25</v>
      </c>
      <c r="N218">
        <f t="shared" si="10"/>
        <v>4994.673913043478</v>
      </c>
      <c r="O218">
        <f t="shared" si="11"/>
        <v>4910.1632653061224</v>
      </c>
    </row>
    <row r="219" spans="1:15" x14ac:dyDescent="0.25">
      <c r="A219" t="s">
        <v>204</v>
      </c>
      <c r="B219">
        <v>5432</v>
      </c>
      <c r="C219">
        <v>324675</v>
      </c>
      <c r="D219">
        <v>-1.1285038223516564E-2</v>
      </c>
      <c r="E219">
        <v>-1.1349197416687117E-2</v>
      </c>
      <c r="F219">
        <f>AVERAGE($B$2:B219)</f>
        <v>4180.0321100917436</v>
      </c>
      <c r="G219">
        <f>GEOMEAN($B$2:B219)</f>
        <v>4124.6230113786451</v>
      </c>
      <c r="H219">
        <f>HARMEAN($B$2:B219)</f>
        <v>4067.8432320217335</v>
      </c>
      <c r="I219">
        <f>MEDIAN($B$2:B219)</f>
        <v>4275.25</v>
      </c>
      <c r="J219">
        <f>_xlfn.MODE.SNGL($B$2:B219)</f>
        <v>3750</v>
      </c>
      <c r="L219">
        <f t="shared" si="12"/>
        <v>4233.75</v>
      </c>
      <c r="M219">
        <f t="shared" si="13"/>
        <v>4726.25</v>
      </c>
      <c r="N219">
        <f t="shared" ref="N219:N282" si="14">AVERAGE(B195:B217)</f>
        <v>5019.326086956522</v>
      </c>
      <c r="O219">
        <f t="shared" si="11"/>
        <v>4922.3877551020405</v>
      </c>
    </row>
    <row r="220" spans="1:15" x14ac:dyDescent="0.25">
      <c r="A220" t="s">
        <v>205</v>
      </c>
      <c r="B220">
        <v>5421</v>
      </c>
      <c r="C220">
        <v>382297</v>
      </c>
      <c r="D220">
        <v>-2.025036818851252E-3</v>
      </c>
      <c r="E220">
        <v>-2.0270899781938637E-3</v>
      </c>
      <c r="F220">
        <f>AVERAGE($B$2:B220)</f>
        <v>4185.6986301369861</v>
      </c>
      <c r="G220">
        <f>GEOMEAN($B$2:B220)</f>
        <v>4129.7736350347623</v>
      </c>
      <c r="H220">
        <f>HARMEAN($B$2:B220)</f>
        <v>4072.4850070314446</v>
      </c>
      <c r="I220">
        <f>MEDIAN($B$2:B220)</f>
        <v>4291</v>
      </c>
      <c r="J220">
        <f>_xlfn.MODE.SNGL($B$2:B220)</f>
        <v>3750</v>
      </c>
      <c r="L220">
        <f t="shared" si="12"/>
        <v>4233.75</v>
      </c>
      <c r="M220">
        <f t="shared" si="13"/>
        <v>4726.25</v>
      </c>
      <c r="N220">
        <f t="shared" si="14"/>
        <v>5050.369565217391</v>
      </c>
      <c r="O220">
        <f t="shared" si="11"/>
        <v>4933.6734693877552</v>
      </c>
    </row>
    <row r="221" spans="1:15" x14ac:dyDescent="0.25">
      <c r="A221" t="s">
        <v>206</v>
      </c>
      <c r="B221">
        <v>5449</v>
      </c>
      <c r="C221">
        <v>332646</v>
      </c>
      <c r="D221">
        <v>5.165098690278546E-3</v>
      </c>
      <c r="E221">
        <v>5.1518053227600936E-3</v>
      </c>
      <c r="F221">
        <f>AVERAGE($B$2:B221)</f>
        <v>4191.4409090909094</v>
      </c>
      <c r="G221">
        <f>GEOMEAN($B$2:B221)</f>
        <v>4134.9806081513543</v>
      </c>
      <c r="H221">
        <f>HARMEAN($B$2:B221)</f>
        <v>4077.166667591991</v>
      </c>
      <c r="I221">
        <f>MEDIAN($B$2:B221)</f>
        <v>4294.5</v>
      </c>
      <c r="J221">
        <f>_xlfn.MODE.SNGL($B$2:B221)</f>
        <v>3750</v>
      </c>
      <c r="L221">
        <f t="shared" si="12"/>
        <v>4233.75</v>
      </c>
      <c r="M221">
        <f t="shared" si="13"/>
        <v>4726.25</v>
      </c>
      <c r="N221">
        <f t="shared" si="14"/>
        <v>5073.065217391304</v>
      </c>
      <c r="O221">
        <f t="shared" si="11"/>
        <v>4947.0306122448983</v>
      </c>
    </row>
    <row r="222" spans="1:15" x14ac:dyDescent="0.25">
      <c r="A222" t="s">
        <v>207</v>
      </c>
      <c r="B222">
        <v>5362</v>
      </c>
      <c r="C222">
        <v>571561</v>
      </c>
      <c r="D222">
        <v>-1.5966232336208478E-2</v>
      </c>
      <c r="E222">
        <v>-1.6095065787193791E-2</v>
      </c>
      <c r="F222">
        <f>AVERAGE($B$2:B222)</f>
        <v>4196.7375565610864</v>
      </c>
      <c r="G222">
        <f>GEOMEAN($B$2:B222)</f>
        <v>4139.8454265114642</v>
      </c>
      <c r="H222">
        <f>HARMEAN($B$2:B222)</f>
        <v>4081.5921163257058</v>
      </c>
      <c r="I222">
        <f>MEDIAN($B$2:B222)</f>
        <v>4298</v>
      </c>
      <c r="J222">
        <f>_xlfn.MODE.SNGL($B$2:B222)</f>
        <v>3750</v>
      </c>
      <c r="L222">
        <f t="shared" si="12"/>
        <v>4233.75</v>
      </c>
      <c r="M222">
        <f t="shared" si="13"/>
        <v>4726.25</v>
      </c>
      <c r="N222">
        <f t="shared" si="14"/>
        <v>5094.326086956522</v>
      </c>
      <c r="O222">
        <f t="shared" si="11"/>
        <v>4961.8673469387759</v>
      </c>
    </row>
    <row r="223" spans="1:15" x14ac:dyDescent="0.25">
      <c r="A223" t="s">
        <v>208</v>
      </c>
      <c r="B223">
        <v>5346</v>
      </c>
      <c r="C223">
        <v>283565</v>
      </c>
      <c r="D223">
        <v>-2.9839612085042896E-3</v>
      </c>
      <c r="E223">
        <v>-2.9884220970403091E-3</v>
      </c>
      <c r="F223">
        <f>AVERAGE($B$2:B223)</f>
        <v>4201.9144144144148</v>
      </c>
      <c r="G223">
        <f>GEOMEAN($B$2:B223)</f>
        <v>4144.6162714715774</v>
      </c>
      <c r="H223">
        <f>HARMEAN($B$2:B223)</f>
        <v>4085.9452079132084</v>
      </c>
      <c r="I223">
        <f>MEDIAN($B$2:B223)</f>
        <v>4300</v>
      </c>
      <c r="J223">
        <f>_xlfn.MODE.SNGL($B$2:B223)</f>
        <v>3750</v>
      </c>
      <c r="L223">
        <f t="shared" si="12"/>
        <v>4233.75</v>
      </c>
      <c r="M223">
        <f t="shared" si="13"/>
        <v>4726.25</v>
      </c>
      <c r="N223">
        <f t="shared" si="14"/>
        <v>5114.630434782609</v>
      </c>
      <c r="O223">
        <f t="shared" si="11"/>
        <v>4975.5714285714284</v>
      </c>
    </row>
    <row r="224" spans="1:15" x14ac:dyDescent="0.25">
      <c r="A224" t="s">
        <v>209</v>
      </c>
      <c r="B224">
        <v>5356</v>
      </c>
      <c r="C224">
        <v>272274</v>
      </c>
      <c r="D224">
        <v>1.8705574261129816E-3</v>
      </c>
      <c r="E224">
        <v>1.8688101121989175E-3</v>
      </c>
      <c r="F224">
        <f>AVERAGE($B$2:B224)</f>
        <v>4207.089686098655</v>
      </c>
      <c r="G224">
        <f>GEOMEAN($B$2:B224)</f>
        <v>4149.3845258458332</v>
      </c>
      <c r="H224">
        <f>HARMEAN($B$2:B224)</f>
        <v>4090.2946306273302</v>
      </c>
      <c r="I224">
        <f>MEDIAN($B$2:B224)</f>
        <v>4302</v>
      </c>
      <c r="J224">
        <f>_xlfn.MODE.SNGL($B$2:B224)</f>
        <v>3750</v>
      </c>
      <c r="L224">
        <f t="shared" si="12"/>
        <v>4233.75</v>
      </c>
      <c r="M224">
        <f t="shared" si="13"/>
        <v>4726.25</v>
      </c>
      <c r="N224">
        <f t="shared" si="14"/>
        <v>5135.086956521739</v>
      </c>
      <c r="O224">
        <f t="shared" si="11"/>
        <v>4985.5102040816328</v>
      </c>
    </row>
    <row r="225" spans="1:15" x14ac:dyDescent="0.25">
      <c r="A225" t="s">
        <v>210</v>
      </c>
      <c r="B225">
        <v>5424.5</v>
      </c>
      <c r="C225">
        <v>260208</v>
      </c>
      <c r="D225">
        <v>1.278939507094847E-2</v>
      </c>
      <c r="E225">
        <v>1.2708301451442333E-2</v>
      </c>
      <c r="F225">
        <f>AVERAGE($B$2:B225)</f>
        <v>4212.5245535714284</v>
      </c>
      <c r="G225">
        <f>GEOMEAN($B$2:B225)</f>
        <v>4154.351303138531</v>
      </c>
      <c r="H225">
        <f>HARMEAN($B$2:B225)</f>
        <v>4094.7908415414718</v>
      </c>
      <c r="I225">
        <f>MEDIAN($B$2:B225)</f>
        <v>4302.75</v>
      </c>
      <c r="J225">
        <f>_xlfn.MODE.SNGL($B$2:B225)</f>
        <v>3750</v>
      </c>
      <c r="L225">
        <f t="shared" si="12"/>
        <v>4233.75</v>
      </c>
      <c r="M225">
        <f t="shared" si="13"/>
        <v>4726.25</v>
      </c>
      <c r="N225">
        <f t="shared" si="14"/>
        <v>5151</v>
      </c>
      <c r="O225">
        <f t="shared" si="11"/>
        <v>4996.1020408163267</v>
      </c>
    </row>
    <row r="226" spans="1:15" x14ac:dyDescent="0.25">
      <c r="A226" t="s">
        <v>211</v>
      </c>
      <c r="B226">
        <v>5474.5</v>
      </c>
      <c r="C226">
        <v>179783</v>
      </c>
      <c r="D226">
        <v>9.2174393953359749E-3</v>
      </c>
      <c r="E226">
        <v>9.1752180509741717E-3</v>
      </c>
      <c r="F226">
        <f>AVERAGE($B$2:B226)</f>
        <v>4218.1333333333332</v>
      </c>
      <c r="G226">
        <f>GEOMEAN($B$2:B226)</f>
        <v>4159.4494111103768</v>
      </c>
      <c r="H226">
        <f>HARMEAN($B$2:B226)</f>
        <v>4099.3825998691245</v>
      </c>
      <c r="I226">
        <f>MEDIAN($B$2:B226)</f>
        <v>4303.5</v>
      </c>
      <c r="J226">
        <f>_xlfn.MODE.SNGL($B$2:B226)</f>
        <v>3750</v>
      </c>
      <c r="L226">
        <f t="shared" si="12"/>
        <v>4233.75</v>
      </c>
      <c r="M226">
        <f t="shared" si="13"/>
        <v>4726.25</v>
      </c>
      <c r="N226">
        <f t="shared" si="14"/>
        <v>5165.934782608696</v>
      </c>
      <c r="O226">
        <f t="shared" si="11"/>
        <v>5006.5612244897957</v>
      </c>
    </row>
    <row r="227" spans="1:15" x14ac:dyDescent="0.25">
      <c r="A227" t="s">
        <v>212</v>
      </c>
      <c r="B227">
        <v>5599</v>
      </c>
      <c r="C227">
        <v>368382</v>
      </c>
      <c r="D227">
        <v>2.274180290437483E-2</v>
      </c>
      <c r="E227">
        <v>2.2487063035413753E-2</v>
      </c>
      <c r="F227">
        <f>AVERAGE($B$2:B227)</f>
        <v>4224.2433628318586</v>
      </c>
      <c r="G227">
        <f>GEOMEAN($B$2:B227)</f>
        <v>4164.92296689868</v>
      </c>
      <c r="H227">
        <f>HARMEAN($B$2:B227)</f>
        <v>4104.2466160729437</v>
      </c>
      <c r="I227">
        <f>MEDIAN($B$2:B227)</f>
        <v>4305.25</v>
      </c>
      <c r="J227">
        <f>_xlfn.MODE.SNGL($B$2:B227)</f>
        <v>3750</v>
      </c>
      <c r="L227">
        <f t="shared" si="12"/>
        <v>4233.75</v>
      </c>
      <c r="M227">
        <f t="shared" si="13"/>
        <v>4726.25</v>
      </c>
      <c r="N227">
        <f t="shared" si="14"/>
        <v>5187.304347826087</v>
      </c>
      <c r="O227">
        <f t="shared" si="11"/>
        <v>5021.5306122448983</v>
      </c>
    </row>
    <row r="228" spans="1:15" x14ac:dyDescent="0.25">
      <c r="A228" t="s">
        <v>213</v>
      </c>
      <c r="B228">
        <v>5643</v>
      </c>
      <c r="C228">
        <v>425425</v>
      </c>
      <c r="D228">
        <v>7.8585461689587421E-3</v>
      </c>
      <c r="E228">
        <v>7.8278286202466962E-3</v>
      </c>
      <c r="F228">
        <f>AVERAGE($B$2:B228)</f>
        <v>4230.4933920704843</v>
      </c>
      <c r="G228">
        <f>GEOMEAN($B$2:B228)</f>
        <v>4170.499217709702</v>
      </c>
      <c r="H228">
        <f>HARMEAN($B$2:B228)</f>
        <v>4109.1827686102761</v>
      </c>
      <c r="I228">
        <f>MEDIAN($B$2:B228)</f>
        <v>4307</v>
      </c>
      <c r="J228">
        <f>_xlfn.MODE.SNGL($B$2:B228)</f>
        <v>3750</v>
      </c>
      <c r="L228">
        <f t="shared" si="12"/>
        <v>4233.75</v>
      </c>
      <c r="M228">
        <f t="shared" si="13"/>
        <v>4726.25</v>
      </c>
      <c r="N228">
        <f t="shared" si="14"/>
        <v>5210.326086956522</v>
      </c>
      <c r="O228">
        <f t="shared" si="11"/>
        <v>5038.2040816326535</v>
      </c>
    </row>
    <row r="229" spans="1:15" x14ac:dyDescent="0.25">
      <c r="A229" t="s">
        <v>214</v>
      </c>
      <c r="B229">
        <v>5685.5</v>
      </c>
      <c r="C229">
        <v>424833</v>
      </c>
      <c r="D229">
        <v>7.5314548998759523E-3</v>
      </c>
      <c r="E229">
        <v>7.5032350956374429E-3</v>
      </c>
      <c r="F229">
        <f>AVERAGE($B$2:B229)</f>
        <v>4236.875</v>
      </c>
      <c r="G229">
        <f>GEOMEAN($B$2:B229)</f>
        <v>4176.1713529377885</v>
      </c>
      <c r="H229">
        <f>HARMEAN($B$2:B229)</f>
        <v>4114.1856937199718</v>
      </c>
      <c r="I229">
        <f>MEDIAN($B$2:B229)</f>
        <v>4319.5</v>
      </c>
      <c r="J229">
        <f>_xlfn.MODE.SNGL($B$2:B229)</f>
        <v>3750</v>
      </c>
      <c r="L229">
        <f t="shared" si="12"/>
        <v>4233.75</v>
      </c>
      <c r="M229">
        <f t="shared" si="13"/>
        <v>4726.25</v>
      </c>
      <c r="N229">
        <f t="shared" si="14"/>
        <v>5240.282608695652</v>
      </c>
      <c r="O229">
        <f t="shared" si="11"/>
        <v>5053.0714285714284</v>
      </c>
    </row>
    <row r="230" spans="1:15" x14ac:dyDescent="0.25">
      <c r="A230" s="1">
        <v>44287</v>
      </c>
      <c r="B230">
        <v>5744</v>
      </c>
      <c r="C230">
        <v>389580</v>
      </c>
      <c r="D230">
        <v>1.028933251253188E-2</v>
      </c>
      <c r="E230">
        <v>1.0236757663282647E-2</v>
      </c>
      <c r="F230">
        <f>AVERAGE($B$2:B230)</f>
        <v>4243.4563318777291</v>
      </c>
      <c r="G230">
        <f>GEOMEAN($B$2:B230)</f>
        <v>4181.9885025863923</v>
      </c>
      <c r="H230">
        <f>HARMEAN($B$2:B230)</f>
        <v>4119.2896923274175</v>
      </c>
      <c r="I230">
        <f>MEDIAN($B$2:B230)</f>
        <v>4332</v>
      </c>
      <c r="J230">
        <f>_xlfn.MODE.SNGL($B$2:B230)</f>
        <v>3750</v>
      </c>
      <c r="L230">
        <f t="shared" si="12"/>
        <v>4233.75</v>
      </c>
      <c r="M230">
        <f t="shared" si="13"/>
        <v>4726.25</v>
      </c>
      <c r="N230">
        <f t="shared" si="14"/>
        <v>5272.95652173913</v>
      </c>
      <c r="O230">
        <f t="shared" si="11"/>
        <v>5068.8877551020405</v>
      </c>
    </row>
    <row r="231" spans="1:15" x14ac:dyDescent="0.25">
      <c r="A231" s="1">
        <v>44317</v>
      </c>
      <c r="B231">
        <v>5762.5</v>
      </c>
      <c r="C231">
        <v>523336</v>
      </c>
      <c r="D231">
        <v>3.2207520891364902E-3</v>
      </c>
      <c r="E231">
        <v>3.2155765768438821E-3</v>
      </c>
      <c r="F231">
        <f>AVERAGE($B$2:B231)</f>
        <v>4250.0608695652172</v>
      </c>
      <c r="G231">
        <f>GEOMEAN($B$2:B231)</f>
        <v>4187.821614392069</v>
      </c>
      <c r="H231">
        <f>HARMEAN($B$2:B231)</f>
        <v>4124.4031596743753</v>
      </c>
      <c r="I231">
        <f>MEDIAN($B$2:B231)</f>
        <v>4334.5</v>
      </c>
      <c r="J231">
        <f>_xlfn.MODE.SNGL($B$2:B231)</f>
        <v>3750</v>
      </c>
      <c r="L231">
        <f t="shared" si="12"/>
        <v>4233.75</v>
      </c>
      <c r="M231">
        <f t="shared" si="13"/>
        <v>4726.25</v>
      </c>
      <c r="N231">
        <f t="shared" si="14"/>
        <v>5304</v>
      </c>
      <c r="O231">
        <f t="shared" si="11"/>
        <v>5086.8673469387759</v>
      </c>
    </row>
    <row r="232" spans="1:15" x14ac:dyDescent="0.25">
      <c r="A232" s="1">
        <v>44409</v>
      </c>
      <c r="B232">
        <v>5478</v>
      </c>
      <c r="C232">
        <v>685315</v>
      </c>
      <c r="D232">
        <v>-1.0119262739428984E-2</v>
      </c>
      <c r="E232">
        <v>-1.0170810523847744E-2</v>
      </c>
      <c r="F232">
        <f>AVERAGE($B$2:B232)</f>
        <v>4255.3766233766237</v>
      </c>
      <c r="G232">
        <f>GEOMEAN($B$2:B232)</f>
        <v>4192.6931848424756</v>
      </c>
      <c r="H232">
        <f>HARMEAN($B$2:B232)</f>
        <v>4128.8196902492491</v>
      </c>
      <c r="I232">
        <f>MEDIAN($B$2:B232)</f>
        <v>4337</v>
      </c>
      <c r="J232">
        <f>_xlfn.MODE.SNGL($B$2:B232)</f>
        <v>3750</v>
      </c>
      <c r="L232">
        <f t="shared" si="12"/>
        <v>4233.75</v>
      </c>
      <c r="M232">
        <f t="shared" si="13"/>
        <v>4726.25</v>
      </c>
      <c r="N232">
        <f t="shared" si="14"/>
        <v>5336.978260869565</v>
      </c>
      <c r="O232">
        <f t="shared" si="11"/>
        <v>5104.4591836734689</v>
      </c>
    </row>
    <row r="233" spans="1:15" x14ac:dyDescent="0.25">
      <c r="A233" s="1">
        <v>44501</v>
      </c>
      <c r="B233">
        <v>5484.5</v>
      </c>
      <c r="C233">
        <v>381305</v>
      </c>
      <c r="D233">
        <v>1.1865644395764878E-3</v>
      </c>
      <c r="E233">
        <v>1.1858610283654104E-3</v>
      </c>
      <c r="F233">
        <f>AVERAGE($B$2:B233)</f>
        <v>4260.6745689655172</v>
      </c>
      <c r="G233">
        <f>GEOMEAN($B$2:B233)</f>
        <v>4197.5498084585352</v>
      </c>
      <c r="H233">
        <f>HARMEAN($B$2:B233)</f>
        <v>4133.2234249223302</v>
      </c>
      <c r="I233">
        <f>MEDIAN($B$2:B233)</f>
        <v>4396.5</v>
      </c>
      <c r="J233">
        <f>_xlfn.MODE.SNGL($B$2:B233)</f>
        <v>3750</v>
      </c>
      <c r="L233">
        <f t="shared" si="12"/>
        <v>4233.75</v>
      </c>
      <c r="M233">
        <f t="shared" si="13"/>
        <v>4726.25</v>
      </c>
      <c r="N233">
        <f t="shared" si="14"/>
        <v>5371.04347826087</v>
      </c>
      <c r="O233">
        <f t="shared" si="11"/>
        <v>5117.1632653061224</v>
      </c>
    </row>
    <row r="234" spans="1:15" x14ac:dyDescent="0.25">
      <c r="A234" s="1">
        <v>44531</v>
      </c>
      <c r="B234">
        <v>5450.5</v>
      </c>
      <c r="C234">
        <v>384309</v>
      </c>
      <c r="D234">
        <v>-6.1992889050961801E-3</v>
      </c>
      <c r="E234">
        <v>-6.2185842829755528E-3</v>
      </c>
      <c r="F234">
        <f>AVERAGE($B$2:B234)</f>
        <v>4265.7811158798286</v>
      </c>
      <c r="G234">
        <f>GEOMEAN($B$2:B234)</f>
        <v>4202.2581413465196</v>
      </c>
      <c r="H234">
        <f>HARMEAN($B$2:B234)</f>
        <v>4137.5150748888309</v>
      </c>
      <c r="I234">
        <f>MEDIAN($B$2:B234)</f>
        <v>4456</v>
      </c>
      <c r="J234">
        <f>_xlfn.MODE.SNGL($B$2:B234)</f>
        <v>3750</v>
      </c>
      <c r="L234">
        <f t="shared" si="12"/>
        <v>4233.75</v>
      </c>
      <c r="M234">
        <f t="shared" si="13"/>
        <v>4726.25</v>
      </c>
      <c r="N234">
        <f t="shared" si="14"/>
        <v>5390.978260869565</v>
      </c>
      <c r="O234">
        <f t="shared" si="11"/>
        <v>5131.1428571428569</v>
      </c>
    </row>
    <row r="235" spans="1:15" x14ac:dyDescent="0.25">
      <c r="A235" t="s">
        <v>8</v>
      </c>
      <c r="B235">
        <v>5410</v>
      </c>
      <c r="C235">
        <v>292518</v>
      </c>
      <c r="D235">
        <v>-7.4305109622970367E-3</v>
      </c>
      <c r="E235">
        <v>-7.4582547278860588E-3</v>
      </c>
      <c r="F235">
        <f>AVERAGE($B$2:B235)</f>
        <v>4270.6709401709404</v>
      </c>
      <c r="G235">
        <f>GEOMEAN($B$2:B235)</f>
        <v>4206.797360913014</v>
      </c>
      <c r="H235">
        <f>HARMEAN($B$2:B235)</f>
        <v>4141.6781655806199</v>
      </c>
      <c r="I235">
        <f>MEDIAN($B$2:B235)</f>
        <v>4465.25</v>
      </c>
      <c r="J235">
        <f>_xlfn.MODE.SNGL($B$2:B235)</f>
        <v>3750</v>
      </c>
      <c r="L235">
        <f t="shared" si="12"/>
        <v>4233.75</v>
      </c>
      <c r="M235">
        <f t="shared" si="13"/>
        <v>4726.25</v>
      </c>
      <c r="N235">
        <f t="shared" si="14"/>
        <v>5412.260869565217</v>
      </c>
      <c r="O235">
        <f t="shared" si="11"/>
        <v>5144.7448979591836</v>
      </c>
    </row>
    <row r="236" spans="1:15" x14ac:dyDescent="0.25">
      <c r="A236" t="s">
        <v>9</v>
      </c>
      <c r="B236">
        <v>5375.5</v>
      </c>
      <c r="C236">
        <v>284274</v>
      </c>
      <c r="D236">
        <v>-6.3770794824399265E-3</v>
      </c>
      <c r="E236">
        <v>-6.3974999152444671E-3</v>
      </c>
      <c r="F236">
        <f>AVERAGE($B$2:B236)</f>
        <v>4275.3723404255315</v>
      </c>
      <c r="G236">
        <f>GEOMEAN($B$2:B236)</f>
        <v>4211.1881451565778</v>
      </c>
      <c r="H236">
        <f>HARMEAN($B$2:B236)</f>
        <v>4145.727339758454</v>
      </c>
      <c r="I236">
        <f>MEDIAN($B$2:B236)</f>
        <v>4474.5</v>
      </c>
      <c r="J236">
        <f>_xlfn.MODE.SNGL($B$2:B236)</f>
        <v>3750</v>
      </c>
      <c r="L236">
        <f t="shared" si="12"/>
        <v>4233.75</v>
      </c>
      <c r="M236">
        <f t="shared" si="13"/>
        <v>4726.25</v>
      </c>
      <c r="N236">
        <f t="shared" si="14"/>
        <v>5431.5</v>
      </c>
      <c r="O236">
        <f t="shared" si="11"/>
        <v>5159.1938775510207</v>
      </c>
    </row>
    <row r="237" spans="1:15" x14ac:dyDescent="0.25">
      <c r="A237" t="s">
        <v>10</v>
      </c>
      <c r="B237">
        <v>5210</v>
      </c>
      <c r="C237">
        <v>1082136</v>
      </c>
      <c r="D237">
        <v>-3.0787833689889313E-2</v>
      </c>
      <c r="E237">
        <v>-3.1271737177870185E-2</v>
      </c>
      <c r="F237">
        <f>AVERAGE($B$2:B237)</f>
        <v>4279.3326271186443</v>
      </c>
      <c r="G237">
        <f>GEOMEAN($B$2:B237)</f>
        <v>4214.9876901765701</v>
      </c>
      <c r="H237">
        <f>HARMEAN($B$2:B237)</f>
        <v>4149.3188738324679</v>
      </c>
      <c r="I237">
        <f>MEDIAN($B$2:B237)</f>
        <v>4474.75</v>
      </c>
      <c r="J237">
        <f>_xlfn.MODE.SNGL($B$2:B237)</f>
        <v>3750</v>
      </c>
      <c r="L237">
        <f t="shared" si="12"/>
        <v>4233.75</v>
      </c>
      <c r="M237">
        <f t="shared" si="13"/>
        <v>4726.25</v>
      </c>
      <c r="N237">
        <f t="shared" si="14"/>
        <v>5449.652173913043</v>
      </c>
      <c r="O237">
        <f t="shared" si="11"/>
        <v>5173.8163265306121</v>
      </c>
    </row>
    <row r="238" spans="1:15" x14ac:dyDescent="0.25">
      <c r="A238" t="s">
        <v>11</v>
      </c>
      <c r="B238">
        <v>5219</v>
      </c>
      <c r="C238">
        <v>558907</v>
      </c>
      <c r="D238">
        <v>1.7274472168905949E-3</v>
      </c>
      <c r="E238">
        <v>1.7259568960007019E-3</v>
      </c>
      <c r="F238">
        <f>AVERAGE($B$2:B238)</f>
        <v>4283.2974683544307</v>
      </c>
      <c r="G238">
        <f>GEOMEAN($B$2:B238)</f>
        <v>4218.7892796840779</v>
      </c>
      <c r="H238">
        <f>HARMEAN($B$2:B238)</f>
        <v>4152.9103355757352</v>
      </c>
      <c r="I238">
        <f>MEDIAN($B$2:B238)</f>
        <v>4475</v>
      </c>
      <c r="J238">
        <f>_xlfn.MODE.SNGL($B$2:B238)</f>
        <v>3750</v>
      </c>
      <c r="L238">
        <f t="shared" si="12"/>
        <v>4233.75</v>
      </c>
      <c r="M238">
        <f t="shared" si="13"/>
        <v>4726.25</v>
      </c>
      <c r="N238">
        <f t="shared" si="14"/>
        <v>5465.630434782609</v>
      </c>
      <c r="O238">
        <f t="shared" si="11"/>
        <v>5184.1020408163267</v>
      </c>
    </row>
    <row r="239" spans="1:15" x14ac:dyDescent="0.25">
      <c r="A239" t="s">
        <v>12</v>
      </c>
      <c r="B239">
        <v>5183.5</v>
      </c>
      <c r="C239">
        <v>443464</v>
      </c>
      <c r="D239">
        <v>-6.802069361946733E-3</v>
      </c>
      <c r="E239">
        <v>-6.8253088802464387E-3</v>
      </c>
      <c r="F239">
        <f>AVERAGE($B$2:B239)</f>
        <v>4287.0798319327732</v>
      </c>
      <c r="G239">
        <f>GEOMEAN($B$2:B239)</f>
        <v>4222.4412167634337</v>
      </c>
      <c r="H239">
        <f>HARMEAN($B$2:B239)</f>
        <v>4156.382507580558</v>
      </c>
      <c r="I239">
        <f>MEDIAN($B$2:B239)</f>
        <v>4486.25</v>
      </c>
      <c r="J239">
        <f>_xlfn.MODE.SNGL($B$2:B239)</f>
        <v>3750</v>
      </c>
      <c r="L239">
        <f t="shared" si="12"/>
        <v>4233.75</v>
      </c>
      <c r="M239">
        <f t="shared" si="13"/>
        <v>4726.25</v>
      </c>
      <c r="N239">
        <f t="shared" si="14"/>
        <v>5473</v>
      </c>
      <c r="O239">
        <f t="shared" si="11"/>
        <v>5192.0612244897957</v>
      </c>
    </row>
    <row r="240" spans="1:15" x14ac:dyDescent="0.25">
      <c r="A240" t="s">
        <v>13</v>
      </c>
      <c r="B240">
        <v>5161.5</v>
      </c>
      <c r="C240">
        <v>496304</v>
      </c>
      <c r="D240">
        <v>-4.244236519726054E-3</v>
      </c>
      <c r="E240">
        <v>-4.2532688575220128E-3</v>
      </c>
      <c r="F240">
        <f>AVERAGE($B$2:B240)</f>
        <v>4290.7384937238494</v>
      </c>
      <c r="G240">
        <f>GEOMEAN($B$2:B240)</f>
        <v>4225.9905085354976</v>
      </c>
      <c r="H240">
        <f>HARMEAN($B$2:B240)</f>
        <v>4159.7718270616151</v>
      </c>
      <c r="I240">
        <f>MEDIAN($B$2:B240)</f>
        <v>4497.5</v>
      </c>
      <c r="J240">
        <f>_xlfn.MODE.SNGL($B$2:B240)</f>
        <v>3750</v>
      </c>
      <c r="L240">
        <f t="shared" si="12"/>
        <v>4233.75</v>
      </c>
      <c r="M240">
        <f t="shared" si="13"/>
        <v>4726.25</v>
      </c>
      <c r="N240">
        <f t="shared" si="14"/>
        <v>5465.804347826087</v>
      </c>
      <c r="O240">
        <f t="shared" si="11"/>
        <v>5200.5</v>
      </c>
    </row>
    <row r="241" spans="1:15" x14ac:dyDescent="0.25">
      <c r="A241" t="s">
        <v>14</v>
      </c>
      <c r="B241">
        <v>5060</v>
      </c>
      <c r="C241">
        <v>553023</v>
      </c>
      <c r="D241">
        <v>-1.9664826116439018E-2</v>
      </c>
      <c r="E241">
        <v>-1.9860751624133567E-2</v>
      </c>
      <c r="F241">
        <f>AVERAGE($B$2:B241)</f>
        <v>4293.9437500000004</v>
      </c>
      <c r="G241">
        <f>GEOMEAN($B$2:B241)</f>
        <v>4229.1631781577225</v>
      </c>
      <c r="H241">
        <f>HARMEAN($B$2:B241)</f>
        <v>4162.8577310548881</v>
      </c>
      <c r="I241">
        <f>MEDIAN($B$2:B241)</f>
        <v>4510.25</v>
      </c>
      <c r="J241">
        <f>_xlfn.MODE.SNGL($B$2:B241)</f>
        <v>3750</v>
      </c>
      <c r="L241">
        <f t="shared" si="12"/>
        <v>4233.75</v>
      </c>
      <c r="M241">
        <f t="shared" si="13"/>
        <v>4726.25</v>
      </c>
      <c r="N241">
        <f t="shared" si="14"/>
        <v>5457.217391304348</v>
      </c>
      <c r="O241">
        <f t="shared" si="11"/>
        <v>5209.0714285714284</v>
      </c>
    </row>
    <row r="242" spans="1:15" x14ac:dyDescent="0.25">
      <c r="A242" t="s">
        <v>15</v>
      </c>
      <c r="B242">
        <v>4991</v>
      </c>
      <c r="C242">
        <v>706032</v>
      </c>
      <c r="D242">
        <v>-1.3636363636363636E-2</v>
      </c>
      <c r="E242">
        <v>-1.373019281190202E-2</v>
      </c>
      <c r="F242">
        <f>AVERAGE($B$2:B242)</f>
        <v>4296.8360995850626</v>
      </c>
      <c r="G242">
        <f>GEOMEAN($B$2:B242)</f>
        <v>4232.0707555216813</v>
      </c>
      <c r="H242">
        <f>HARMEAN($B$2:B242)</f>
        <v>4165.7258094662811</v>
      </c>
      <c r="I242">
        <f>MEDIAN($B$2:B242)</f>
        <v>4523</v>
      </c>
      <c r="J242">
        <f>_xlfn.MODE.SNGL($B$2:B242)</f>
        <v>3750</v>
      </c>
      <c r="L242">
        <f t="shared" si="12"/>
        <v>4233.75</v>
      </c>
      <c r="M242">
        <f t="shared" si="13"/>
        <v>4726.25</v>
      </c>
      <c r="N242">
        <f t="shared" si="14"/>
        <v>5441.978260869565</v>
      </c>
      <c r="O242">
        <f t="shared" si="11"/>
        <v>5214.4591836734689</v>
      </c>
    </row>
    <row r="243" spans="1:15" x14ac:dyDescent="0.25">
      <c r="A243" t="s">
        <v>16</v>
      </c>
      <c r="B243">
        <v>5168.5</v>
      </c>
      <c r="C243">
        <v>751937</v>
      </c>
      <c r="D243">
        <v>3.5564015227409339E-2</v>
      </c>
      <c r="E243">
        <v>3.4946220538930137E-2</v>
      </c>
      <c r="F243">
        <f>AVERAGE($B$2:B243)</f>
        <v>4300.4380165289258</v>
      </c>
      <c r="G243">
        <f>GEOMEAN($B$2:B243)</f>
        <v>4235.5678742865912</v>
      </c>
      <c r="H243">
        <f>HARMEAN($B$2:B243)</f>
        <v>4169.0682390350039</v>
      </c>
      <c r="I243">
        <f>MEDIAN($B$2:B243)</f>
        <v>4529</v>
      </c>
      <c r="J243">
        <f>_xlfn.MODE.SNGL($B$2:B243)</f>
        <v>3750</v>
      </c>
      <c r="L243">
        <f t="shared" si="12"/>
        <v>4233.75</v>
      </c>
      <c r="M243">
        <f t="shared" si="13"/>
        <v>4726.25</v>
      </c>
      <c r="N243">
        <f t="shared" si="14"/>
        <v>5423.108695652174</v>
      </c>
      <c r="O243">
        <f t="shared" si="11"/>
        <v>5216.4489795918371</v>
      </c>
    </row>
    <row r="244" spans="1:15" x14ac:dyDescent="0.25">
      <c r="A244" t="s">
        <v>17</v>
      </c>
      <c r="B244">
        <v>5175</v>
      </c>
      <c r="C244">
        <v>461057</v>
      </c>
      <c r="D244">
        <v>1.2576182644867949E-3</v>
      </c>
      <c r="E244">
        <v>1.2568281250303571E-3</v>
      </c>
      <c r="F244">
        <f>AVERAGE($B$2:B244)</f>
        <v>4304.0370370370374</v>
      </c>
      <c r="G244">
        <f>GEOMEAN($B$2:B244)</f>
        <v>4239.0609893233923</v>
      </c>
      <c r="H244">
        <f>HARMEAN($B$2:B244)</f>
        <v>4172.405870959009</v>
      </c>
      <c r="I244">
        <f>MEDIAN($B$2:B244)</f>
        <v>4535</v>
      </c>
      <c r="J244">
        <f>_xlfn.MODE.SNGL($B$2:B244)</f>
        <v>3750</v>
      </c>
      <c r="L244">
        <f t="shared" si="12"/>
        <v>4233.75</v>
      </c>
      <c r="M244">
        <f t="shared" si="13"/>
        <v>4726.25</v>
      </c>
      <c r="N244">
        <f t="shared" si="14"/>
        <v>5403.934782608696</v>
      </c>
      <c r="O244">
        <f t="shared" ref="O244:O307" si="15">AVERAGE(B195:B243)</f>
        <v>5221.0102040816328</v>
      </c>
    </row>
    <row r="245" spans="1:15" x14ac:dyDescent="0.25">
      <c r="A245" t="s">
        <v>18</v>
      </c>
      <c r="B245">
        <v>5087.5</v>
      </c>
      <c r="C245">
        <v>406595</v>
      </c>
      <c r="D245">
        <v>-1.6908212560386472E-2</v>
      </c>
      <c r="E245">
        <v>-1.7052788382719359E-2</v>
      </c>
      <c r="F245">
        <f>AVERAGE($B$2:B245)</f>
        <v>4307.247950819672</v>
      </c>
      <c r="G245">
        <f>GEOMEAN($B$2:B245)</f>
        <v>4242.2318242653137</v>
      </c>
      <c r="H245">
        <f>HARMEAN($B$2:B245)</f>
        <v>4175.4839398672757</v>
      </c>
      <c r="I245">
        <f>MEDIAN($B$2:B245)</f>
        <v>4546.75</v>
      </c>
      <c r="J245">
        <f>_xlfn.MODE.SNGL($B$2:B245)</f>
        <v>3750</v>
      </c>
      <c r="L245">
        <f t="shared" si="12"/>
        <v>4233.75</v>
      </c>
      <c r="M245">
        <f t="shared" si="13"/>
        <v>4726.25</v>
      </c>
      <c r="N245">
        <f t="shared" si="14"/>
        <v>5392.95652173913</v>
      </c>
      <c r="O245">
        <f t="shared" si="15"/>
        <v>5229.0714285714284</v>
      </c>
    </row>
    <row r="246" spans="1:15" x14ac:dyDescent="0.25">
      <c r="A246" t="s">
        <v>19</v>
      </c>
      <c r="B246">
        <v>5060</v>
      </c>
      <c r="C246">
        <v>394757</v>
      </c>
      <c r="D246">
        <v>-5.4054054054054057E-3</v>
      </c>
      <c r="E246">
        <v>-5.4200674693391446E-3</v>
      </c>
      <c r="F246">
        <f>AVERAGE($B$2:B246)</f>
        <v>4310.3204081632657</v>
      </c>
      <c r="G246">
        <f>GEOMEAN($B$2:B246)</f>
        <v>4245.2851993565228</v>
      </c>
      <c r="H246">
        <f>HARMEAN($B$2:B246)</f>
        <v>4178.4652414828261</v>
      </c>
      <c r="I246">
        <f>MEDIAN($B$2:B246)</f>
        <v>4558.5</v>
      </c>
      <c r="J246">
        <f>_xlfn.MODE.SNGL($B$2:B246)</f>
        <v>3750</v>
      </c>
      <c r="L246">
        <f t="shared" si="12"/>
        <v>4233.75</v>
      </c>
      <c r="M246">
        <f t="shared" si="13"/>
        <v>4726.25</v>
      </c>
      <c r="N246">
        <f t="shared" si="14"/>
        <v>5381.04347826087</v>
      </c>
      <c r="O246">
        <f t="shared" si="15"/>
        <v>5232.6938775510207</v>
      </c>
    </row>
    <row r="247" spans="1:15" x14ac:dyDescent="0.25">
      <c r="A247" t="s">
        <v>20</v>
      </c>
      <c r="B247">
        <v>4924</v>
      </c>
      <c r="C247">
        <v>551594</v>
      </c>
      <c r="D247">
        <v>-2.6877470355731226E-2</v>
      </c>
      <c r="E247">
        <v>-2.7245274977167055E-2</v>
      </c>
      <c r="F247">
        <f>AVERAGE($B$2:B247)</f>
        <v>4312.8150406504064</v>
      </c>
      <c r="G247">
        <f>GEOMEAN($B$2:B247)</f>
        <v>4247.845432897444</v>
      </c>
      <c r="H247">
        <f>HARMEAN($B$2:B247)</f>
        <v>4181.0385918531119</v>
      </c>
      <c r="I247">
        <f>MEDIAN($B$2:B247)</f>
        <v>4560</v>
      </c>
      <c r="J247">
        <f>_xlfn.MODE.SNGL($B$2:B247)</f>
        <v>3750</v>
      </c>
      <c r="L247">
        <f t="shared" si="12"/>
        <v>4233.75</v>
      </c>
      <c r="M247">
        <f t="shared" si="13"/>
        <v>4726.25</v>
      </c>
      <c r="N247">
        <f t="shared" si="14"/>
        <v>5369.108695652174</v>
      </c>
      <c r="O247">
        <f t="shared" si="15"/>
        <v>5235.3061224489793</v>
      </c>
    </row>
    <row r="248" spans="1:15" x14ac:dyDescent="0.25">
      <c r="A248" s="1">
        <v>44198</v>
      </c>
      <c r="B248">
        <v>4948.5</v>
      </c>
      <c r="C248">
        <v>490220</v>
      </c>
      <c r="D248">
        <v>4.975629569455727E-3</v>
      </c>
      <c r="E248">
        <v>4.9632920324015799E-3</v>
      </c>
      <c r="F248">
        <f>AVERAGE($B$2:B248)</f>
        <v>4315.3886639676111</v>
      </c>
      <c r="G248">
        <f>GEOMEAN($B$2:B248)</f>
        <v>4250.4718705126779</v>
      </c>
      <c r="H248">
        <f>HARMEAN($B$2:B248)</f>
        <v>4183.6654884074178</v>
      </c>
      <c r="I248">
        <f>MEDIAN($B$2:B248)</f>
        <v>4561.5</v>
      </c>
      <c r="J248">
        <f>_xlfn.MODE.SNGL($B$2:B248)</f>
        <v>3750</v>
      </c>
      <c r="L248">
        <f t="shared" si="12"/>
        <v>4233.75</v>
      </c>
      <c r="M248">
        <f t="shared" si="13"/>
        <v>4726.25</v>
      </c>
      <c r="N248">
        <f t="shared" si="14"/>
        <v>5356.673913043478</v>
      </c>
      <c r="O248">
        <f t="shared" si="15"/>
        <v>5234.1224489795923</v>
      </c>
    </row>
    <row r="249" spans="1:15" x14ac:dyDescent="0.25">
      <c r="A249" s="1">
        <v>44229</v>
      </c>
      <c r="B249">
        <v>5014.5</v>
      </c>
      <c r="C249">
        <v>716539</v>
      </c>
      <c r="D249">
        <v>1.3337374962109729E-2</v>
      </c>
      <c r="E249">
        <v>1.3249215191517194E-2</v>
      </c>
      <c r="F249">
        <f>AVERAGE($B$2:B249)</f>
        <v>4318.2076612903229</v>
      </c>
      <c r="G249">
        <f>GEOMEAN($B$2:B249)</f>
        <v>4253.3059551398919</v>
      </c>
      <c r="H249">
        <f>HARMEAN($B$2:B249)</f>
        <v>4186.462423636417</v>
      </c>
      <c r="I249">
        <f>MEDIAN($B$2:B249)</f>
        <v>4563</v>
      </c>
      <c r="J249">
        <f>_xlfn.MODE.SNGL($B$2:B249)</f>
        <v>3750</v>
      </c>
      <c r="L249">
        <f t="shared" si="12"/>
        <v>4233.75</v>
      </c>
      <c r="M249">
        <f t="shared" si="13"/>
        <v>4726.25</v>
      </c>
      <c r="N249">
        <f t="shared" si="14"/>
        <v>5337.891304347826</v>
      </c>
      <c r="O249">
        <f t="shared" si="15"/>
        <v>5235.2857142857147</v>
      </c>
    </row>
    <row r="250" spans="1:15" x14ac:dyDescent="0.25">
      <c r="A250" s="1">
        <v>44257</v>
      </c>
      <c r="B250">
        <v>5048.5</v>
      </c>
      <c r="C250">
        <v>394810</v>
      </c>
      <c r="D250">
        <v>6.7803370226343605E-3</v>
      </c>
      <c r="E250">
        <v>6.7574539161126329E-3</v>
      </c>
      <c r="F250">
        <f>AVERAGE($B$2:B250)</f>
        <v>4321.1405622489956</v>
      </c>
      <c r="G250">
        <f>GEOMEAN($B$2:B250)</f>
        <v>4256.2346487062059</v>
      </c>
      <c r="H250">
        <f>HARMEAN($B$2:B250)</f>
        <v>4189.3352515086954</v>
      </c>
      <c r="I250">
        <f>MEDIAN($B$2:B250)</f>
        <v>4564.5</v>
      </c>
      <c r="J250">
        <f>_xlfn.MODE.SNGL($B$2:B250)</f>
        <v>3750</v>
      </c>
      <c r="L250">
        <f t="shared" si="12"/>
        <v>4233.75</v>
      </c>
      <c r="M250">
        <f t="shared" si="13"/>
        <v>4726.25</v>
      </c>
      <c r="N250">
        <f t="shared" si="14"/>
        <v>5317.195652173913</v>
      </c>
      <c r="O250">
        <f t="shared" si="15"/>
        <v>5235.9897959183672</v>
      </c>
    </row>
    <row r="251" spans="1:15" x14ac:dyDescent="0.25">
      <c r="A251" s="1">
        <v>44288</v>
      </c>
      <c r="B251">
        <v>5062.5</v>
      </c>
      <c r="C251">
        <v>731022</v>
      </c>
      <c r="D251">
        <v>2.7731009210656631E-3</v>
      </c>
      <c r="E251">
        <v>2.7692629704188267E-3</v>
      </c>
      <c r="F251">
        <f>AVERAGE($B$2:B251)</f>
        <v>4324.1059999999998</v>
      </c>
      <c r="G251">
        <f>GEOMEAN($B$2:B251)</f>
        <v>4259.1890841896056</v>
      </c>
      <c r="H251">
        <f>HARMEAN($B$2:B251)</f>
        <v>4192.2275025885301</v>
      </c>
      <c r="I251">
        <f>MEDIAN($B$2:B251)</f>
        <v>4564.75</v>
      </c>
      <c r="J251">
        <f>_xlfn.MODE.SNGL($B$2:B251)</f>
        <v>3750</v>
      </c>
      <c r="L251">
        <f t="shared" si="12"/>
        <v>4233.75</v>
      </c>
      <c r="M251">
        <f t="shared" si="13"/>
        <v>4726.25</v>
      </c>
      <c r="N251">
        <f t="shared" si="14"/>
        <v>5297.195652173913</v>
      </c>
      <c r="O251">
        <f t="shared" si="15"/>
        <v>5236.7244897959181</v>
      </c>
    </row>
    <row r="252" spans="1:15" x14ac:dyDescent="0.25">
      <c r="A252" s="1">
        <v>44318</v>
      </c>
      <c r="B252">
        <v>4996</v>
      </c>
      <c r="C252">
        <v>511451</v>
      </c>
      <c r="D252">
        <v>-1.3135802469135802E-2</v>
      </c>
      <c r="E252">
        <v>-1.3222840169326299E-2</v>
      </c>
      <c r="F252">
        <f>AVERAGE($B$2:B252)</f>
        <v>4326.7828685258964</v>
      </c>
      <c r="G252">
        <f>GEOMEAN($B$2:B252)</f>
        <v>4261.8974793120742</v>
      </c>
      <c r="H252">
        <f>HARMEAN($B$2:B252)</f>
        <v>4194.9163136867182</v>
      </c>
      <c r="I252">
        <f>MEDIAN($B$2:B252)</f>
        <v>4565</v>
      </c>
      <c r="J252">
        <f>_xlfn.MODE.SNGL($B$2:B252)</f>
        <v>3750</v>
      </c>
      <c r="L252">
        <f t="shared" si="12"/>
        <v>4233.75</v>
      </c>
      <c r="M252">
        <f t="shared" si="13"/>
        <v>4726.25</v>
      </c>
      <c r="N252">
        <f t="shared" si="14"/>
        <v>5273.260869565217</v>
      </c>
      <c r="O252">
        <f t="shared" si="15"/>
        <v>5239.3673469387759</v>
      </c>
    </row>
    <row r="253" spans="1:15" x14ac:dyDescent="0.25">
      <c r="A253" s="1">
        <v>44410</v>
      </c>
      <c r="B253">
        <v>5107.5</v>
      </c>
      <c r="C253">
        <v>554832</v>
      </c>
      <c r="D253">
        <v>2.2317854283426742E-2</v>
      </c>
      <c r="E253">
        <v>2.2072455446308894E-2</v>
      </c>
      <c r="F253">
        <f>AVERAGE($B$2:B253)</f>
        <v>4329.8809523809523</v>
      </c>
      <c r="G253">
        <f>GEOMEAN($B$2:B253)</f>
        <v>4264.959628691051</v>
      </c>
      <c r="H253">
        <f>HARMEAN($B$2:B253)</f>
        <v>4197.892739912807</v>
      </c>
      <c r="I253">
        <f>MEDIAN($B$2:B253)</f>
        <v>4573.25</v>
      </c>
      <c r="J253">
        <f>_xlfn.MODE.SNGL($B$2:B253)</f>
        <v>3750</v>
      </c>
      <c r="L253">
        <f t="shared" si="12"/>
        <v>4233.75</v>
      </c>
      <c r="M253">
        <f t="shared" si="13"/>
        <v>4726.25</v>
      </c>
      <c r="N253">
        <f t="shared" si="14"/>
        <v>5248.021739130435</v>
      </c>
      <c r="O253">
        <f t="shared" si="15"/>
        <v>5240.408163265306</v>
      </c>
    </row>
    <row r="254" spans="1:15" x14ac:dyDescent="0.25">
      <c r="A254" s="1">
        <v>44441</v>
      </c>
      <c r="B254">
        <v>5273</v>
      </c>
      <c r="C254">
        <v>870072</v>
      </c>
      <c r="D254">
        <v>3.240332843857073E-2</v>
      </c>
      <c r="E254">
        <v>3.1889412838692677E-2</v>
      </c>
      <c r="F254">
        <f>AVERAGE($B$2:B254)</f>
        <v>4333.608695652174</v>
      </c>
      <c r="G254">
        <f>GEOMEAN($B$2:B254)</f>
        <v>4268.5377398713435</v>
      </c>
      <c r="H254">
        <f>HARMEAN($B$2:B254)</f>
        <v>4201.2784905800299</v>
      </c>
      <c r="I254">
        <f>MEDIAN($B$2:B254)</f>
        <v>4581.5</v>
      </c>
      <c r="J254">
        <f>_xlfn.MODE.SNGL($B$2:B254)</f>
        <v>3750</v>
      </c>
      <c r="L254">
        <f t="shared" si="12"/>
        <v>4233.75</v>
      </c>
      <c r="M254">
        <f t="shared" si="13"/>
        <v>4726.25</v>
      </c>
      <c r="N254">
        <f t="shared" si="14"/>
        <v>5218.04347826087</v>
      </c>
      <c r="O254">
        <f t="shared" si="15"/>
        <v>5244.4387755102043</v>
      </c>
    </row>
    <row r="255" spans="1:15" x14ac:dyDescent="0.25">
      <c r="A255" s="1">
        <v>44471</v>
      </c>
      <c r="B255">
        <v>5197</v>
      </c>
      <c r="C255">
        <v>542689</v>
      </c>
      <c r="D255">
        <v>-1.4413047600986157E-2</v>
      </c>
      <c r="E255">
        <v>-1.4517924522027931E-2</v>
      </c>
      <c r="F255">
        <f>AVERAGE($B$2:B255)</f>
        <v>4337.0078740157478</v>
      </c>
      <c r="G255">
        <f>GEOMEAN($B$2:B255)</f>
        <v>4271.8464697659101</v>
      </c>
      <c r="H255">
        <f>HARMEAN($B$2:B255)</f>
        <v>4204.4499608417118</v>
      </c>
      <c r="I255">
        <f>MEDIAN($B$2:B255)</f>
        <v>4583.75</v>
      </c>
      <c r="J255">
        <f>_xlfn.MODE.SNGL($B$2:B255)</f>
        <v>3750</v>
      </c>
      <c r="L255">
        <f t="shared" si="12"/>
        <v>4233.75</v>
      </c>
      <c r="M255">
        <f t="shared" si="13"/>
        <v>4726.25</v>
      </c>
      <c r="N255">
        <f t="shared" si="14"/>
        <v>5190.369565217391</v>
      </c>
      <c r="O255">
        <f t="shared" si="15"/>
        <v>5252.2244897959181</v>
      </c>
    </row>
    <row r="256" spans="1:15" x14ac:dyDescent="0.25">
      <c r="A256" s="1">
        <v>44502</v>
      </c>
      <c r="B256">
        <v>5117.5</v>
      </c>
      <c r="C256">
        <v>496228</v>
      </c>
      <c r="D256">
        <v>-1.529728689628632E-2</v>
      </c>
      <c r="E256">
        <v>-1.5415497472997232E-2</v>
      </c>
      <c r="F256">
        <f>AVERAGE($B$2:B256)</f>
        <v>4340.0686274509808</v>
      </c>
      <c r="G256">
        <f>GEOMEAN($B$2:B256)</f>
        <v>4274.8733470428806</v>
      </c>
      <c r="H256">
        <f>HARMEAN($B$2:B256)</f>
        <v>4207.3937703740121</v>
      </c>
      <c r="I256">
        <f>MEDIAN($B$2:B256)</f>
        <v>4586</v>
      </c>
      <c r="J256">
        <f>_xlfn.MODE.SNGL($B$2:B256)</f>
        <v>3750</v>
      </c>
      <c r="L256">
        <f t="shared" si="12"/>
        <v>4233.75</v>
      </c>
      <c r="M256">
        <f t="shared" si="13"/>
        <v>4726.25</v>
      </c>
      <c r="N256">
        <f t="shared" si="14"/>
        <v>5169.086956521739</v>
      </c>
      <c r="O256">
        <f t="shared" si="15"/>
        <v>5256.8265306122448</v>
      </c>
    </row>
    <row r="257" spans="1:15" x14ac:dyDescent="0.25">
      <c r="A257" s="1">
        <v>44532</v>
      </c>
      <c r="B257">
        <v>5169</v>
      </c>
      <c r="C257">
        <v>493207</v>
      </c>
      <c r="D257">
        <v>1.0063507572056669E-2</v>
      </c>
      <c r="E257">
        <v>1.0013207660594811E-2</v>
      </c>
      <c r="F257">
        <f>AVERAGE($B$2:B257)</f>
        <v>4343.306640625</v>
      </c>
      <c r="G257">
        <f>GEOMEAN($B$2:B257)</f>
        <v>4278.0460251209142</v>
      </c>
      <c r="H257">
        <f>HARMEAN($B$2:B257)</f>
        <v>4210.4534759898697</v>
      </c>
      <c r="I257">
        <f>MEDIAN($B$2:B257)</f>
        <v>4588.25</v>
      </c>
      <c r="J257">
        <f>_xlfn.MODE.SNGL($B$2:B257)</f>
        <v>3750</v>
      </c>
      <c r="L257">
        <f t="shared" si="12"/>
        <v>4233.75</v>
      </c>
      <c r="M257">
        <f t="shared" si="13"/>
        <v>4726.25</v>
      </c>
      <c r="N257">
        <f t="shared" si="14"/>
        <v>5156.869565217391</v>
      </c>
      <c r="O257">
        <f t="shared" si="15"/>
        <v>5259.5204081632655</v>
      </c>
    </row>
    <row r="258" spans="1:15" x14ac:dyDescent="0.25">
      <c r="A258" t="s">
        <v>21</v>
      </c>
      <c r="B258">
        <v>5280</v>
      </c>
      <c r="C258">
        <v>556501</v>
      </c>
      <c r="D258">
        <v>2.1474172954149738E-2</v>
      </c>
      <c r="E258">
        <v>2.1246851504267767E-2</v>
      </c>
      <c r="F258">
        <f>AVERAGE($B$2:B258)</f>
        <v>4346.9513618677047</v>
      </c>
      <c r="G258">
        <f>GEOMEAN($B$2:B258)</f>
        <v>4281.5502924925695</v>
      </c>
      <c r="H258">
        <f>HARMEAN($B$2:B258)</f>
        <v>4213.7747442148993</v>
      </c>
      <c r="I258">
        <f>MEDIAN($B$2:B258)</f>
        <v>4590.5</v>
      </c>
      <c r="J258">
        <f>_xlfn.MODE.SNGL($B$2:B258)</f>
        <v>3750</v>
      </c>
      <c r="L258">
        <f t="shared" si="12"/>
        <v>4233.75</v>
      </c>
      <c r="M258">
        <f t="shared" si="13"/>
        <v>4726.25</v>
      </c>
      <c r="N258">
        <f t="shared" si="14"/>
        <v>5140.913043478261</v>
      </c>
      <c r="O258">
        <f t="shared" si="15"/>
        <v>5263.3979591836733</v>
      </c>
    </row>
    <row r="259" spans="1:15" x14ac:dyDescent="0.25">
      <c r="A259" t="s">
        <v>22</v>
      </c>
      <c r="B259">
        <v>5297.5</v>
      </c>
      <c r="C259">
        <v>473145</v>
      </c>
      <c r="D259">
        <v>3.3143939393939395E-3</v>
      </c>
      <c r="E259">
        <v>3.3089134421470721E-3</v>
      </c>
      <c r="F259">
        <f>AVERAGE($B$2:B259)</f>
        <v>4350.635658914729</v>
      </c>
      <c r="G259">
        <f>GEOMEAN($B$2:B259)</f>
        <v>4285.0851890662962</v>
      </c>
      <c r="H259">
        <f>HARMEAN($B$2:B259)</f>
        <v>4217.1185753380596</v>
      </c>
      <c r="I259">
        <f>MEDIAN($B$2:B259)</f>
        <v>4598.5</v>
      </c>
      <c r="J259">
        <f>_xlfn.MODE.SNGL($B$2:B259)</f>
        <v>3750</v>
      </c>
      <c r="L259">
        <f t="shared" ref="L259:L311" si="16">IF(B259&lt;$K$4,$K$2,$K$4)</f>
        <v>4233.75</v>
      </c>
      <c r="M259">
        <f t="shared" ref="M259:M311" si="17">IF(B259&lt;$K$5,$K$2,$K$5)</f>
        <v>4726.25</v>
      </c>
      <c r="N259">
        <f t="shared" si="14"/>
        <v>5128.673913043478</v>
      </c>
      <c r="O259">
        <f t="shared" si="15"/>
        <v>5268.7142857142853</v>
      </c>
    </row>
    <row r="260" spans="1:15" x14ac:dyDescent="0.25">
      <c r="A260" t="s">
        <v>23</v>
      </c>
      <c r="B260">
        <v>5260</v>
      </c>
      <c r="C260">
        <v>538090</v>
      </c>
      <c r="D260">
        <v>-7.0788107597923545E-3</v>
      </c>
      <c r="E260">
        <v>-7.103984410698567E-3</v>
      </c>
      <c r="F260">
        <f>AVERAGE($B$2:B260)</f>
        <v>4354.1467181467178</v>
      </c>
      <c r="G260">
        <f>GEOMEAN($B$2:B260)</f>
        <v>4288.4780456871522</v>
      </c>
      <c r="H260">
        <f>HARMEAN($B$2:B260)</f>
        <v>4220.3492841728948</v>
      </c>
      <c r="I260">
        <f>MEDIAN($B$2:B260)</f>
        <v>4606.5</v>
      </c>
      <c r="J260">
        <f>_xlfn.MODE.SNGL($B$2:B260)</f>
        <v>3750</v>
      </c>
      <c r="L260">
        <f t="shared" si="16"/>
        <v>4233.75</v>
      </c>
      <c r="M260">
        <f t="shared" si="17"/>
        <v>4726.25</v>
      </c>
      <c r="N260">
        <f t="shared" si="14"/>
        <v>5123.021739130435</v>
      </c>
      <c r="O260">
        <f t="shared" si="15"/>
        <v>5274.8877551020405</v>
      </c>
    </row>
    <row r="261" spans="1:15" x14ac:dyDescent="0.25">
      <c r="A261" t="s">
        <v>24</v>
      </c>
      <c r="B261">
        <v>5155.5</v>
      </c>
      <c r="C261">
        <v>762248</v>
      </c>
      <c r="D261">
        <v>-1.9866920152091256E-2</v>
      </c>
      <c r="E261">
        <v>-2.0066920773757262E-2</v>
      </c>
      <c r="F261">
        <f>AVERAGE($B$2:B261)</f>
        <v>4357.2288461538465</v>
      </c>
      <c r="G261">
        <f>GEOMEAN($B$2:B261)</f>
        <v>4291.5162248955003</v>
      </c>
      <c r="H261">
        <f>HARMEAN($B$2:B261)</f>
        <v>4223.2956655316912</v>
      </c>
      <c r="I261">
        <f>MEDIAN($B$2:B261)</f>
        <v>4607.25</v>
      </c>
      <c r="J261">
        <f>_xlfn.MODE.SNGL($B$2:B261)</f>
        <v>3750</v>
      </c>
      <c r="L261">
        <f t="shared" si="16"/>
        <v>4233.75</v>
      </c>
      <c r="M261">
        <f t="shared" si="17"/>
        <v>4726.25</v>
      </c>
      <c r="N261">
        <f t="shared" si="14"/>
        <v>5119.630434782609</v>
      </c>
      <c r="O261">
        <f t="shared" si="15"/>
        <v>5280.0306122448983</v>
      </c>
    </row>
    <row r="262" spans="1:15" x14ac:dyDescent="0.25">
      <c r="A262" t="s">
        <v>25</v>
      </c>
      <c r="B262">
        <v>5172.5</v>
      </c>
      <c r="C262">
        <v>383471</v>
      </c>
      <c r="D262">
        <v>3.2974493259625643E-3</v>
      </c>
      <c r="E262">
        <v>3.2920246616998084E-3</v>
      </c>
      <c r="F262">
        <f>AVERAGE($B$2:B262)</f>
        <v>4360.3524904214555</v>
      </c>
      <c r="G262">
        <f>GEOMEAN($B$2:B262)</f>
        <v>4294.5874185696421</v>
      </c>
      <c r="H262">
        <f>HARMEAN($B$2:B262)</f>
        <v>4226.2671649782696</v>
      </c>
      <c r="I262">
        <f>MEDIAN($B$2:B262)</f>
        <v>4608</v>
      </c>
      <c r="J262">
        <f>_xlfn.MODE.SNGL($B$2:B262)</f>
        <v>3750</v>
      </c>
      <c r="L262">
        <f t="shared" si="16"/>
        <v>4233.75</v>
      </c>
      <c r="M262">
        <f t="shared" si="17"/>
        <v>4726.25</v>
      </c>
      <c r="N262">
        <f t="shared" si="14"/>
        <v>5121.804347826087</v>
      </c>
      <c r="O262">
        <f t="shared" si="15"/>
        <v>5283.3571428571431</v>
      </c>
    </row>
    <row r="263" spans="1:15" x14ac:dyDescent="0.25">
      <c r="A263" t="s">
        <v>26</v>
      </c>
      <c r="B263">
        <v>5149.5</v>
      </c>
      <c r="C263">
        <v>33555</v>
      </c>
      <c r="D263">
        <v>-4.4465925567907204E-3</v>
      </c>
      <c r="E263">
        <v>-4.4565080538416339E-3</v>
      </c>
      <c r="F263">
        <f>AVERAGE($B$2:B263)</f>
        <v>4363.3645038167942</v>
      </c>
      <c r="G263">
        <f>GEOMEAN($B$2:B263)</f>
        <v>4297.5642404359578</v>
      </c>
      <c r="H263">
        <f>HARMEAN($B$2:B263)</f>
        <v>4229.1611689583351</v>
      </c>
      <c r="I263">
        <f>MEDIAN($B$2:B263)</f>
        <v>4610.75</v>
      </c>
      <c r="J263">
        <f>_xlfn.MODE.SNGL($B$2:B263)</f>
        <v>3750</v>
      </c>
      <c r="L263">
        <f t="shared" si="16"/>
        <v>4233.75</v>
      </c>
      <c r="M263">
        <f t="shared" si="17"/>
        <v>4726.25</v>
      </c>
      <c r="N263">
        <f t="shared" si="14"/>
        <v>5119.04347826087</v>
      </c>
      <c r="O263">
        <f t="shared" si="15"/>
        <v>5286.7142857142853</v>
      </c>
    </row>
    <row r="264" spans="1:15" x14ac:dyDescent="0.25">
      <c r="A264" t="s">
        <v>27</v>
      </c>
      <c r="B264">
        <v>5098</v>
      </c>
      <c r="C264">
        <v>271104</v>
      </c>
      <c r="D264">
        <v>-1.0000970968055151E-2</v>
      </c>
      <c r="E264">
        <v>-1.0051316629795725E-2</v>
      </c>
      <c r="F264">
        <f>AVERAGE($B$2:B264)</f>
        <v>4366.1577946768057</v>
      </c>
      <c r="G264">
        <f>GEOMEAN($B$2:B264)</f>
        <v>4300.3561109302473</v>
      </c>
      <c r="H264">
        <f>HARMEAN($B$2:B264)</f>
        <v>4231.9034969624445</v>
      </c>
      <c r="I264">
        <f>MEDIAN($B$2:B264)</f>
        <v>4613.5</v>
      </c>
      <c r="J264">
        <f>_xlfn.MODE.SNGL($B$2:B264)</f>
        <v>3750</v>
      </c>
      <c r="L264">
        <f t="shared" si="16"/>
        <v>4233.75</v>
      </c>
      <c r="M264">
        <f t="shared" si="17"/>
        <v>4726.25</v>
      </c>
      <c r="N264">
        <f t="shared" si="14"/>
        <v>5118.565217391304</v>
      </c>
      <c r="O264">
        <f t="shared" si="15"/>
        <v>5288.9387755102043</v>
      </c>
    </row>
    <row r="265" spans="1:15" x14ac:dyDescent="0.25">
      <c r="A265" t="s">
        <v>28</v>
      </c>
      <c r="B265">
        <v>5008</v>
      </c>
      <c r="C265">
        <v>546134</v>
      </c>
      <c r="D265">
        <v>-1.7653981953707338E-2</v>
      </c>
      <c r="E265">
        <v>-1.7811672156126338E-2</v>
      </c>
      <c r="F265">
        <f>AVERAGE($B$2:B265)</f>
        <v>4368.589015151515</v>
      </c>
      <c r="G265">
        <f>GEOMEAN($B$2:B265)</f>
        <v>4302.8383083937106</v>
      </c>
      <c r="H265">
        <f>HARMEAN($B$2:B265)</f>
        <v>4234.3891370608426</v>
      </c>
      <c r="I265">
        <f>MEDIAN($B$2:B265)</f>
        <v>4613.75</v>
      </c>
      <c r="J265">
        <f>_xlfn.MODE.SNGL($B$2:B265)</f>
        <v>3750</v>
      </c>
      <c r="L265">
        <f t="shared" si="16"/>
        <v>4233.75</v>
      </c>
      <c r="M265">
        <f t="shared" si="17"/>
        <v>4726.25</v>
      </c>
      <c r="N265">
        <f t="shared" si="14"/>
        <v>5118.04347826087</v>
      </c>
      <c r="O265">
        <f t="shared" si="15"/>
        <v>5283.091836734694</v>
      </c>
    </row>
    <row r="266" spans="1:15" x14ac:dyDescent="0.25">
      <c r="A266" t="s">
        <v>29</v>
      </c>
      <c r="B266">
        <v>4919.5</v>
      </c>
      <c r="C266">
        <v>713489</v>
      </c>
      <c r="D266">
        <v>-1.7671725239616614E-2</v>
      </c>
      <c r="E266">
        <v>-1.7829734474114258E-2</v>
      </c>
      <c r="F266">
        <f>AVERAGE($B$2:B266)</f>
        <v>4370.6679245283021</v>
      </c>
      <c r="G266">
        <f>GEOMEAN($B$2:B266)</f>
        <v>4305.0135291159422</v>
      </c>
      <c r="H266">
        <f>HARMEAN($B$2:B266)</f>
        <v>4236.6155877173496</v>
      </c>
      <c r="I266">
        <f>MEDIAN($B$2:B266)</f>
        <v>4614</v>
      </c>
      <c r="J266">
        <f>_xlfn.MODE.SNGL($B$2:B266)</f>
        <v>3750</v>
      </c>
      <c r="L266">
        <f t="shared" si="16"/>
        <v>4233.75</v>
      </c>
      <c r="M266">
        <f t="shared" si="17"/>
        <v>4726.25</v>
      </c>
      <c r="N266">
        <f t="shared" si="14"/>
        <v>5119.695652173913</v>
      </c>
      <c r="O266">
        <f t="shared" si="15"/>
        <v>5275.4795918367345</v>
      </c>
    </row>
    <row r="267" spans="1:15" x14ac:dyDescent="0.25">
      <c r="A267" t="s">
        <v>30</v>
      </c>
      <c r="B267">
        <v>4929</v>
      </c>
      <c r="C267">
        <v>458905</v>
      </c>
      <c r="D267">
        <v>1.9310905579835349E-3</v>
      </c>
      <c r="E267">
        <v>1.929228399557539E-3</v>
      </c>
      <c r="F267">
        <f>AVERAGE($B$2:B267)</f>
        <v>4372.7669172932328</v>
      </c>
      <c r="G267">
        <f>GEOMEAN($B$2:B267)</f>
        <v>4307.2047209812254</v>
      </c>
      <c r="H267">
        <f>HARMEAN($B$2:B267)</f>
        <v>4238.8540784129218</v>
      </c>
      <c r="I267">
        <f>MEDIAN($B$2:B267)</f>
        <v>4616</v>
      </c>
      <c r="J267">
        <f>_xlfn.MODE.SNGL($B$2:B267)</f>
        <v>3750</v>
      </c>
      <c r="L267">
        <f t="shared" si="16"/>
        <v>4233.75</v>
      </c>
      <c r="M267">
        <f t="shared" si="17"/>
        <v>4726.25</v>
      </c>
      <c r="N267">
        <f t="shared" si="14"/>
        <v>5120.434782608696</v>
      </c>
      <c r="O267">
        <f t="shared" si="15"/>
        <v>5263.3877551020405</v>
      </c>
    </row>
    <row r="268" spans="1:15" x14ac:dyDescent="0.25">
      <c r="A268" s="1">
        <v>44199</v>
      </c>
      <c r="B268">
        <v>4970.5</v>
      </c>
      <c r="C268">
        <v>345421</v>
      </c>
      <c r="D268">
        <v>8.4195577196185846E-3</v>
      </c>
      <c r="E268">
        <v>8.3843109468221284E-3</v>
      </c>
      <c r="F268">
        <f>AVERAGE($B$2:B268)</f>
        <v>4375.0056179775283</v>
      </c>
      <c r="G268">
        <f>GEOMEAN($B$2:B268)</f>
        <v>4309.5159271313023</v>
      </c>
      <c r="H268">
        <f>HARMEAN($B$2:B268)</f>
        <v>4241.192256447669</v>
      </c>
      <c r="I268">
        <f>MEDIAN($B$2:B268)</f>
        <v>4618</v>
      </c>
      <c r="J268">
        <f>_xlfn.MODE.SNGL($B$2:B268)</f>
        <v>3750</v>
      </c>
      <c r="L268">
        <f t="shared" si="16"/>
        <v>4233.75</v>
      </c>
      <c r="M268">
        <f t="shared" si="17"/>
        <v>4726.25</v>
      </c>
      <c r="N268">
        <f t="shared" si="14"/>
        <v>5109.608695652174</v>
      </c>
      <c r="O268">
        <f t="shared" si="15"/>
        <v>5251.8571428571431</v>
      </c>
    </row>
    <row r="269" spans="1:15" x14ac:dyDescent="0.25">
      <c r="A269" s="1">
        <v>44230</v>
      </c>
      <c r="B269">
        <v>5068.5</v>
      </c>
      <c r="C269">
        <v>393648</v>
      </c>
      <c r="D269">
        <v>1.9716326325319385E-2</v>
      </c>
      <c r="E269">
        <v>1.9524477170254403E-2</v>
      </c>
      <c r="F269">
        <f>AVERAGE($B$2:B269)</f>
        <v>4377.5932835820895</v>
      </c>
      <c r="G269">
        <f>GEOMEAN($B$2:B269)</f>
        <v>4312.1252495735844</v>
      </c>
      <c r="H269">
        <f>HARMEAN($B$2:B269)</f>
        <v>4243.7769281723431</v>
      </c>
      <c r="I269">
        <f>MEDIAN($B$2:B269)</f>
        <v>4618.75</v>
      </c>
      <c r="J269">
        <f>_xlfn.MODE.SNGL($B$2:B269)</f>
        <v>3750</v>
      </c>
      <c r="L269">
        <f t="shared" si="16"/>
        <v>4233.75</v>
      </c>
      <c r="M269">
        <f t="shared" si="17"/>
        <v>4726.25</v>
      </c>
      <c r="N269">
        <f t="shared" si="14"/>
        <v>5098.913043478261</v>
      </c>
      <c r="O269">
        <f t="shared" si="15"/>
        <v>5242.4387755102043</v>
      </c>
    </row>
    <row r="270" spans="1:15" x14ac:dyDescent="0.25">
      <c r="A270" s="1">
        <v>44258</v>
      </c>
      <c r="B270">
        <v>5030</v>
      </c>
      <c r="C270">
        <v>466695</v>
      </c>
      <c r="D270">
        <v>-7.5959356811679986E-3</v>
      </c>
      <c r="E270">
        <v>-7.6249317286694483E-3</v>
      </c>
      <c r="F270">
        <f>AVERAGE($B$2:B270)</f>
        <v>4380.0185873605951</v>
      </c>
      <c r="G270">
        <f>GEOMEAN($B$2:B270)</f>
        <v>4314.5944332161216</v>
      </c>
      <c r="H270">
        <f>HARMEAN($B$2:B270)</f>
        <v>4246.2442766605418</v>
      </c>
      <c r="I270">
        <f>MEDIAN($B$2:B270)</f>
        <v>4619.5</v>
      </c>
      <c r="J270">
        <f>_xlfn.MODE.SNGL($B$2:B270)</f>
        <v>3750</v>
      </c>
      <c r="L270">
        <f t="shared" si="16"/>
        <v>4233.75</v>
      </c>
      <c r="M270">
        <f t="shared" si="17"/>
        <v>4726.25</v>
      </c>
      <c r="N270">
        <f t="shared" si="14"/>
        <v>5093.826086956522</v>
      </c>
      <c r="O270">
        <f t="shared" si="15"/>
        <v>5235.2448979591836</v>
      </c>
    </row>
    <row r="271" spans="1:15" x14ac:dyDescent="0.25">
      <c r="A271" s="1">
        <v>44289</v>
      </c>
      <c r="B271">
        <v>4965.5</v>
      </c>
      <c r="C271">
        <v>315202</v>
      </c>
      <c r="D271">
        <v>-1.2823061630218688E-2</v>
      </c>
      <c r="E271">
        <v>-1.2905986750371693E-2</v>
      </c>
      <c r="F271">
        <f>AVERAGE($B$2:B271)</f>
        <v>4382.187037037037</v>
      </c>
      <c r="G271">
        <f>GEOMEAN($B$2:B271)</f>
        <v>4316.8403751359065</v>
      </c>
      <c r="H271">
        <f>HARMEAN($B$2:B271)</f>
        <v>4248.5235405236144</v>
      </c>
      <c r="I271">
        <f>MEDIAN($B$2:B271)</f>
        <v>4620.75</v>
      </c>
      <c r="J271">
        <f>_xlfn.MODE.SNGL($B$2:B271)</f>
        <v>3750</v>
      </c>
      <c r="L271">
        <f t="shared" si="16"/>
        <v>4233.75</v>
      </c>
      <c r="M271">
        <f t="shared" si="17"/>
        <v>4726.25</v>
      </c>
      <c r="N271">
        <f t="shared" si="14"/>
        <v>5094.195652173913</v>
      </c>
      <c r="O271">
        <f t="shared" si="15"/>
        <v>5226.6938775510207</v>
      </c>
    </row>
    <row r="272" spans="1:15" x14ac:dyDescent="0.25">
      <c r="A272" s="1">
        <v>44319</v>
      </c>
      <c r="B272">
        <v>5010</v>
      </c>
      <c r="C272">
        <v>569971</v>
      </c>
      <c r="D272">
        <v>8.9618366730440033E-3</v>
      </c>
      <c r="E272">
        <v>8.9219177354971889E-3</v>
      </c>
      <c r="F272">
        <f>AVERAGE($B$2:B272)</f>
        <v>4384.5036900369005</v>
      </c>
      <c r="G272">
        <f>GEOMEAN($B$2:B272)</f>
        <v>4319.2130937223228</v>
      </c>
      <c r="H272">
        <f>HARMEAN($B$2:B272)</f>
        <v>4250.9076771415594</v>
      </c>
      <c r="I272">
        <f>MEDIAN($B$2:B272)</f>
        <v>4622</v>
      </c>
      <c r="J272">
        <f>_xlfn.MODE.SNGL($B$2:B272)</f>
        <v>3750</v>
      </c>
      <c r="L272">
        <f t="shared" si="16"/>
        <v>4233.75</v>
      </c>
      <c r="M272">
        <f t="shared" si="17"/>
        <v>4726.25</v>
      </c>
      <c r="N272">
        <f t="shared" si="14"/>
        <v>5098.804347826087</v>
      </c>
      <c r="O272">
        <f t="shared" si="15"/>
        <v>5218.6020408163267</v>
      </c>
    </row>
    <row r="273" spans="1:15" x14ac:dyDescent="0.25">
      <c r="A273" s="1">
        <v>44442</v>
      </c>
      <c r="B273">
        <v>4980.5</v>
      </c>
      <c r="C273">
        <v>515133</v>
      </c>
      <c r="D273">
        <v>-5.8882235528942119E-3</v>
      </c>
      <c r="E273">
        <v>-5.9056274936901071E-3</v>
      </c>
      <c r="F273">
        <f>AVERAGE($B$2:B273)</f>
        <v>4386.6948529411766</v>
      </c>
      <c r="G273">
        <f>GEOMEAN($B$2:B273)</f>
        <v>4321.4758273231255</v>
      </c>
      <c r="H273">
        <f>HARMEAN($B$2:B273)</f>
        <v>4253.198302365965</v>
      </c>
      <c r="I273">
        <f>MEDIAN($B$2:B273)</f>
        <v>4627</v>
      </c>
      <c r="J273">
        <f>_xlfn.MODE.SNGL($B$2:B273)</f>
        <v>3750</v>
      </c>
      <c r="L273">
        <f t="shared" si="16"/>
        <v>4233.75</v>
      </c>
      <c r="M273">
        <f t="shared" si="17"/>
        <v>4726.25</v>
      </c>
      <c r="N273">
        <f t="shared" si="14"/>
        <v>5099.54347826087</v>
      </c>
      <c r="O273">
        <f t="shared" si="15"/>
        <v>5211.7448979591836</v>
      </c>
    </row>
    <row r="274" spans="1:15" x14ac:dyDescent="0.25">
      <c r="A274" s="1">
        <v>44472</v>
      </c>
      <c r="B274">
        <v>5070</v>
      </c>
      <c r="C274">
        <v>366323</v>
      </c>
      <c r="D274">
        <v>1.7970083324967374E-2</v>
      </c>
      <c r="E274">
        <v>1.7810530000008522E-2</v>
      </c>
      <c r="F274">
        <f>AVERAGE($B$2:B274)</f>
        <v>4389.197802197802</v>
      </c>
      <c r="G274">
        <f>GEOMEAN($B$2:B274)</f>
        <v>4324.0052455763944</v>
      </c>
      <c r="H274">
        <f>HARMEAN($B$2:B274)</f>
        <v>4255.7097146956212</v>
      </c>
      <c r="I274">
        <f>MEDIAN($B$2:B274)</f>
        <v>4632</v>
      </c>
      <c r="J274">
        <f>_xlfn.MODE.SNGL($B$2:B274)</f>
        <v>3750</v>
      </c>
      <c r="L274">
        <f t="shared" si="16"/>
        <v>4233.75</v>
      </c>
      <c r="M274">
        <f t="shared" si="17"/>
        <v>4726.25</v>
      </c>
      <c r="N274">
        <f t="shared" si="14"/>
        <v>5099.347826086957</v>
      </c>
      <c r="O274">
        <f t="shared" si="15"/>
        <v>5204.0816326530612</v>
      </c>
    </row>
    <row r="275" spans="1:15" x14ac:dyDescent="0.25">
      <c r="A275" s="1">
        <v>44503</v>
      </c>
      <c r="B275">
        <v>5096.5</v>
      </c>
      <c r="C275">
        <v>254304</v>
      </c>
      <c r="D275">
        <v>5.2268244575936883E-3</v>
      </c>
      <c r="E275">
        <v>5.2132120232386446E-3</v>
      </c>
      <c r="F275">
        <f>AVERAGE($B$2:B275)</f>
        <v>4391.7791970802919</v>
      </c>
      <c r="G275">
        <f>GEOMEAN($B$2:B275)</f>
        <v>4326.5999837510044</v>
      </c>
      <c r="H275">
        <f>HARMEAN($B$2:B275)</f>
        <v>4258.2736003702476</v>
      </c>
      <c r="I275">
        <f>MEDIAN($B$2:B275)</f>
        <v>4637.25</v>
      </c>
      <c r="J275">
        <f>_xlfn.MODE.SNGL($B$2:B275)</f>
        <v>3750</v>
      </c>
      <c r="L275">
        <f t="shared" si="16"/>
        <v>4233.75</v>
      </c>
      <c r="M275">
        <f t="shared" si="17"/>
        <v>4726.25</v>
      </c>
      <c r="N275">
        <f t="shared" si="14"/>
        <v>5096.391304347826</v>
      </c>
      <c r="O275">
        <f t="shared" si="15"/>
        <v>5196.8469387755104</v>
      </c>
    </row>
    <row r="276" spans="1:15" x14ac:dyDescent="0.25">
      <c r="A276" s="1">
        <v>44533</v>
      </c>
      <c r="B276">
        <v>5135.5</v>
      </c>
      <c r="C276">
        <v>293522</v>
      </c>
      <c r="D276">
        <v>7.6523104091042876E-3</v>
      </c>
      <c r="E276">
        <v>7.6231799973914618E-3</v>
      </c>
      <c r="F276">
        <f>AVERAGE($B$2:B276)</f>
        <v>4394.4836363636359</v>
      </c>
      <c r="G276">
        <f>GEOMEAN($B$2:B276)</f>
        <v>4329.2974004937232</v>
      </c>
      <c r="H276">
        <f>HARMEAN($B$2:B276)</f>
        <v>4260.920269631265</v>
      </c>
      <c r="I276">
        <f>MEDIAN($B$2:B276)</f>
        <v>4642.5</v>
      </c>
      <c r="J276">
        <f>_xlfn.MODE.SNGL($B$2:B276)</f>
        <v>3750</v>
      </c>
      <c r="L276">
        <f t="shared" si="16"/>
        <v>4233.75</v>
      </c>
      <c r="M276">
        <f t="shared" si="17"/>
        <v>4726.25</v>
      </c>
      <c r="N276">
        <f t="shared" si="14"/>
        <v>5096.717391304348</v>
      </c>
      <c r="O276">
        <f t="shared" si="15"/>
        <v>5189.1326530612241</v>
      </c>
    </row>
    <row r="277" spans="1:15" x14ac:dyDescent="0.25">
      <c r="A277" t="s">
        <v>31</v>
      </c>
      <c r="B277">
        <v>5217.5</v>
      </c>
      <c r="C277">
        <v>394556</v>
      </c>
      <c r="D277">
        <v>1.5967286534904097E-2</v>
      </c>
      <c r="E277">
        <v>1.5841150345496772E-2</v>
      </c>
      <c r="F277">
        <f>AVERAGE($B$2:B277)</f>
        <v>4397.465579710145</v>
      </c>
      <c r="G277">
        <f>GEOMEAN($B$2:B277)</f>
        <v>4332.2255772011913</v>
      </c>
      <c r="H277">
        <f>HARMEAN($B$2:B277)</f>
        <v>4263.7525851373657</v>
      </c>
      <c r="I277">
        <f>MEDIAN($B$2:B277)</f>
        <v>4650.5</v>
      </c>
      <c r="J277">
        <f>_xlfn.MODE.SNGL($B$2:B277)</f>
        <v>3750</v>
      </c>
      <c r="L277">
        <f t="shared" si="16"/>
        <v>4233.75</v>
      </c>
      <c r="M277">
        <f t="shared" si="17"/>
        <v>4726.25</v>
      </c>
      <c r="N277">
        <f t="shared" si="14"/>
        <v>5101.086956521739</v>
      </c>
      <c r="O277">
        <f t="shared" si="15"/>
        <v>5179.6734693877552</v>
      </c>
    </row>
    <row r="278" spans="1:15" x14ac:dyDescent="0.25">
      <c r="A278" t="s">
        <v>32</v>
      </c>
      <c r="B278">
        <v>5170.5</v>
      </c>
      <c r="C278">
        <v>306942</v>
      </c>
      <c r="D278">
        <v>-9.0081456636320074E-3</v>
      </c>
      <c r="E278">
        <v>-9.0489643263261133E-3</v>
      </c>
      <c r="F278">
        <f>AVERAGE($B$2:B278)</f>
        <v>4400.256317689531</v>
      </c>
      <c r="G278">
        <f>GEOMEAN($B$2:B278)</f>
        <v>4334.9929542066166</v>
      </c>
      <c r="H278">
        <f>HARMEAN($B$2:B278)</f>
        <v>4266.4536875465219</v>
      </c>
      <c r="I278">
        <f>MEDIAN($B$2:B278)</f>
        <v>4658.5</v>
      </c>
      <c r="J278">
        <f>_xlfn.MODE.SNGL($B$2:B278)</f>
        <v>3750</v>
      </c>
      <c r="L278">
        <f t="shared" si="16"/>
        <v>4233.75</v>
      </c>
      <c r="M278">
        <f t="shared" si="17"/>
        <v>4726.25</v>
      </c>
      <c r="N278">
        <f t="shared" si="14"/>
        <v>5102.304347826087</v>
      </c>
      <c r="O278">
        <f t="shared" si="15"/>
        <v>5170.9897959183672</v>
      </c>
    </row>
    <row r="279" spans="1:15" x14ac:dyDescent="0.25">
      <c r="A279" t="s">
        <v>33</v>
      </c>
      <c r="B279">
        <v>5274.5</v>
      </c>
      <c r="C279">
        <v>583209</v>
      </c>
      <c r="D279">
        <v>2.0114108886954842E-2</v>
      </c>
      <c r="E279">
        <v>1.9914492496833615E-2</v>
      </c>
      <c r="F279">
        <f>AVERAGE($B$2:B279)</f>
        <v>4403.4010791366909</v>
      </c>
      <c r="G279">
        <f>GEOMEAN($B$2:B279)</f>
        <v>4338.0529154658707</v>
      </c>
      <c r="H279">
        <f>HARMEAN($B$2:B279)</f>
        <v>4269.3887685795344</v>
      </c>
      <c r="I279">
        <f>MEDIAN($B$2:B279)</f>
        <v>4658.75</v>
      </c>
      <c r="J279">
        <f>_xlfn.MODE.SNGL($B$2:B279)</f>
        <v>3750</v>
      </c>
      <c r="L279">
        <f t="shared" si="16"/>
        <v>4233.75</v>
      </c>
      <c r="M279">
        <f t="shared" si="17"/>
        <v>4726.25</v>
      </c>
      <c r="N279">
        <f t="shared" si="14"/>
        <v>5099.891304347826</v>
      </c>
      <c r="O279">
        <f t="shared" si="15"/>
        <v>5160.4795918367345</v>
      </c>
    </row>
    <row r="280" spans="1:15" x14ac:dyDescent="0.25">
      <c r="A280" t="s">
        <v>34</v>
      </c>
      <c r="B280">
        <v>5362</v>
      </c>
      <c r="C280">
        <v>915441</v>
      </c>
      <c r="D280">
        <v>1.6589250165892501E-2</v>
      </c>
      <c r="E280">
        <v>1.6453151674041062E-2</v>
      </c>
      <c r="F280">
        <f>AVERAGE($B$2:B280)</f>
        <v>4406.836917562724</v>
      </c>
      <c r="G280">
        <f>GEOMEAN($B$2:B280)</f>
        <v>4341.349088218838</v>
      </c>
      <c r="H280">
        <f>HARMEAN($B$2:B280)</f>
        <v>4272.5092216562953</v>
      </c>
      <c r="I280">
        <f>MEDIAN($B$2:B280)</f>
        <v>4659</v>
      </c>
      <c r="J280">
        <f>_xlfn.MODE.SNGL($B$2:B280)</f>
        <v>3750</v>
      </c>
      <c r="L280">
        <f t="shared" si="16"/>
        <v>4233.75</v>
      </c>
      <c r="M280">
        <f t="shared" si="17"/>
        <v>4726.25</v>
      </c>
      <c r="N280">
        <f t="shared" si="14"/>
        <v>5098.739130434783</v>
      </c>
      <c r="O280">
        <f t="shared" si="15"/>
        <v>5150.8979591836733</v>
      </c>
    </row>
    <row r="281" spans="1:15" x14ac:dyDescent="0.25">
      <c r="A281" t="s">
        <v>35</v>
      </c>
      <c r="B281">
        <v>5428.5</v>
      </c>
      <c r="C281">
        <v>828789</v>
      </c>
      <c r="D281">
        <v>1.2402088772845953E-2</v>
      </c>
      <c r="E281">
        <v>1.2325812876002247E-2</v>
      </c>
      <c r="F281">
        <f>AVERAGE($B$2:B281)</f>
        <v>4410.4857142857145</v>
      </c>
      <c r="G281">
        <f>GEOMEAN($B$2:B281)</f>
        <v>4344.8154524990614</v>
      </c>
      <c r="H281">
        <f>HARMEAN($B$2:B281)</f>
        <v>4275.7610673149329</v>
      </c>
      <c r="I281">
        <f>MEDIAN($B$2:B281)</f>
        <v>4662.5</v>
      </c>
      <c r="J281">
        <f>_xlfn.MODE.SNGL($B$2:B281)</f>
        <v>3750</v>
      </c>
      <c r="L281">
        <f t="shared" si="16"/>
        <v>4233.75</v>
      </c>
      <c r="M281">
        <f t="shared" si="17"/>
        <v>4726.25</v>
      </c>
      <c r="N281">
        <f t="shared" si="14"/>
        <v>5105.565217391304</v>
      </c>
      <c r="O281">
        <f t="shared" si="15"/>
        <v>5142.7244897959181</v>
      </c>
    </row>
    <row r="282" spans="1:15" x14ac:dyDescent="0.25">
      <c r="A282" t="s">
        <v>36</v>
      </c>
      <c r="B282">
        <v>5409</v>
      </c>
      <c r="C282">
        <v>396221</v>
      </c>
      <c r="D282">
        <v>-3.592152528322741E-3</v>
      </c>
      <c r="E282">
        <v>-3.5986198004799045E-3</v>
      </c>
      <c r="F282">
        <f>AVERAGE($B$2:B282)</f>
        <v>4414.0391459074735</v>
      </c>
      <c r="G282">
        <f>GEOMEAN($B$2:B282)</f>
        <v>4348.2041978634579</v>
      </c>
      <c r="H282">
        <f>HARMEAN($B$2:B282)</f>
        <v>4278.951396806593</v>
      </c>
      <c r="I282">
        <f>MEDIAN($B$2:B282)</f>
        <v>4666</v>
      </c>
      <c r="J282">
        <f>_xlfn.MODE.SNGL($B$2:B282)</f>
        <v>3750</v>
      </c>
      <c r="L282">
        <f t="shared" si="16"/>
        <v>4233.75</v>
      </c>
      <c r="M282">
        <f t="shared" si="17"/>
        <v>4726.25</v>
      </c>
      <c r="N282">
        <f t="shared" si="14"/>
        <v>5113.95652173913</v>
      </c>
      <c r="O282">
        <f t="shared" si="15"/>
        <v>5141.7142857142853</v>
      </c>
    </row>
    <row r="283" spans="1:15" x14ac:dyDescent="0.25">
      <c r="A283" t="s">
        <v>37</v>
      </c>
      <c r="B283">
        <v>5300.5</v>
      </c>
      <c r="C283">
        <v>446257</v>
      </c>
      <c r="D283">
        <v>-2.0059160658162323E-2</v>
      </c>
      <c r="E283">
        <v>-2.026307715827454E-2</v>
      </c>
      <c r="F283">
        <f>AVERAGE($B$2:B283)</f>
        <v>4417.182624113475</v>
      </c>
      <c r="G283">
        <f>GEOMEAN($B$2:B283)</f>
        <v>4351.2588541423374</v>
      </c>
      <c r="H283">
        <f>HARMEAN($B$2:B283)</f>
        <v>4281.8777541077943</v>
      </c>
      <c r="I283">
        <f>MEDIAN($B$2:B283)</f>
        <v>4668.75</v>
      </c>
      <c r="J283">
        <f>_xlfn.MODE.SNGL($B$2:B283)</f>
        <v>3750</v>
      </c>
      <c r="L283">
        <f t="shared" si="16"/>
        <v>4233.75</v>
      </c>
      <c r="M283">
        <f t="shared" si="17"/>
        <v>4726.25</v>
      </c>
      <c r="N283">
        <f t="shared" ref="N283:N311" si="18">AVERAGE(B259:B281)</f>
        <v>5120.413043478261</v>
      </c>
      <c r="O283">
        <f t="shared" si="15"/>
        <v>5140.1734693877552</v>
      </c>
    </row>
    <row r="284" spans="1:15" x14ac:dyDescent="0.25">
      <c r="A284" t="s">
        <v>38</v>
      </c>
      <c r="B284">
        <v>5354.5</v>
      </c>
      <c r="C284">
        <v>351371</v>
      </c>
      <c r="D284">
        <v>1.0187718139798132E-2</v>
      </c>
      <c r="E284">
        <v>1.0136173127777461E-2</v>
      </c>
      <c r="F284">
        <f>AVERAGE($B$2:B284)</f>
        <v>4420.4946996466433</v>
      </c>
      <c r="G284">
        <f>GEOMEAN($B$2:B284)</f>
        <v>4354.4500059323173</v>
      </c>
      <c r="H284">
        <f>HARMEAN($B$2:B284)</f>
        <v>4284.9108296705836</v>
      </c>
      <c r="I284">
        <f>MEDIAN($B$2:B284)</f>
        <v>4671.5</v>
      </c>
      <c r="J284">
        <f>_xlfn.MODE.SNGL($B$2:B284)</f>
        <v>3750</v>
      </c>
      <c r="L284">
        <f t="shared" si="16"/>
        <v>4233.75</v>
      </c>
      <c r="M284">
        <f t="shared" si="17"/>
        <v>4726.25</v>
      </c>
      <c r="N284">
        <f t="shared" si="18"/>
        <v>5125.260869565217</v>
      </c>
      <c r="O284">
        <f t="shared" si="15"/>
        <v>5137.1122448979595</v>
      </c>
    </row>
    <row r="285" spans="1:15" x14ac:dyDescent="0.25">
      <c r="A285" t="s">
        <v>39</v>
      </c>
      <c r="B285">
        <v>5294.5</v>
      </c>
      <c r="C285">
        <v>254876</v>
      </c>
      <c r="D285">
        <v>-1.1205528060509852E-2</v>
      </c>
      <c r="E285">
        <v>-1.1268782970420629E-2</v>
      </c>
      <c r="F285">
        <f>AVERAGE($B$2:B285)</f>
        <v>4423.5721830985913</v>
      </c>
      <c r="G285">
        <f>GEOMEAN($B$2:B285)</f>
        <v>4357.4480987003917</v>
      </c>
      <c r="H285">
        <f>HARMEAN($B$2:B285)</f>
        <v>4287.7897846658998</v>
      </c>
      <c r="I285">
        <f>MEDIAN($B$2:B285)</f>
        <v>4671.5</v>
      </c>
      <c r="J285">
        <f>_xlfn.MODE.SNGL($B$2:B285)</f>
        <v>3750</v>
      </c>
      <c r="L285">
        <f t="shared" si="16"/>
        <v>4233.75</v>
      </c>
      <c r="M285">
        <f t="shared" si="17"/>
        <v>4726.25</v>
      </c>
      <c r="N285">
        <f t="shared" si="18"/>
        <v>5127.021739130435</v>
      </c>
      <c r="O285">
        <f t="shared" si="15"/>
        <v>5135.9795918367345</v>
      </c>
    </row>
    <row r="286" spans="1:15" x14ac:dyDescent="0.25">
      <c r="A286" t="s">
        <v>40</v>
      </c>
      <c r="B286">
        <v>5348</v>
      </c>
      <c r="C286">
        <v>223178</v>
      </c>
      <c r="D286">
        <v>1.0104825762583813E-2</v>
      </c>
      <c r="E286">
        <v>1.0054113351324608E-2</v>
      </c>
      <c r="F286">
        <f>AVERAGE($B$2:B286)</f>
        <v>4426.8157894736842</v>
      </c>
      <c r="G286">
        <f>GEOMEAN($B$2:B286)</f>
        <v>4360.5810228430519</v>
      </c>
      <c r="H286">
        <f>HARMEAN($B$2:B286)</f>
        <v>4290.7744209114508</v>
      </c>
      <c r="I286">
        <f>MEDIAN($B$2:B286)</f>
        <v>4671.5</v>
      </c>
      <c r="J286">
        <f>_xlfn.MODE.SNGL($B$2:B286)</f>
        <v>3750</v>
      </c>
      <c r="L286">
        <f t="shared" si="16"/>
        <v>4233.75</v>
      </c>
      <c r="M286">
        <f t="shared" si="17"/>
        <v>4726.25</v>
      </c>
      <c r="N286">
        <f t="shared" si="18"/>
        <v>5135.673913043478</v>
      </c>
      <c r="O286">
        <f t="shared" si="15"/>
        <v>5134.3265306122448</v>
      </c>
    </row>
    <row r="287" spans="1:15" x14ac:dyDescent="0.25">
      <c r="A287" t="s">
        <v>41</v>
      </c>
      <c r="B287">
        <v>5300</v>
      </c>
      <c r="C287">
        <v>374734</v>
      </c>
      <c r="D287">
        <v>-8.9753178758414359E-3</v>
      </c>
      <c r="E287">
        <v>-9.0158386816205395E-3</v>
      </c>
      <c r="F287">
        <f>AVERAGE($B$2:B287)</f>
        <v>4429.8688811188813</v>
      </c>
      <c r="G287">
        <f>GEOMEAN($B$2:B287)</f>
        <v>4363.5567088194548</v>
      </c>
      <c r="H287">
        <f>HARMEAN($B$2:B287)</f>
        <v>4293.6331386781603</v>
      </c>
      <c r="I287">
        <f>MEDIAN($B$2:B287)</f>
        <v>4673.5</v>
      </c>
      <c r="J287">
        <f>_xlfn.MODE.SNGL($B$2:B287)</f>
        <v>3750</v>
      </c>
      <c r="L287">
        <f t="shared" si="16"/>
        <v>4233.75</v>
      </c>
      <c r="M287">
        <f t="shared" si="17"/>
        <v>4726.25</v>
      </c>
      <c r="N287">
        <f t="shared" si="18"/>
        <v>5140.978260869565</v>
      </c>
      <c r="O287">
        <f t="shared" si="15"/>
        <v>5137.1428571428569</v>
      </c>
    </row>
    <row r="288" spans="1:15" x14ac:dyDescent="0.25">
      <c r="A288" t="s">
        <v>42</v>
      </c>
      <c r="B288">
        <v>5281</v>
      </c>
      <c r="C288">
        <v>129101</v>
      </c>
      <c r="D288">
        <v>-3.5849056603773585E-3</v>
      </c>
      <c r="E288">
        <v>-3.5913468332800752E-3</v>
      </c>
      <c r="F288">
        <f>AVERAGE($B$2:B288)</f>
        <v>4432.8344947735195</v>
      </c>
      <c r="G288">
        <f>GEOMEAN($B$2:B288)</f>
        <v>4366.4590281478031</v>
      </c>
      <c r="H288">
        <f>HARMEAN($B$2:B288)</f>
        <v>4296.4320454312365</v>
      </c>
      <c r="I288">
        <f>MEDIAN($B$2:B288)</f>
        <v>4675.5</v>
      </c>
      <c r="J288">
        <f>_xlfn.MODE.SNGL($B$2:B288)</f>
        <v>3750</v>
      </c>
      <c r="L288">
        <f t="shared" si="16"/>
        <v>4233.75</v>
      </c>
      <c r="M288">
        <f t="shared" si="17"/>
        <v>4726.25</v>
      </c>
      <c r="N288">
        <f t="shared" si="18"/>
        <v>5149.608695652174</v>
      </c>
      <c r="O288">
        <f t="shared" si="15"/>
        <v>5138.7959183673465</v>
      </c>
    </row>
    <row r="289" spans="1:15" x14ac:dyDescent="0.25">
      <c r="A289" t="s">
        <v>43</v>
      </c>
      <c r="B289">
        <v>5344.5</v>
      </c>
      <c r="C289">
        <v>281065</v>
      </c>
      <c r="D289">
        <v>1.2024237833743609E-2</v>
      </c>
      <c r="E289">
        <v>1.1952521007067283E-2</v>
      </c>
      <c r="F289">
        <f>AVERAGE($B$2:B289)</f>
        <v>4436</v>
      </c>
      <c r="G289">
        <f>GEOMEAN($B$2:B289)</f>
        <v>4369.5244422329552</v>
      </c>
      <c r="H289">
        <f>HARMEAN($B$2:B289)</f>
        <v>4299.3595234081122</v>
      </c>
      <c r="I289">
        <f>MEDIAN($B$2:B289)</f>
        <v>4681.75</v>
      </c>
      <c r="J289">
        <f>_xlfn.MODE.SNGL($B$2:B289)</f>
        <v>3750</v>
      </c>
      <c r="L289">
        <f t="shared" si="16"/>
        <v>4233.75</v>
      </c>
      <c r="M289">
        <f t="shared" si="17"/>
        <v>4726.25</v>
      </c>
      <c r="N289">
        <f t="shared" si="18"/>
        <v>5158.391304347826</v>
      </c>
      <c r="O289">
        <f t="shared" si="15"/>
        <v>5140.7857142857147</v>
      </c>
    </row>
    <row r="290" spans="1:15" x14ac:dyDescent="0.25">
      <c r="A290" s="1">
        <v>44200</v>
      </c>
      <c r="B290">
        <v>5293.5</v>
      </c>
      <c r="C290">
        <v>262969</v>
      </c>
      <c r="D290">
        <v>-9.542520348021331E-3</v>
      </c>
      <c r="E290">
        <v>-9.5883419305659266E-3</v>
      </c>
      <c r="F290">
        <f>AVERAGE($B$2:B290)</f>
        <v>4438.9671280276816</v>
      </c>
      <c r="G290">
        <f>GEOMEAN($B$2:B290)</f>
        <v>4372.425702888866</v>
      </c>
      <c r="H290">
        <f>HARMEAN($B$2:B290)</f>
        <v>4302.1552395489934</v>
      </c>
      <c r="I290">
        <f>MEDIAN($B$2:B290)</f>
        <v>4688</v>
      </c>
      <c r="J290">
        <f>_xlfn.MODE.SNGL($B$2:B290)</f>
        <v>3750</v>
      </c>
      <c r="L290">
        <f t="shared" si="16"/>
        <v>4233.75</v>
      </c>
      <c r="M290">
        <f t="shared" si="17"/>
        <v>4726.25</v>
      </c>
      <c r="N290">
        <f t="shared" si="18"/>
        <v>5170.260869565217</v>
      </c>
      <c r="O290">
        <f t="shared" si="15"/>
        <v>5144.5204081632655</v>
      </c>
    </row>
    <row r="291" spans="1:15" x14ac:dyDescent="0.25">
      <c r="A291" s="1">
        <v>44231</v>
      </c>
      <c r="B291">
        <v>5301.5</v>
      </c>
      <c r="C291">
        <v>89435</v>
      </c>
      <c r="D291">
        <v>1.5112874279777084E-3</v>
      </c>
      <c r="E291">
        <v>1.5101465824184234E-3</v>
      </c>
      <c r="F291">
        <f>AVERAGE($B$2:B291)</f>
        <v>4441.9413793103449</v>
      </c>
      <c r="G291">
        <f>GEOMEAN($B$2:B291)</f>
        <v>4375.3316453853313</v>
      </c>
      <c r="H291">
        <f>HARMEAN($B$2:B291)</f>
        <v>4304.9534929497322</v>
      </c>
      <c r="I291">
        <f>MEDIAN($B$2:B291)</f>
        <v>4689</v>
      </c>
      <c r="J291">
        <f>_xlfn.MODE.SNGL($B$2:B291)</f>
        <v>3750</v>
      </c>
      <c r="L291">
        <f t="shared" si="16"/>
        <v>4233.75</v>
      </c>
      <c r="M291">
        <f t="shared" si="17"/>
        <v>4726.25</v>
      </c>
      <c r="N291">
        <f t="shared" si="18"/>
        <v>5188.739130434783</v>
      </c>
      <c r="O291">
        <f t="shared" si="15"/>
        <v>5149.2857142857147</v>
      </c>
    </row>
    <row r="292" spans="1:15" x14ac:dyDescent="0.25">
      <c r="A292" s="1">
        <v>44320</v>
      </c>
      <c r="B292">
        <v>5254.5</v>
      </c>
      <c r="C292">
        <v>214581</v>
      </c>
      <c r="D292">
        <v>-8.865415448457984E-3</v>
      </c>
      <c r="E292">
        <v>-8.9049470602016994E-3</v>
      </c>
      <c r="F292">
        <f>AVERAGE($B$2:B292)</f>
        <v>4444.7336769759449</v>
      </c>
      <c r="G292">
        <f>GEOMEAN($B$2:B292)</f>
        <v>4378.0855505197005</v>
      </c>
      <c r="H292">
        <f>HARMEAN($B$2:B292)</f>
        <v>4307.6285318387208</v>
      </c>
      <c r="I292">
        <f>MEDIAN($B$2:B292)</f>
        <v>4690</v>
      </c>
      <c r="J292">
        <f>_xlfn.MODE.SNGL($B$2:B292)</f>
        <v>3750</v>
      </c>
      <c r="L292">
        <f t="shared" si="16"/>
        <v>4233.75</v>
      </c>
      <c r="M292">
        <f t="shared" si="17"/>
        <v>4726.25</v>
      </c>
      <c r="N292">
        <f t="shared" si="18"/>
        <v>5204.586956521739</v>
      </c>
      <c r="O292">
        <f t="shared" si="15"/>
        <v>5155.6224489795923</v>
      </c>
    </row>
    <row r="293" spans="1:15" x14ac:dyDescent="0.25">
      <c r="A293" s="1">
        <v>44351</v>
      </c>
      <c r="B293">
        <v>5110.5</v>
      </c>
      <c r="C293">
        <v>441607</v>
      </c>
      <c r="D293">
        <v>-2.7405081358835286E-2</v>
      </c>
      <c r="E293">
        <v>-2.77876055365202E-2</v>
      </c>
      <c r="F293">
        <f>AVERAGE($B$2:B293)</f>
        <v>4447.0136986301368</v>
      </c>
      <c r="G293">
        <f>GEOMEAN($B$2:B293)</f>
        <v>4380.405436372027</v>
      </c>
      <c r="H293">
        <f>HARMEAN($B$2:B293)</f>
        <v>4309.9473769898277</v>
      </c>
      <c r="I293">
        <f>MEDIAN($B$2:B293)</f>
        <v>4690.25</v>
      </c>
      <c r="J293">
        <f>_xlfn.MODE.SNGL($B$2:B293)</f>
        <v>3750</v>
      </c>
      <c r="L293">
        <f t="shared" si="16"/>
        <v>4233.75</v>
      </c>
      <c r="M293">
        <f t="shared" si="17"/>
        <v>4726.25</v>
      </c>
      <c r="N293">
        <f t="shared" si="18"/>
        <v>5218.978260869565</v>
      </c>
      <c r="O293">
        <f t="shared" si="15"/>
        <v>5157.3775510204077</v>
      </c>
    </row>
    <row r="294" spans="1:15" x14ac:dyDescent="0.25">
      <c r="A294" s="1">
        <v>44381</v>
      </c>
      <c r="B294">
        <v>5080</v>
      </c>
      <c r="C294">
        <v>523524</v>
      </c>
      <c r="D294">
        <v>-5.9681048821054695E-3</v>
      </c>
      <c r="E294">
        <v>-5.9859851966033205E-3</v>
      </c>
      <c r="F294">
        <f>AVERAGE($B$2:B294)</f>
        <v>4449.1740614334467</v>
      </c>
      <c r="G294">
        <f>GEOMEAN($B$2:B294)</f>
        <v>4382.62116574842</v>
      </c>
      <c r="H294">
        <f>HARMEAN($B$2:B294)</f>
        <v>4312.178306161004</v>
      </c>
      <c r="I294">
        <f>MEDIAN($B$2:B294)</f>
        <v>4690.5</v>
      </c>
      <c r="J294">
        <f>_xlfn.MODE.SNGL($B$2:B294)</f>
        <v>3750</v>
      </c>
      <c r="L294">
        <f t="shared" si="16"/>
        <v>4233.75</v>
      </c>
      <c r="M294">
        <f t="shared" si="17"/>
        <v>4726.25</v>
      </c>
      <c r="N294">
        <f t="shared" si="18"/>
        <v>5227.065217391304</v>
      </c>
      <c r="O294">
        <f t="shared" si="15"/>
        <v>5156.0612244897957</v>
      </c>
    </row>
    <row r="295" spans="1:15" x14ac:dyDescent="0.25">
      <c r="A295" s="1">
        <v>44412</v>
      </c>
      <c r="B295">
        <v>5099</v>
      </c>
      <c r="C295">
        <v>333972</v>
      </c>
      <c r="D295">
        <v>3.7401574803149606E-3</v>
      </c>
      <c r="E295">
        <v>3.7331804826280656E-3</v>
      </c>
      <c r="F295">
        <f>AVERAGE($B$2:B295)</f>
        <v>4451.3843537414969</v>
      </c>
      <c r="G295">
        <f>GEOMEAN($B$2:B295)</f>
        <v>4384.8786098658147</v>
      </c>
      <c r="H295">
        <f>HARMEAN($B$2:B295)</f>
        <v>4314.4427872462857</v>
      </c>
      <c r="I295">
        <f>MEDIAN($B$2:B295)</f>
        <v>4690.5</v>
      </c>
      <c r="J295">
        <f>_xlfn.MODE.SNGL($B$2:B295)</f>
        <v>3750</v>
      </c>
      <c r="L295">
        <f t="shared" si="16"/>
        <v>4233.75</v>
      </c>
      <c r="M295">
        <f t="shared" si="17"/>
        <v>4726.25</v>
      </c>
      <c r="N295">
        <f t="shared" si="18"/>
        <v>5230.565217391304</v>
      </c>
      <c r="O295">
        <f t="shared" si="15"/>
        <v>5155.908163265306</v>
      </c>
    </row>
    <row r="296" spans="1:15" x14ac:dyDescent="0.25">
      <c r="A296" s="1">
        <v>44443</v>
      </c>
      <c r="B296">
        <v>5135</v>
      </c>
      <c r="C296">
        <v>335742</v>
      </c>
      <c r="D296">
        <v>7.0602078838988037E-3</v>
      </c>
      <c r="E296">
        <v>7.0354013075028922E-3</v>
      </c>
      <c r="F296">
        <f>AVERAGE($B$2:B296)</f>
        <v>4453.7016949152539</v>
      </c>
      <c r="G296">
        <f>GEOMEAN($B$2:B296)</f>
        <v>4387.2265291838785</v>
      </c>
      <c r="H296">
        <f>HARMEAN($B$2:B296)</f>
        <v>4316.7811206408496</v>
      </c>
      <c r="I296">
        <f>MEDIAN($B$2:B296)</f>
        <v>4690.5</v>
      </c>
      <c r="J296">
        <f>_xlfn.MODE.SNGL($B$2:B296)</f>
        <v>3750</v>
      </c>
      <c r="L296">
        <f t="shared" si="16"/>
        <v>4233.75</v>
      </c>
      <c r="M296">
        <f t="shared" si="17"/>
        <v>4726.25</v>
      </c>
      <c r="N296">
        <f t="shared" si="18"/>
        <v>5235.54347826087</v>
      </c>
      <c r="O296">
        <f t="shared" si="15"/>
        <v>5156.7040816326535</v>
      </c>
    </row>
    <row r="297" spans="1:15" x14ac:dyDescent="0.25">
      <c r="A297" s="1">
        <v>44534</v>
      </c>
      <c r="B297">
        <v>5180</v>
      </c>
      <c r="C297">
        <v>210750</v>
      </c>
      <c r="D297">
        <v>8.7633885102239538E-3</v>
      </c>
      <c r="E297">
        <v>8.7252128908700318E-3</v>
      </c>
      <c r="F297">
        <f>AVERAGE($B$2:B297)</f>
        <v>4456.155405405405</v>
      </c>
      <c r="G297">
        <f>GEOMEAN($B$2:B297)</f>
        <v>4389.6892219520441</v>
      </c>
      <c r="H297">
        <f>HARMEAN($B$2:B297)</f>
        <v>4319.2127874088646</v>
      </c>
      <c r="I297">
        <f>MEDIAN($B$2:B297)</f>
        <v>4694.25</v>
      </c>
      <c r="J297">
        <f>_xlfn.MODE.SNGL($B$2:B297)</f>
        <v>3750</v>
      </c>
      <c r="L297">
        <f t="shared" si="16"/>
        <v>4233.75</v>
      </c>
      <c r="M297">
        <f t="shared" si="17"/>
        <v>4726.25</v>
      </c>
      <c r="N297">
        <f t="shared" si="18"/>
        <v>5239.413043478261</v>
      </c>
      <c r="O297">
        <f t="shared" si="15"/>
        <v>5161.0102040816328</v>
      </c>
    </row>
    <row r="298" spans="1:15" x14ac:dyDescent="0.25">
      <c r="A298" t="s">
        <v>44</v>
      </c>
      <c r="B298">
        <v>5134.5</v>
      </c>
      <c r="C298">
        <v>402712</v>
      </c>
      <c r="D298">
        <v>-8.7837837837837843E-3</v>
      </c>
      <c r="E298">
        <v>-8.8225886151789955E-3</v>
      </c>
      <c r="F298">
        <f>AVERAGE($B$2:B298)</f>
        <v>4458.439393939394</v>
      </c>
      <c r="G298">
        <f>GEOMEAN($B$2:B298)</f>
        <v>4392.006229892133</v>
      </c>
      <c r="H298">
        <f>HARMEAN($B$2:B298)</f>
        <v>4321.5232177212229</v>
      </c>
      <c r="I298">
        <f>MEDIAN($B$2:B298)</f>
        <v>4698</v>
      </c>
      <c r="J298">
        <f>_xlfn.MODE.SNGL($B$2:B298)</f>
        <v>3750</v>
      </c>
      <c r="L298">
        <f t="shared" si="16"/>
        <v>4233.75</v>
      </c>
      <c r="M298">
        <f t="shared" si="17"/>
        <v>4726.25</v>
      </c>
      <c r="N298">
        <f t="shared" si="18"/>
        <v>5246.130434782609</v>
      </c>
      <c r="O298">
        <f t="shared" si="15"/>
        <v>5165.7346938775509</v>
      </c>
    </row>
    <row r="299" spans="1:15" x14ac:dyDescent="0.25">
      <c r="A299" t="s">
        <v>45</v>
      </c>
      <c r="B299">
        <v>5095</v>
      </c>
      <c r="C299">
        <v>319263</v>
      </c>
      <c r="D299">
        <v>-7.6930567728113741E-3</v>
      </c>
      <c r="E299">
        <v>-7.7228009815245528E-3</v>
      </c>
      <c r="F299">
        <f>AVERAGE($B$2:B299)</f>
        <v>4460.5755033557043</v>
      </c>
      <c r="G299">
        <f>GEOMEAN($B$2:B299)</f>
        <v>4394.1950191720034</v>
      </c>
      <c r="H299">
        <f>HARMEAN($B$2:B299)</f>
        <v>4323.7258651183993</v>
      </c>
      <c r="I299">
        <f>MEDIAN($B$2:B299)</f>
        <v>4700</v>
      </c>
      <c r="J299">
        <f>_xlfn.MODE.SNGL($B$2:B299)</f>
        <v>3750</v>
      </c>
      <c r="L299">
        <f t="shared" si="16"/>
        <v>4233.75</v>
      </c>
      <c r="M299">
        <f t="shared" si="17"/>
        <v>4726.25</v>
      </c>
      <c r="N299">
        <f t="shared" si="18"/>
        <v>5250.913043478261</v>
      </c>
      <c r="O299">
        <f t="shared" si="15"/>
        <v>5168.1836734693879</v>
      </c>
    </row>
    <row r="300" spans="1:15" x14ac:dyDescent="0.25">
      <c r="A300" t="s">
        <v>46</v>
      </c>
      <c r="B300">
        <v>5111.5</v>
      </c>
      <c r="C300">
        <v>287983</v>
      </c>
      <c r="D300">
        <v>3.2384690873405301E-3</v>
      </c>
      <c r="E300">
        <v>3.2332365402436346E-3</v>
      </c>
      <c r="F300">
        <f>AVERAGE($B$2:B300)</f>
        <v>4462.7525083612036</v>
      </c>
      <c r="G300">
        <f>GEOMEAN($B$2:B300)</f>
        <v>4396.4177880065035</v>
      </c>
      <c r="H300">
        <f>HARMEAN($B$2:B300)</f>
        <v>4325.9556564734003</v>
      </c>
      <c r="I300">
        <f>MEDIAN($B$2:B300)</f>
        <v>4702</v>
      </c>
      <c r="J300">
        <f>_xlfn.MODE.SNGL($B$2:B300)</f>
        <v>3750</v>
      </c>
      <c r="L300">
        <f t="shared" si="16"/>
        <v>4233.75</v>
      </c>
      <c r="M300">
        <f t="shared" si="17"/>
        <v>4726.25</v>
      </c>
      <c r="N300">
        <f t="shared" si="18"/>
        <v>5252.565217391304</v>
      </c>
      <c r="O300">
        <f t="shared" si="15"/>
        <v>5169.1326530612241</v>
      </c>
    </row>
    <row r="301" spans="1:15" x14ac:dyDescent="0.25">
      <c r="A301" t="s">
        <v>47</v>
      </c>
      <c r="B301">
        <v>5111.5</v>
      </c>
      <c r="C301">
        <v>242272</v>
      </c>
      <c r="D301">
        <v>0</v>
      </c>
      <c r="E301">
        <v>0</v>
      </c>
      <c r="F301">
        <f>AVERAGE($B$2:B301)</f>
        <v>4464.915</v>
      </c>
      <c r="G301">
        <f>GEOMEAN($B$2:B301)</f>
        <v>4398.6268515321963</v>
      </c>
      <c r="H301">
        <f>HARMEAN($B$2:B301)</f>
        <v>4328.1728606264351</v>
      </c>
      <c r="I301">
        <f>MEDIAN($B$2:B301)</f>
        <v>4704</v>
      </c>
      <c r="J301">
        <f>_xlfn.MODE.SNGL($B$2:B301)</f>
        <v>3750</v>
      </c>
      <c r="L301">
        <f t="shared" si="16"/>
        <v>4233.75</v>
      </c>
      <c r="M301">
        <f t="shared" si="17"/>
        <v>4726.25</v>
      </c>
      <c r="N301">
        <f t="shared" si="18"/>
        <v>5250.804347826087</v>
      </c>
      <c r="O301">
        <f t="shared" si="15"/>
        <v>5170.1326530612241</v>
      </c>
    </row>
    <row r="302" spans="1:15" x14ac:dyDescent="0.25">
      <c r="A302" t="s">
        <v>48</v>
      </c>
      <c r="B302">
        <v>5095.5</v>
      </c>
      <c r="C302">
        <v>170630</v>
      </c>
      <c r="D302">
        <v>-3.1301966154749093E-3</v>
      </c>
      <c r="E302">
        <v>-3.1351059283204101E-3</v>
      </c>
      <c r="F302">
        <f>AVERAGE($B$2:B302)</f>
        <v>4467.0099667774084</v>
      </c>
      <c r="G302">
        <f>GEOMEAN($B$2:B302)</f>
        <v>4400.7764987236869</v>
      </c>
      <c r="H302">
        <f>HARMEAN($B$2:B302)</f>
        <v>4330.3393131948114</v>
      </c>
      <c r="I302">
        <f>MEDIAN($B$2:B302)</f>
        <v>4706</v>
      </c>
      <c r="J302">
        <f>_xlfn.MODE.SNGL($B$2:B302)</f>
        <v>3750</v>
      </c>
      <c r="L302">
        <f t="shared" si="16"/>
        <v>4233.75</v>
      </c>
      <c r="M302">
        <f t="shared" si="17"/>
        <v>4726.25</v>
      </c>
      <c r="N302">
        <f t="shared" si="18"/>
        <v>5246.195652173913</v>
      </c>
      <c r="O302">
        <f t="shared" si="15"/>
        <v>5172.4897959183672</v>
      </c>
    </row>
    <row r="303" spans="1:15" x14ac:dyDescent="0.25">
      <c r="A303" t="s">
        <v>49</v>
      </c>
      <c r="B303">
        <v>5086</v>
      </c>
      <c r="C303">
        <v>274908</v>
      </c>
      <c r="D303">
        <v>-1.8643901481699538E-3</v>
      </c>
      <c r="E303">
        <v>-1.8661302866833701E-3</v>
      </c>
      <c r="F303">
        <f>AVERAGE($B$2:B303)</f>
        <v>4469.0596026490066</v>
      </c>
      <c r="G303">
        <f>GEOMEAN($B$2:B303)</f>
        <v>4402.8857434093725</v>
      </c>
      <c r="H303">
        <f>HARMEAN($B$2:B303)</f>
        <v>4332.4707829399631</v>
      </c>
      <c r="I303">
        <f>MEDIAN($B$2:B303)</f>
        <v>4708</v>
      </c>
      <c r="J303">
        <f>_xlfn.MODE.SNGL($B$2:B303)</f>
        <v>3750</v>
      </c>
      <c r="L303">
        <f t="shared" si="16"/>
        <v>4233.75</v>
      </c>
      <c r="M303">
        <f t="shared" si="17"/>
        <v>4726.25</v>
      </c>
      <c r="N303">
        <f t="shared" si="18"/>
        <v>5243.630434782609</v>
      </c>
      <c r="O303">
        <f t="shared" si="15"/>
        <v>5172.2448979591836</v>
      </c>
    </row>
    <row r="304" spans="1:15" x14ac:dyDescent="0.25">
      <c r="A304" t="s">
        <v>50</v>
      </c>
      <c r="B304">
        <v>5140</v>
      </c>
      <c r="C304">
        <v>298355</v>
      </c>
      <c r="D304">
        <v>1.061738104600865E-2</v>
      </c>
      <c r="E304">
        <v>1.0561412467145818E-2</v>
      </c>
      <c r="F304">
        <f>AVERAGE($B$2:B304)</f>
        <v>4471.2739273927391</v>
      </c>
      <c r="G304">
        <f>GEOMEAN($B$2:B304)</f>
        <v>4405.1356100151079</v>
      </c>
      <c r="H304">
        <f>HARMEAN($B$2:B304)</f>
        <v>4334.7183537419132</v>
      </c>
      <c r="I304">
        <f>MEDIAN($B$2:B304)</f>
        <v>4710</v>
      </c>
      <c r="J304">
        <f>_xlfn.MODE.SNGL($B$2:B304)</f>
        <v>3750</v>
      </c>
      <c r="L304">
        <f t="shared" si="16"/>
        <v>4233.75</v>
      </c>
      <c r="M304">
        <f t="shared" si="17"/>
        <v>4726.25</v>
      </c>
      <c r="N304">
        <f t="shared" si="18"/>
        <v>5235.847826086957</v>
      </c>
      <c r="O304">
        <f t="shared" si="15"/>
        <v>5168.4285714285716</v>
      </c>
    </row>
    <row r="305" spans="1:15" x14ac:dyDescent="0.25">
      <c r="A305" t="s">
        <v>51</v>
      </c>
      <c r="B305">
        <v>5153.5</v>
      </c>
      <c r="C305">
        <v>512716</v>
      </c>
      <c r="D305">
        <v>2.6264591439688718E-3</v>
      </c>
      <c r="E305">
        <v>2.6230160276366214E-3</v>
      </c>
      <c r="F305">
        <f>AVERAGE($B$2:B305)</f>
        <v>4473.5180921052633</v>
      </c>
      <c r="G305">
        <f>GEOMEAN($B$2:B305)</f>
        <v>4407.4098416989546</v>
      </c>
      <c r="H305">
        <f>HARMEAN($B$2:B305)</f>
        <v>4336.9849812400471</v>
      </c>
      <c r="I305">
        <f>MEDIAN($B$2:B305)</f>
        <v>4715</v>
      </c>
      <c r="J305">
        <f>_xlfn.MODE.SNGL($B$2:B305)</f>
        <v>3750</v>
      </c>
      <c r="L305">
        <f t="shared" si="16"/>
        <v>4233.75</v>
      </c>
      <c r="M305">
        <f t="shared" si="17"/>
        <v>4726.25</v>
      </c>
      <c r="N305">
        <f t="shared" si="18"/>
        <v>5223.847826086957</v>
      </c>
      <c r="O305">
        <f t="shared" si="15"/>
        <v>5167.2653061224491</v>
      </c>
    </row>
    <row r="306" spans="1:15" x14ac:dyDescent="0.25">
      <c r="A306" t="s">
        <v>52</v>
      </c>
      <c r="B306">
        <v>5258</v>
      </c>
      <c r="C306">
        <v>656956</v>
      </c>
      <c r="D306">
        <v>2.0277481323372464E-2</v>
      </c>
      <c r="E306">
        <v>2.0074630812979007E-2</v>
      </c>
      <c r="F306">
        <f>AVERAGE($B$2:B306)</f>
        <v>4476.0901639344265</v>
      </c>
      <c r="G306">
        <f>GEOMEAN($B$2:B306)</f>
        <v>4409.9605702459448</v>
      </c>
      <c r="H306">
        <f>HARMEAN($B$2:B306)</f>
        <v>4339.4771858816939</v>
      </c>
      <c r="I306">
        <f>MEDIAN($B$2:B306)</f>
        <v>4720</v>
      </c>
      <c r="J306">
        <f>_xlfn.MODE.SNGL($B$2:B306)</f>
        <v>3750</v>
      </c>
      <c r="L306">
        <f t="shared" si="16"/>
        <v>4233.75</v>
      </c>
      <c r="M306">
        <f t="shared" si="17"/>
        <v>4726.25</v>
      </c>
      <c r="N306">
        <f t="shared" si="18"/>
        <v>5211.304347826087</v>
      </c>
      <c r="O306">
        <f t="shared" si="15"/>
        <v>5168</v>
      </c>
    </row>
    <row r="307" spans="1:15" x14ac:dyDescent="0.25">
      <c r="A307" t="s">
        <v>53</v>
      </c>
      <c r="B307">
        <v>5277</v>
      </c>
      <c r="C307">
        <v>368435</v>
      </c>
      <c r="D307">
        <v>3.6135412704450362E-3</v>
      </c>
      <c r="E307">
        <v>3.6070281158413022E-3</v>
      </c>
      <c r="F307">
        <f>AVERAGE($B$2:B307)</f>
        <v>4478.7075163398695</v>
      </c>
      <c r="G307">
        <f>GEOMEAN($B$2:B307)</f>
        <v>4412.5481024912833</v>
      </c>
      <c r="H307">
        <f>HARMEAN($B$2:B307)</f>
        <v>4341.9981284752803</v>
      </c>
      <c r="I307">
        <f>MEDIAN($B$2:B307)</f>
        <v>4721</v>
      </c>
      <c r="J307">
        <f>_xlfn.MODE.SNGL($B$2:B307)</f>
        <v>3750</v>
      </c>
      <c r="L307">
        <f t="shared" si="16"/>
        <v>4233.75</v>
      </c>
      <c r="M307">
        <f t="shared" si="17"/>
        <v>4726.25</v>
      </c>
      <c r="N307">
        <f t="shared" si="18"/>
        <v>5200.195652173913</v>
      </c>
      <c r="O307">
        <f t="shared" si="15"/>
        <v>5169.8163265306121</v>
      </c>
    </row>
    <row r="308" spans="1:15" x14ac:dyDescent="0.25">
      <c r="A308" t="s">
        <v>54</v>
      </c>
      <c r="B308">
        <v>5255</v>
      </c>
      <c r="C308">
        <v>315832</v>
      </c>
      <c r="D308">
        <v>-4.169035436801213E-3</v>
      </c>
      <c r="E308">
        <v>-4.1777500946163972E-3</v>
      </c>
      <c r="F308">
        <f>AVERAGE($B$2:B308)</f>
        <v>4481.2361563517916</v>
      </c>
      <c r="G308">
        <f>GEOMEAN($B$2:B308)</f>
        <v>4415.0601993694654</v>
      </c>
      <c r="H308">
        <f>HARMEAN($B$2:B308)</f>
        <v>4344.4567747566934</v>
      </c>
      <c r="I308">
        <f>MEDIAN($B$2:B308)</f>
        <v>4722</v>
      </c>
      <c r="J308">
        <f>_xlfn.MODE.SNGL($B$2:B308)</f>
        <v>3750</v>
      </c>
      <c r="L308">
        <f t="shared" si="16"/>
        <v>4233.75</v>
      </c>
      <c r="M308">
        <f t="shared" si="17"/>
        <v>4726.25</v>
      </c>
      <c r="N308">
        <f t="shared" si="18"/>
        <v>5198.347826086957</v>
      </c>
      <c r="O308">
        <f t="shared" ref="O308:O311" si="19">AVERAGE(B259:B307)</f>
        <v>5169.7551020408164</v>
      </c>
    </row>
    <row r="309" spans="1:15" x14ac:dyDescent="0.25">
      <c r="A309" t="s">
        <v>55</v>
      </c>
      <c r="B309">
        <v>5226</v>
      </c>
      <c r="C309">
        <v>218274</v>
      </c>
      <c r="D309">
        <v>-5.518553758325404E-3</v>
      </c>
      <c r="E309">
        <v>-5.5338372304937393E-3</v>
      </c>
      <c r="F309">
        <f>AVERAGE($B$2:B309)</f>
        <v>4483.6542207792209</v>
      </c>
      <c r="G309">
        <f>GEOMEAN($B$2:B309)</f>
        <v>4417.4780306258153</v>
      </c>
      <c r="H309">
        <f>HARMEAN($B$2:B309)</f>
        <v>4346.8374320903386</v>
      </c>
      <c r="I309">
        <f>MEDIAN($B$2:B309)</f>
        <v>4723.25</v>
      </c>
      <c r="J309">
        <f>_xlfn.MODE.SNGL($B$2:B309)</f>
        <v>3750</v>
      </c>
      <c r="L309">
        <f t="shared" si="16"/>
        <v>4233.75</v>
      </c>
      <c r="M309">
        <f t="shared" si="17"/>
        <v>4726.25</v>
      </c>
      <c r="N309">
        <f t="shared" si="18"/>
        <v>5194.978260869565</v>
      </c>
      <c r="O309">
        <f t="shared" si="19"/>
        <v>5168.8877551020405</v>
      </c>
    </row>
    <row r="310" spans="1:15" x14ac:dyDescent="0.25">
      <c r="A310" t="s">
        <v>56</v>
      </c>
      <c r="B310">
        <v>5113.5</v>
      </c>
      <c r="C310">
        <v>366747</v>
      </c>
      <c r="D310">
        <v>-2.1526980482204364E-2</v>
      </c>
      <c r="E310">
        <v>-2.1762065834490318E-2</v>
      </c>
      <c r="F310">
        <f>AVERAGE($B$2:B310)</f>
        <v>4485.6925566343043</v>
      </c>
      <c r="G310">
        <f>GEOMEAN($B$2:B310)</f>
        <v>4419.570253951355</v>
      </c>
      <c r="H310">
        <f>HARMEAN($B$2:B310)</f>
        <v>4348.947574140806</v>
      </c>
      <c r="I310">
        <f>MEDIAN($B$2:B310)</f>
        <v>4724.5</v>
      </c>
      <c r="J310">
        <f>_xlfn.MODE.SNGL($B$2:B310)</f>
        <v>3750</v>
      </c>
      <c r="L310">
        <f t="shared" si="16"/>
        <v>4233.75</v>
      </c>
      <c r="M310">
        <f t="shared" si="17"/>
        <v>4726.25</v>
      </c>
      <c r="N310">
        <f t="shared" si="18"/>
        <v>5193.260869565217</v>
      </c>
      <c r="O310">
        <f t="shared" si="19"/>
        <v>5168.1938775510207</v>
      </c>
    </row>
    <row r="311" spans="1:15" x14ac:dyDescent="0.25">
      <c r="A311" t="s">
        <v>57</v>
      </c>
      <c r="B311">
        <v>5119</v>
      </c>
      <c r="C311">
        <v>293771</v>
      </c>
      <c r="D311">
        <v>1.075584237801897E-3</v>
      </c>
      <c r="E311">
        <v>1.0750062115157273E-3</v>
      </c>
      <c r="F311">
        <f>AVERAGE($B$2:B311)</f>
        <v>4487.735483870968</v>
      </c>
      <c r="G311">
        <f>GEOMEAN($B$2:B311)</f>
        <v>4421.665293675117</v>
      </c>
      <c r="H311">
        <f>HARMEAN($B$2:B311)</f>
        <v>4351.058964035703</v>
      </c>
      <c r="I311">
        <f>MEDIAN($B$2:B311)</f>
        <v>4726.25</v>
      </c>
      <c r="J311">
        <f>_xlfn.MODE.SNGL($B$2:B311)</f>
        <v>3750</v>
      </c>
      <c r="L311">
        <f t="shared" si="16"/>
        <v>4233.75</v>
      </c>
      <c r="M311">
        <f t="shared" si="17"/>
        <v>4726.25</v>
      </c>
      <c r="N311">
        <f t="shared" si="18"/>
        <v>5187.95652173913</v>
      </c>
      <c r="O311">
        <f t="shared" si="19"/>
        <v>5167.3367346938776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704C-CE90-4F6C-80E4-15EF39AB49FF}">
  <dimension ref="A1:G334"/>
  <sheetViews>
    <sheetView workbookViewId="0">
      <pane ySplit="1" topLeftCell="A297" activePane="bottomLeft" state="frozen"/>
      <selection pane="bottomLeft" activeCell="J321" sqref="J321"/>
    </sheetView>
  </sheetViews>
  <sheetFormatPr defaultRowHeight="15" x14ac:dyDescent="0.25"/>
  <cols>
    <col min="1" max="1" width="10.7109375" bestFit="1" customWidth="1"/>
    <col min="4" max="4" width="12" customWidth="1"/>
    <col min="7" max="7" width="8.42578125" customWidth="1"/>
  </cols>
  <sheetData>
    <row r="1" spans="1:7" s="2" customFormat="1" ht="28.5" customHeight="1" x14ac:dyDescent="0.25">
      <c r="A1" s="2" t="s">
        <v>215</v>
      </c>
      <c r="B1" s="2" t="s">
        <v>217</v>
      </c>
      <c r="C1" s="2" t="s">
        <v>218</v>
      </c>
      <c r="D1" s="2" t="s">
        <v>216</v>
      </c>
      <c r="E1" s="2" t="s">
        <v>219</v>
      </c>
      <c r="F1" s="2" t="s">
        <v>220</v>
      </c>
      <c r="G1" s="2" t="s">
        <v>221</v>
      </c>
    </row>
    <row r="2" spans="1:7" x14ac:dyDescent="0.25">
      <c r="A2" s="1">
        <v>43891</v>
      </c>
      <c r="B2">
        <v>3445.5</v>
      </c>
      <c r="C2">
        <v>291955</v>
      </c>
      <c r="F2">
        <f>LN(B2)</f>
        <v>8.1448243107972633</v>
      </c>
      <c r="G2">
        <f>LN(C2)</f>
        <v>12.584354959785275</v>
      </c>
    </row>
    <row r="3" spans="1:7" x14ac:dyDescent="0.25">
      <c r="A3" s="1">
        <v>43983</v>
      </c>
      <c r="B3">
        <v>3416</v>
      </c>
      <c r="C3">
        <v>290909</v>
      </c>
      <c r="D3">
        <f>(B3-B2)/B2</f>
        <v>-8.5618923233202731E-3</v>
      </c>
      <c r="E3" s="4">
        <f>LN(B3/B2)</f>
        <v>-8.598755888802153E-3</v>
      </c>
      <c r="F3">
        <f t="shared" ref="F3:F66" si="0">LN(B3)</f>
        <v>8.1362255549084601</v>
      </c>
      <c r="G3">
        <f t="shared" ref="G3:G66" si="1">LN(C3)</f>
        <v>12.580765782471536</v>
      </c>
    </row>
    <row r="4" spans="1:7" x14ac:dyDescent="0.25">
      <c r="A4" s="1">
        <v>44044</v>
      </c>
      <c r="B4">
        <v>3427</v>
      </c>
      <c r="C4">
        <v>388549</v>
      </c>
      <c r="D4">
        <f t="shared" ref="D4:D67" si="2">(B4-B3)/B3</f>
        <v>3.2201405152224825E-3</v>
      </c>
      <c r="E4">
        <f t="shared" ref="E4:E67" si="3">LN(B4/B3)</f>
        <v>3.2149669661484361E-3</v>
      </c>
      <c r="F4">
        <f t="shared" si="0"/>
        <v>8.139440521874608</v>
      </c>
      <c r="G4">
        <f t="shared" si="1"/>
        <v>12.870174566962735</v>
      </c>
    </row>
    <row r="5" spans="1:7" x14ac:dyDescent="0.25">
      <c r="A5" s="1">
        <v>44075</v>
      </c>
      <c r="B5">
        <v>3348</v>
      </c>
      <c r="C5">
        <v>492797</v>
      </c>
      <c r="D5">
        <f t="shared" si="2"/>
        <v>-2.3052232273125181E-2</v>
      </c>
      <c r="E5">
        <f t="shared" si="3"/>
        <v>-2.3322090265242849E-2</v>
      </c>
      <c r="F5">
        <f t="shared" si="0"/>
        <v>8.1161184316093653</v>
      </c>
      <c r="G5">
        <f t="shared" si="1"/>
        <v>13.107852603520579</v>
      </c>
    </row>
    <row r="6" spans="1:7" x14ac:dyDescent="0.25">
      <c r="A6" s="1">
        <v>44105</v>
      </c>
      <c r="B6">
        <v>3319.5</v>
      </c>
      <c r="C6">
        <v>376849</v>
      </c>
      <c r="D6">
        <f t="shared" si="2"/>
        <v>-8.512544802867384E-3</v>
      </c>
      <c r="E6">
        <f t="shared" si="3"/>
        <v>-8.5489834501518529E-3</v>
      </c>
      <c r="F6">
        <f t="shared" si="0"/>
        <v>8.1075694481592144</v>
      </c>
      <c r="G6">
        <f t="shared" si="1"/>
        <v>12.839599855692402</v>
      </c>
    </row>
    <row r="7" spans="1:7" x14ac:dyDescent="0.25">
      <c r="A7" t="s">
        <v>58</v>
      </c>
      <c r="B7">
        <v>3345</v>
      </c>
      <c r="C7">
        <v>222572</v>
      </c>
      <c r="D7">
        <f t="shared" si="2"/>
        <v>7.6818798011748755E-3</v>
      </c>
      <c r="E7">
        <f t="shared" si="3"/>
        <v>7.6525244031147603E-3</v>
      </c>
      <c r="F7">
        <f t="shared" si="0"/>
        <v>8.1152219725623294</v>
      </c>
      <c r="G7">
        <f t="shared" si="1"/>
        <v>12.313005923748317</v>
      </c>
    </row>
    <row r="8" spans="1:7" x14ac:dyDescent="0.25">
      <c r="A8" t="s">
        <v>59</v>
      </c>
      <c r="B8">
        <v>3339</v>
      </c>
      <c r="C8">
        <v>362009</v>
      </c>
      <c r="D8">
        <f t="shared" si="2"/>
        <v>-1.7937219730941704E-3</v>
      </c>
      <c r="E8">
        <f t="shared" si="3"/>
        <v>-1.7953326186742633E-3</v>
      </c>
      <c r="F8">
        <f t="shared" si="0"/>
        <v>8.1134266399436541</v>
      </c>
      <c r="G8">
        <f t="shared" si="1"/>
        <v>12.79942435237731</v>
      </c>
    </row>
    <row r="9" spans="1:7" x14ac:dyDescent="0.25">
      <c r="A9" t="s">
        <v>60</v>
      </c>
      <c r="B9">
        <v>3440</v>
      </c>
      <c r="C9">
        <v>1536221</v>
      </c>
      <c r="D9">
        <f t="shared" si="2"/>
        <v>3.0248577418388739E-2</v>
      </c>
      <c r="E9">
        <f t="shared" si="3"/>
        <v>2.9800110423789487E-2</v>
      </c>
      <c r="F9">
        <f t="shared" si="0"/>
        <v>8.1432267503674449</v>
      </c>
      <c r="G9">
        <f t="shared" si="1"/>
        <v>14.244836062548323</v>
      </c>
    </row>
    <row r="10" spans="1:7" x14ac:dyDescent="0.25">
      <c r="A10" t="s">
        <v>61</v>
      </c>
      <c r="B10">
        <v>3625</v>
      </c>
      <c r="C10">
        <v>1630349</v>
      </c>
      <c r="D10">
        <f t="shared" si="2"/>
        <v>5.3779069767441859E-2</v>
      </c>
      <c r="E10">
        <f t="shared" si="3"/>
        <v>5.23828169213311E-2</v>
      </c>
      <c r="F10">
        <f t="shared" si="0"/>
        <v>8.1956095672887752</v>
      </c>
      <c r="G10">
        <f t="shared" si="1"/>
        <v>14.304304660294026</v>
      </c>
    </row>
    <row r="11" spans="1:7" x14ac:dyDescent="0.25">
      <c r="A11" t="s">
        <v>62</v>
      </c>
      <c r="B11">
        <v>3623</v>
      </c>
      <c r="C11">
        <v>1422107</v>
      </c>
      <c r="D11">
        <f t="shared" si="2"/>
        <v>-5.5172413793103451E-4</v>
      </c>
      <c r="E11">
        <f t="shared" si="3"/>
        <v>-5.5187639369791571E-4</v>
      </c>
      <c r="F11">
        <f t="shared" si="0"/>
        <v>8.1950576908950765</v>
      </c>
      <c r="G11">
        <f t="shared" si="1"/>
        <v>14.167650132646683</v>
      </c>
    </row>
    <row r="12" spans="1:7" x14ac:dyDescent="0.25">
      <c r="A12" t="s">
        <v>63</v>
      </c>
      <c r="B12">
        <v>3855</v>
      </c>
      <c r="C12">
        <v>1596925</v>
      </c>
      <c r="D12">
        <f t="shared" si="2"/>
        <v>6.4035329837151531E-2</v>
      </c>
      <c r="E12">
        <f t="shared" si="3"/>
        <v>6.206859510235254E-2</v>
      </c>
      <c r="F12">
        <f t="shared" si="0"/>
        <v>8.2571262859974297</v>
      </c>
      <c r="G12">
        <f t="shared" si="1"/>
        <v>14.283590463038621</v>
      </c>
    </row>
    <row r="13" spans="1:7" x14ac:dyDescent="0.25">
      <c r="A13" t="s">
        <v>64</v>
      </c>
      <c r="B13">
        <v>3840</v>
      </c>
      <c r="C13">
        <v>1137798</v>
      </c>
      <c r="D13">
        <f t="shared" si="2"/>
        <v>-3.8910505836575876E-3</v>
      </c>
      <c r="E13">
        <f t="shared" si="3"/>
        <v>-3.898640415657309E-3</v>
      </c>
      <c r="F13">
        <f t="shared" si="0"/>
        <v>8.2532276455817719</v>
      </c>
      <c r="G13">
        <f t="shared" si="1"/>
        <v>13.944605373518971</v>
      </c>
    </row>
    <row r="14" spans="1:7" x14ac:dyDescent="0.25">
      <c r="A14" t="s">
        <v>65</v>
      </c>
      <c r="B14">
        <v>3750</v>
      </c>
      <c r="C14">
        <v>1202119</v>
      </c>
      <c r="D14">
        <f t="shared" si="2"/>
        <v>-2.34375E-2</v>
      </c>
      <c r="E14">
        <f t="shared" si="3"/>
        <v>-2.3716526617316044E-2</v>
      </c>
      <c r="F14">
        <f t="shared" si="0"/>
        <v>8.2295111189644565</v>
      </c>
      <c r="G14">
        <f t="shared" si="1"/>
        <v>13.999596390840843</v>
      </c>
    </row>
    <row r="15" spans="1:7" x14ac:dyDescent="0.25">
      <c r="A15" t="s">
        <v>66</v>
      </c>
      <c r="B15">
        <v>3702.5</v>
      </c>
      <c r="C15">
        <v>890575</v>
      </c>
      <c r="D15">
        <f t="shared" si="2"/>
        <v>-1.2666666666666666E-2</v>
      </c>
      <c r="E15">
        <f t="shared" si="3"/>
        <v>-1.27475728225027E-2</v>
      </c>
      <c r="F15">
        <f t="shared" si="0"/>
        <v>8.2167635461419533</v>
      </c>
      <c r="G15">
        <f t="shared" si="1"/>
        <v>13.699622600512347</v>
      </c>
    </row>
    <row r="16" spans="1:7" x14ac:dyDescent="0.25">
      <c r="A16" t="s">
        <v>67</v>
      </c>
      <c r="B16">
        <v>3796</v>
      </c>
      <c r="C16">
        <v>1028616</v>
      </c>
      <c r="D16">
        <f t="shared" si="2"/>
        <v>2.525320729237002E-2</v>
      </c>
      <c r="E16">
        <f t="shared" si="3"/>
        <v>2.4939613587864742E-2</v>
      </c>
      <c r="F16">
        <f t="shared" si="0"/>
        <v>8.241703159729818</v>
      </c>
      <c r="G16">
        <f t="shared" si="1"/>
        <v>13.843724767325442</v>
      </c>
    </row>
    <row r="17" spans="1:7" x14ac:dyDescent="0.25">
      <c r="A17" t="s">
        <v>68</v>
      </c>
      <c r="B17">
        <v>3708.5</v>
      </c>
      <c r="C17">
        <v>585063</v>
      </c>
      <c r="D17">
        <f t="shared" si="2"/>
        <v>-2.3050579557428872E-2</v>
      </c>
      <c r="E17">
        <f t="shared" si="3"/>
        <v>-2.3320398553205689E-2</v>
      </c>
      <c r="F17">
        <f t="shared" si="0"/>
        <v>8.2183827611766134</v>
      </c>
      <c r="G17">
        <f t="shared" si="1"/>
        <v>13.279474812723286</v>
      </c>
    </row>
    <row r="18" spans="1:7" x14ac:dyDescent="0.25">
      <c r="A18" t="s">
        <v>69</v>
      </c>
      <c r="B18">
        <v>3751</v>
      </c>
      <c r="C18">
        <v>597899</v>
      </c>
      <c r="D18">
        <f t="shared" si="2"/>
        <v>1.1460159093973304E-2</v>
      </c>
      <c r="E18">
        <f t="shared" si="3"/>
        <v>1.1394988905274621E-2</v>
      </c>
      <c r="F18">
        <f t="shared" si="0"/>
        <v>8.2297777500818867</v>
      </c>
      <c r="G18">
        <f t="shared" si="1"/>
        <v>13.301177122347109</v>
      </c>
    </row>
    <row r="19" spans="1:7" x14ac:dyDescent="0.25">
      <c r="A19" t="s">
        <v>70</v>
      </c>
      <c r="B19">
        <v>3819.5</v>
      </c>
      <c r="C19">
        <v>717748</v>
      </c>
      <c r="D19">
        <f t="shared" si="2"/>
        <v>1.8261796854172219E-2</v>
      </c>
      <c r="E19">
        <f t="shared" si="3"/>
        <v>1.8097052899527118E-2</v>
      </c>
      <c r="F19">
        <f t="shared" si="0"/>
        <v>8.2478748029814142</v>
      </c>
      <c r="G19">
        <f t="shared" si="1"/>
        <v>13.483873811493883</v>
      </c>
    </row>
    <row r="20" spans="1:7" x14ac:dyDescent="0.25">
      <c r="A20" t="s">
        <v>71</v>
      </c>
      <c r="B20">
        <v>3830</v>
      </c>
      <c r="C20">
        <v>617826</v>
      </c>
      <c r="D20">
        <f t="shared" si="2"/>
        <v>2.7490509228956669E-3</v>
      </c>
      <c r="E20">
        <f t="shared" si="3"/>
        <v>2.7452791932771853E-3</v>
      </c>
      <c r="F20">
        <f t="shared" si="0"/>
        <v>8.2506200821746916</v>
      </c>
      <c r="G20">
        <f t="shared" si="1"/>
        <v>13.333962143398169</v>
      </c>
    </row>
    <row r="21" spans="1:7" x14ac:dyDescent="0.25">
      <c r="A21" t="s">
        <v>72</v>
      </c>
      <c r="B21">
        <v>3727</v>
      </c>
      <c r="C21">
        <v>682379</v>
      </c>
      <c r="D21">
        <f t="shared" si="2"/>
        <v>-2.689295039164491E-2</v>
      </c>
      <c r="E21">
        <f t="shared" si="3"/>
        <v>-2.7261182695433202E-2</v>
      </c>
      <c r="F21">
        <f t="shared" si="0"/>
        <v>8.2233588994792584</v>
      </c>
      <c r="G21">
        <f t="shared" si="1"/>
        <v>13.433340500946343</v>
      </c>
    </row>
    <row r="22" spans="1:7" x14ac:dyDescent="0.25">
      <c r="A22" s="1">
        <v>43892</v>
      </c>
      <c r="B22">
        <v>3720.5</v>
      </c>
      <c r="C22">
        <v>559676</v>
      </c>
      <c r="D22">
        <f t="shared" si="2"/>
        <v>-1.74403005097934E-3</v>
      </c>
      <c r="E22">
        <f t="shared" si="3"/>
        <v>-1.7455526419424894E-3</v>
      </c>
      <c r="F22">
        <f t="shared" si="0"/>
        <v>8.2216133468373158</v>
      </c>
      <c r="G22">
        <f t="shared" si="1"/>
        <v>13.235113323845725</v>
      </c>
    </row>
    <row r="23" spans="1:7" x14ac:dyDescent="0.25">
      <c r="A23" s="1">
        <v>43923</v>
      </c>
      <c r="B23">
        <v>3750</v>
      </c>
      <c r="C23">
        <v>453596</v>
      </c>
      <c r="D23">
        <f t="shared" si="2"/>
        <v>7.9290417954576004E-3</v>
      </c>
      <c r="E23">
        <f t="shared" si="3"/>
        <v>7.8977721271405888E-3</v>
      </c>
      <c r="F23">
        <f t="shared" si="0"/>
        <v>8.2295111189644565</v>
      </c>
      <c r="G23">
        <f t="shared" si="1"/>
        <v>13.024962213014646</v>
      </c>
    </row>
    <row r="24" spans="1:7" x14ac:dyDescent="0.25">
      <c r="A24" s="1">
        <v>43953</v>
      </c>
      <c r="B24">
        <v>3783.5</v>
      </c>
      <c r="C24">
        <v>1004108</v>
      </c>
      <c r="D24">
        <f t="shared" si="2"/>
        <v>8.9333333333333331E-3</v>
      </c>
      <c r="E24">
        <f t="shared" si="3"/>
        <v>8.8936671701196797E-3</v>
      </c>
      <c r="F24">
        <f t="shared" si="0"/>
        <v>8.2384047861345771</v>
      </c>
      <c r="G24">
        <f t="shared" si="1"/>
        <v>13.819610143169719</v>
      </c>
    </row>
    <row r="25" spans="1:7" x14ac:dyDescent="0.25">
      <c r="A25" s="1">
        <v>43984</v>
      </c>
      <c r="B25">
        <v>3713</v>
      </c>
      <c r="C25">
        <v>1505151</v>
      </c>
      <c r="D25">
        <f t="shared" si="2"/>
        <v>-1.8633540372670808E-2</v>
      </c>
      <c r="E25">
        <f t="shared" si="3"/>
        <v>-1.8809331957496227E-2</v>
      </c>
      <c r="F25">
        <f t="shared" si="0"/>
        <v>8.2195954541770799</v>
      </c>
      <c r="G25">
        <f t="shared" si="1"/>
        <v>14.224403783358085</v>
      </c>
    </row>
    <row r="26" spans="1:7" x14ac:dyDescent="0.25">
      <c r="A26" s="1">
        <v>44014</v>
      </c>
      <c r="B26">
        <v>3640</v>
      </c>
      <c r="C26">
        <v>652734</v>
      </c>
      <c r="D26">
        <f t="shared" si="2"/>
        <v>-1.9660651764072178E-2</v>
      </c>
      <c r="E26">
        <f t="shared" si="3"/>
        <v>-1.9856493546293725E-2</v>
      </c>
      <c r="F26">
        <f t="shared" si="0"/>
        <v>8.1997389606307856</v>
      </c>
      <c r="G26">
        <f t="shared" si="1"/>
        <v>13.388924974579611</v>
      </c>
    </row>
    <row r="27" spans="1:7" x14ac:dyDescent="0.25">
      <c r="A27" s="1">
        <v>44106</v>
      </c>
      <c r="B27">
        <v>3564.5</v>
      </c>
      <c r="C27">
        <v>779546</v>
      </c>
      <c r="D27">
        <f t="shared" si="2"/>
        <v>-2.0741758241758241E-2</v>
      </c>
      <c r="E27">
        <f t="shared" si="3"/>
        <v>-2.095989007310323E-2</v>
      </c>
      <c r="F27">
        <f t="shared" si="0"/>
        <v>8.1787790705576828</v>
      </c>
      <c r="G27">
        <f t="shared" si="1"/>
        <v>13.566466977926117</v>
      </c>
    </row>
    <row r="28" spans="1:7" x14ac:dyDescent="0.25">
      <c r="A28" s="1">
        <v>44137</v>
      </c>
      <c r="B28">
        <v>3575</v>
      </c>
      <c r="C28">
        <v>594896</v>
      </c>
      <c r="D28">
        <f t="shared" si="2"/>
        <v>2.9457146864917943E-3</v>
      </c>
      <c r="E28">
        <f t="shared" si="3"/>
        <v>2.9413845704248224E-3</v>
      </c>
      <c r="F28">
        <f t="shared" si="0"/>
        <v>8.181720455128108</v>
      </c>
      <c r="G28">
        <f t="shared" si="1"/>
        <v>13.296141879334263</v>
      </c>
    </row>
    <row r="29" spans="1:7" x14ac:dyDescent="0.25">
      <c r="A29" s="1">
        <v>44167</v>
      </c>
      <c r="B29">
        <v>3760</v>
      </c>
      <c r="C29">
        <v>1114425</v>
      </c>
      <c r="D29">
        <f t="shared" si="2"/>
        <v>5.1748251748251747E-2</v>
      </c>
      <c r="E29">
        <f t="shared" si="3"/>
        <v>5.0453781255832129E-2</v>
      </c>
      <c r="F29">
        <f t="shared" si="0"/>
        <v>8.2321742363839405</v>
      </c>
      <c r="G29">
        <f t="shared" si="1"/>
        <v>13.923849134792658</v>
      </c>
    </row>
    <row r="30" spans="1:7" x14ac:dyDescent="0.25">
      <c r="A30" t="s">
        <v>73</v>
      </c>
      <c r="B30">
        <v>3750</v>
      </c>
      <c r="C30">
        <v>851663</v>
      </c>
      <c r="D30">
        <f t="shared" si="2"/>
        <v>-2.6595744680851063E-3</v>
      </c>
      <c r="E30">
        <f t="shared" si="3"/>
        <v>-2.6631174194836618E-3</v>
      </c>
      <c r="F30">
        <f t="shared" si="0"/>
        <v>8.2295111189644565</v>
      </c>
      <c r="G30">
        <f t="shared" si="1"/>
        <v>13.654946187658807</v>
      </c>
    </row>
    <row r="31" spans="1:7" x14ac:dyDescent="0.25">
      <c r="A31" t="s">
        <v>74</v>
      </c>
      <c r="B31">
        <v>3669</v>
      </c>
      <c r="C31">
        <v>480070</v>
      </c>
      <c r="D31">
        <f t="shared" si="2"/>
        <v>-2.1600000000000001E-2</v>
      </c>
      <c r="E31">
        <f t="shared" si="3"/>
        <v>-2.1836694609174406E-2</v>
      </c>
      <c r="F31">
        <f t="shared" si="0"/>
        <v>8.2076744243552824</v>
      </c>
      <c r="G31">
        <f t="shared" si="1"/>
        <v>13.08168720558476</v>
      </c>
    </row>
    <row r="32" spans="1:7" x14ac:dyDescent="0.25">
      <c r="A32" t="s">
        <v>75</v>
      </c>
      <c r="B32">
        <v>3697</v>
      </c>
      <c r="C32">
        <v>452693</v>
      </c>
      <c r="D32">
        <f t="shared" si="2"/>
        <v>7.6315072226764789E-3</v>
      </c>
      <c r="E32">
        <f t="shared" si="3"/>
        <v>7.6025345813498582E-3</v>
      </c>
      <c r="F32">
        <f t="shared" si="0"/>
        <v>8.2152769589366326</v>
      </c>
      <c r="G32">
        <f t="shared" si="1"/>
        <v>13.022969470525618</v>
      </c>
    </row>
    <row r="33" spans="1:7" x14ac:dyDescent="0.25">
      <c r="A33" t="s">
        <v>76</v>
      </c>
      <c r="B33">
        <v>3620</v>
      </c>
      <c r="C33">
        <v>460542</v>
      </c>
      <c r="D33">
        <f t="shared" si="2"/>
        <v>-2.0827698133621855E-2</v>
      </c>
      <c r="E33">
        <f t="shared" si="3"/>
        <v>-2.1047654116815157E-2</v>
      </c>
      <c r="F33">
        <f t="shared" si="0"/>
        <v>8.1942293048198174</v>
      </c>
      <c r="G33">
        <f t="shared" si="1"/>
        <v>13.040159335730282</v>
      </c>
    </row>
    <row r="34" spans="1:7" x14ac:dyDescent="0.25">
      <c r="A34" t="s">
        <v>77</v>
      </c>
      <c r="B34">
        <v>3640.5</v>
      </c>
      <c r="C34">
        <v>547359</v>
      </c>
      <c r="D34">
        <f t="shared" si="2"/>
        <v>5.6629834254143642E-3</v>
      </c>
      <c r="E34">
        <f t="shared" si="3"/>
        <v>5.6470090149489281E-3</v>
      </c>
      <c r="F34">
        <f t="shared" si="0"/>
        <v>8.1998763138347659</v>
      </c>
      <c r="G34">
        <f t="shared" si="1"/>
        <v>13.212860173258578</v>
      </c>
    </row>
    <row r="35" spans="1:7" x14ac:dyDescent="0.25">
      <c r="A35" t="s">
        <v>78</v>
      </c>
      <c r="B35">
        <v>3641</v>
      </c>
      <c r="C35">
        <v>269194</v>
      </c>
      <c r="D35">
        <f t="shared" si="2"/>
        <v>1.373437714599643E-4</v>
      </c>
      <c r="E35">
        <f t="shared" si="3"/>
        <v>1.3733434066773672E-4</v>
      </c>
      <c r="F35">
        <f t="shared" si="0"/>
        <v>8.2000136481754335</v>
      </c>
      <c r="G35">
        <f t="shared" si="1"/>
        <v>12.503187588242808</v>
      </c>
    </row>
    <row r="36" spans="1:7" x14ac:dyDescent="0.25">
      <c r="A36" t="s">
        <v>79</v>
      </c>
      <c r="B36">
        <v>3625</v>
      </c>
      <c r="C36">
        <v>312226</v>
      </c>
      <c r="D36">
        <f t="shared" si="2"/>
        <v>-4.3943971436418566E-3</v>
      </c>
      <c r="E36">
        <f t="shared" si="3"/>
        <v>-4.4040808866583079E-3</v>
      </c>
      <c r="F36">
        <f t="shared" si="0"/>
        <v>8.1956095672887752</v>
      </c>
      <c r="G36">
        <f t="shared" si="1"/>
        <v>12.651482563544636</v>
      </c>
    </row>
    <row r="37" spans="1:7" x14ac:dyDescent="0.25">
      <c r="A37" t="s">
        <v>80</v>
      </c>
      <c r="B37">
        <v>3503</v>
      </c>
      <c r="C37">
        <v>433180</v>
      </c>
      <c r="D37">
        <f t="shared" si="2"/>
        <v>-3.3655172413793101E-2</v>
      </c>
      <c r="E37">
        <f t="shared" si="3"/>
        <v>-3.4234544091288358E-2</v>
      </c>
      <c r="F37">
        <f t="shared" si="0"/>
        <v>8.1613750231974862</v>
      </c>
      <c r="G37">
        <f t="shared" si="1"/>
        <v>12.978908624991487</v>
      </c>
    </row>
    <row r="38" spans="1:7" x14ac:dyDescent="0.25">
      <c r="A38" t="s">
        <v>81</v>
      </c>
      <c r="B38">
        <v>3529</v>
      </c>
      <c r="C38">
        <v>667542</v>
      </c>
      <c r="D38">
        <f t="shared" si="2"/>
        <v>7.4222095346845561E-3</v>
      </c>
      <c r="E38">
        <f t="shared" si="3"/>
        <v>7.3948004777832288E-3</v>
      </c>
      <c r="F38">
        <f t="shared" si="0"/>
        <v>8.1687698236752695</v>
      </c>
      <c r="G38">
        <f t="shared" si="1"/>
        <v>13.411357588625391</v>
      </c>
    </row>
    <row r="39" spans="1:7" x14ac:dyDescent="0.25">
      <c r="A39" t="s">
        <v>82</v>
      </c>
      <c r="B39">
        <v>3345</v>
      </c>
      <c r="C39">
        <v>600611</v>
      </c>
      <c r="D39">
        <f t="shared" si="2"/>
        <v>-5.2139416265230942E-2</v>
      </c>
      <c r="E39">
        <f t="shared" si="3"/>
        <v>-5.3547851112941303E-2</v>
      </c>
      <c r="F39">
        <f t="shared" si="0"/>
        <v>8.1152219725623294</v>
      </c>
      <c r="G39">
        <f t="shared" si="1"/>
        <v>13.305702749381965</v>
      </c>
    </row>
    <row r="40" spans="1:7" x14ac:dyDescent="0.25">
      <c r="A40" t="s">
        <v>83</v>
      </c>
      <c r="B40">
        <v>3160.5</v>
      </c>
      <c r="C40">
        <v>1459642</v>
      </c>
      <c r="D40">
        <f t="shared" si="2"/>
        <v>-5.5156950672645741E-2</v>
      </c>
      <c r="E40">
        <f t="shared" si="3"/>
        <v>-5.6736450649975366E-2</v>
      </c>
      <c r="F40">
        <f t="shared" si="0"/>
        <v>8.0584855219123526</v>
      </c>
      <c r="G40">
        <f t="shared" si="1"/>
        <v>14.193701758137289</v>
      </c>
    </row>
    <row r="41" spans="1:7" x14ac:dyDescent="0.25">
      <c r="A41" s="1">
        <v>43864</v>
      </c>
      <c r="B41">
        <v>3201</v>
      </c>
      <c r="C41">
        <v>749046</v>
      </c>
      <c r="D41">
        <f t="shared" si="2"/>
        <v>1.2814428096820124E-2</v>
      </c>
      <c r="E41">
        <f t="shared" si="3"/>
        <v>1.2733018057509616E-2</v>
      </c>
      <c r="F41">
        <f t="shared" si="0"/>
        <v>8.0712185399698626</v>
      </c>
      <c r="G41">
        <f t="shared" si="1"/>
        <v>13.526555675833812</v>
      </c>
    </row>
    <row r="42" spans="1:7" x14ac:dyDescent="0.25">
      <c r="A42" s="1">
        <v>43893</v>
      </c>
      <c r="B42">
        <v>3150</v>
      </c>
      <c r="C42">
        <v>807292</v>
      </c>
      <c r="D42">
        <f t="shared" si="2"/>
        <v>-1.5932521087160263E-2</v>
      </c>
      <c r="E42">
        <f t="shared" si="3"/>
        <v>-1.6060808150184305E-2</v>
      </c>
      <c r="F42">
        <f t="shared" si="0"/>
        <v>8.0551577318196781</v>
      </c>
      <c r="G42">
        <f t="shared" si="1"/>
        <v>13.60144071575888</v>
      </c>
    </row>
    <row r="43" spans="1:7" x14ac:dyDescent="0.25">
      <c r="A43" s="1">
        <v>43924</v>
      </c>
      <c r="B43">
        <v>3130</v>
      </c>
      <c r="C43">
        <v>532562</v>
      </c>
      <c r="D43">
        <f t="shared" si="2"/>
        <v>-6.3492063492063492E-3</v>
      </c>
      <c r="E43">
        <f t="shared" si="3"/>
        <v>-6.3694482854798227E-3</v>
      </c>
      <c r="F43">
        <f t="shared" si="0"/>
        <v>8.0487882835341988</v>
      </c>
      <c r="G43">
        <f t="shared" si="1"/>
        <v>13.18545460171293</v>
      </c>
    </row>
    <row r="44" spans="1:7" x14ac:dyDescent="0.25">
      <c r="A44" s="1">
        <v>43954</v>
      </c>
      <c r="B44">
        <v>3121</v>
      </c>
      <c r="C44">
        <v>521348</v>
      </c>
      <c r="D44">
        <f t="shared" si="2"/>
        <v>-2.8753993610223642E-3</v>
      </c>
      <c r="E44">
        <f t="shared" si="3"/>
        <v>-2.8795412634194306E-3</v>
      </c>
      <c r="F44">
        <f t="shared" si="0"/>
        <v>8.0459087422707789</v>
      </c>
      <c r="G44">
        <f t="shared" si="1"/>
        <v>13.164173044015886</v>
      </c>
    </row>
    <row r="45" spans="1:7" x14ac:dyDescent="0.25">
      <c r="A45" s="1">
        <v>43985</v>
      </c>
      <c r="B45">
        <v>2984</v>
      </c>
      <c r="C45">
        <v>862991</v>
      </c>
      <c r="D45">
        <f t="shared" si="2"/>
        <v>-4.3896187119512979E-2</v>
      </c>
      <c r="E45">
        <f t="shared" si="3"/>
        <v>-4.4888780947127914E-2</v>
      </c>
      <c r="F45">
        <f t="shared" si="0"/>
        <v>8.0010199613236512</v>
      </c>
      <c r="G45">
        <f t="shared" si="1"/>
        <v>13.668159541274221</v>
      </c>
    </row>
    <row r="46" spans="1:7" x14ac:dyDescent="0.25">
      <c r="A46" s="1">
        <v>44107</v>
      </c>
      <c r="B46">
        <v>2669.5</v>
      </c>
      <c r="C46">
        <v>2125922</v>
      </c>
      <c r="D46">
        <f t="shared" si="2"/>
        <v>-0.10539544235924933</v>
      </c>
      <c r="E46">
        <f t="shared" si="3"/>
        <v>-0.11137349338341059</v>
      </c>
      <c r="F46">
        <f t="shared" si="0"/>
        <v>7.8896464679402412</v>
      </c>
      <c r="G46">
        <f t="shared" si="1"/>
        <v>14.569716148593866</v>
      </c>
    </row>
    <row r="47" spans="1:7" x14ac:dyDescent="0.25">
      <c r="A47" s="1">
        <v>44138</v>
      </c>
      <c r="B47">
        <v>2705</v>
      </c>
      <c r="C47">
        <v>1264374</v>
      </c>
      <c r="D47">
        <f t="shared" si="2"/>
        <v>1.3298370481363552E-2</v>
      </c>
      <c r="E47">
        <f t="shared" si="3"/>
        <v>1.3210723340341048E-2</v>
      </c>
      <c r="F47">
        <f t="shared" si="0"/>
        <v>7.9028571912805816</v>
      </c>
      <c r="G47">
        <f t="shared" si="1"/>
        <v>14.050087695999236</v>
      </c>
    </row>
    <row r="48" spans="1:7" x14ac:dyDescent="0.25">
      <c r="A48" s="1">
        <v>44168</v>
      </c>
      <c r="B48">
        <v>2337</v>
      </c>
      <c r="C48">
        <v>1842348</v>
      </c>
      <c r="D48">
        <f t="shared" si="2"/>
        <v>-0.13604436229205175</v>
      </c>
      <c r="E48">
        <f t="shared" si="3"/>
        <v>-0.14623385674172393</v>
      </c>
      <c r="F48">
        <f t="shared" si="0"/>
        <v>7.7566233345388582</v>
      </c>
      <c r="G48">
        <f t="shared" si="1"/>
        <v>14.426551403034727</v>
      </c>
    </row>
    <row r="49" spans="1:7" x14ac:dyDescent="0.25">
      <c r="A49" t="s">
        <v>84</v>
      </c>
      <c r="B49">
        <v>2501</v>
      </c>
      <c r="C49">
        <v>2036854</v>
      </c>
      <c r="D49">
        <f t="shared" si="2"/>
        <v>7.0175438596491224E-2</v>
      </c>
      <c r="E49">
        <f t="shared" si="3"/>
        <v>6.7822596338761088E-2</v>
      </c>
      <c r="F49">
        <f t="shared" si="0"/>
        <v>7.8244459308776193</v>
      </c>
      <c r="G49">
        <f t="shared" si="1"/>
        <v>14.526917018609799</v>
      </c>
    </row>
    <row r="50" spans="1:7" x14ac:dyDescent="0.25">
      <c r="A50" t="s">
        <v>85</v>
      </c>
      <c r="B50">
        <v>2636</v>
      </c>
      <c r="C50">
        <v>1400055</v>
      </c>
      <c r="D50">
        <f t="shared" si="2"/>
        <v>5.3978408636545384E-2</v>
      </c>
      <c r="E50">
        <f t="shared" si="3"/>
        <v>5.2571964744778758E-2</v>
      </c>
      <c r="F50">
        <f t="shared" si="0"/>
        <v>7.877017895622398</v>
      </c>
      <c r="G50">
        <f t="shared" si="1"/>
        <v>14.152022079528109</v>
      </c>
    </row>
    <row r="51" spans="1:7" x14ac:dyDescent="0.25">
      <c r="A51" t="s">
        <v>86</v>
      </c>
      <c r="B51">
        <v>2765.5</v>
      </c>
      <c r="C51">
        <v>1387212</v>
      </c>
      <c r="D51">
        <f t="shared" si="2"/>
        <v>4.9127465857359637E-2</v>
      </c>
      <c r="E51">
        <f t="shared" si="3"/>
        <v>4.7958833812334949E-2</v>
      </c>
      <c r="F51">
        <f t="shared" si="0"/>
        <v>7.9249767294347331</v>
      </c>
      <c r="G51">
        <f t="shared" si="1"/>
        <v>14.142806535490029</v>
      </c>
    </row>
    <row r="52" spans="1:7" x14ac:dyDescent="0.25">
      <c r="A52" t="s">
        <v>87</v>
      </c>
      <c r="B52">
        <v>2780</v>
      </c>
      <c r="C52">
        <v>1841047</v>
      </c>
      <c r="D52">
        <f t="shared" si="2"/>
        <v>5.2431748327608028E-3</v>
      </c>
      <c r="E52">
        <f t="shared" si="3"/>
        <v>5.2294772499500604E-3</v>
      </c>
      <c r="F52">
        <f t="shared" si="0"/>
        <v>7.9302062066846828</v>
      </c>
      <c r="G52">
        <f t="shared" si="1"/>
        <v>14.425844989492816</v>
      </c>
    </row>
    <row r="53" spans="1:7" x14ac:dyDescent="0.25">
      <c r="A53" t="s">
        <v>88</v>
      </c>
      <c r="B53">
        <v>2950</v>
      </c>
      <c r="C53">
        <v>1233763</v>
      </c>
      <c r="D53">
        <f t="shared" si="2"/>
        <v>6.1151079136690649E-2</v>
      </c>
      <c r="E53">
        <f t="shared" si="3"/>
        <v>5.935424264918282E-2</v>
      </c>
      <c r="F53">
        <f t="shared" si="0"/>
        <v>7.9895604493338652</v>
      </c>
      <c r="G53">
        <f t="shared" si="1"/>
        <v>14.025579406655064</v>
      </c>
    </row>
    <row r="54" spans="1:7" x14ac:dyDescent="0.25">
      <c r="A54" t="s">
        <v>89</v>
      </c>
      <c r="B54">
        <v>3002.5</v>
      </c>
      <c r="C54">
        <v>1329099</v>
      </c>
      <c r="D54">
        <f t="shared" si="2"/>
        <v>1.7796610169491526E-2</v>
      </c>
      <c r="E54">
        <f t="shared" si="3"/>
        <v>1.7640104620273094E-2</v>
      </c>
      <c r="F54">
        <f t="shared" si="0"/>
        <v>8.0072005539541387</v>
      </c>
      <c r="G54">
        <f t="shared" si="1"/>
        <v>14.100011827020307</v>
      </c>
    </row>
    <row r="55" spans="1:7" x14ac:dyDescent="0.25">
      <c r="A55" t="s">
        <v>90</v>
      </c>
      <c r="B55">
        <v>2986</v>
      </c>
      <c r="C55">
        <v>1068377</v>
      </c>
      <c r="D55">
        <f t="shared" si="2"/>
        <v>-5.4954204829308906E-3</v>
      </c>
      <c r="E55">
        <f t="shared" si="3"/>
        <v>-5.5105758550029671E-3</v>
      </c>
      <c r="F55">
        <f t="shared" si="0"/>
        <v>8.0016899780991348</v>
      </c>
      <c r="G55">
        <f t="shared" si="1"/>
        <v>13.881651232468439</v>
      </c>
    </row>
    <row r="56" spans="1:7" x14ac:dyDescent="0.25">
      <c r="A56" t="s">
        <v>91</v>
      </c>
      <c r="B56">
        <v>3020</v>
      </c>
      <c r="C56">
        <v>733127</v>
      </c>
      <c r="D56">
        <f t="shared" si="2"/>
        <v>1.1386470194239785E-2</v>
      </c>
      <c r="E56">
        <f t="shared" si="3"/>
        <v>1.1322132269779725E-2</v>
      </c>
      <c r="F56">
        <f t="shared" si="0"/>
        <v>8.0130121103689156</v>
      </c>
      <c r="G56">
        <f t="shared" si="1"/>
        <v>13.505074226433896</v>
      </c>
    </row>
    <row r="57" spans="1:7" x14ac:dyDescent="0.25">
      <c r="A57" t="s">
        <v>92</v>
      </c>
      <c r="B57">
        <v>3070</v>
      </c>
      <c r="C57">
        <v>1017518</v>
      </c>
      <c r="D57">
        <f t="shared" si="2"/>
        <v>1.6556291390728478E-2</v>
      </c>
      <c r="E57">
        <f t="shared" si="3"/>
        <v>1.642073021232749E-2</v>
      </c>
      <c r="F57">
        <f t="shared" si="0"/>
        <v>8.0294328405812436</v>
      </c>
      <c r="G57">
        <f t="shared" si="1"/>
        <v>13.832876886560104</v>
      </c>
    </row>
    <row r="58" spans="1:7" x14ac:dyDescent="0.25">
      <c r="A58" t="s">
        <v>93</v>
      </c>
      <c r="B58">
        <v>3249.5</v>
      </c>
      <c r="C58">
        <v>776449</v>
      </c>
      <c r="D58">
        <f t="shared" si="2"/>
        <v>5.8469055374592835E-2</v>
      </c>
      <c r="E58">
        <f t="shared" si="3"/>
        <v>5.6823576753160694E-2</v>
      </c>
      <c r="F58">
        <f t="shared" si="0"/>
        <v>8.086256417334404</v>
      </c>
      <c r="G58">
        <f t="shared" si="1"/>
        <v>13.562486240083569</v>
      </c>
    </row>
    <row r="59" spans="1:7" x14ac:dyDescent="0.25">
      <c r="A59" t="s">
        <v>94</v>
      </c>
      <c r="B59">
        <v>3140</v>
      </c>
      <c r="C59">
        <v>640870</v>
      </c>
      <c r="D59">
        <f t="shared" si="2"/>
        <v>-3.3697491921834126E-2</v>
      </c>
      <c r="E59">
        <f t="shared" si="3"/>
        <v>-3.4278338432104524E-2</v>
      </c>
      <c r="F59">
        <f t="shared" si="0"/>
        <v>8.0519780789022999</v>
      </c>
      <c r="G59">
        <f t="shared" si="1"/>
        <v>13.370581907222137</v>
      </c>
    </row>
    <row r="60" spans="1:7" x14ac:dyDescent="0.25">
      <c r="A60" t="s">
        <v>95</v>
      </c>
      <c r="B60">
        <v>3128.5</v>
      </c>
      <c r="C60">
        <v>386716</v>
      </c>
      <c r="D60">
        <f t="shared" si="2"/>
        <v>-3.6624203821656051E-3</v>
      </c>
      <c r="E60">
        <f t="shared" si="3"/>
        <v>-3.6691434638808436E-3</v>
      </c>
      <c r="F60">
        <f t="shared" si="0"/>
        <v>8.0483089354384187</v>
      </c>
      <c r="G60">
        <f t="shared" si="1"/>
        <v>12.865445852482907</v>
      </c>
    </row>
    <row r="61" spans="1:7" x14ac:dyDescent="0.25">
      <c r="A61" t="s">
        <v>96</v>
      </c>
      <c r="B61">
        <v>3202.5</v>
      </c>
      <c r="C61">
        <v>468120</v>
      </c>
      <c r="D61">
        <f t="shared" si="2"/>
        <v>2.3653508070960526E-2</v>
      </c>
      <c r="E61">
        <f t="shared" si="3"/>
        <v>2.3378098332471169E-2</v>
      </c>
      <c r="F61">
        <f t="shared" si="0"/>
        <v>8.071687033770889</v>
      </c>
      <c r="G61">
        <f t="shared" si="1"/>
        <v>13.056479952288703</v>
      </c>
    </row>
    <row r="62" spans="1:7" x14ac:dyDescent="0.25">
      <c r="A62" s="1">
        <v>43834</v>
      </c>
      <c r="B62">
        <v>3140</v>
      </c>
      <c r="C62">
        <v>401981</v>
      </c>
      <c r="D62">
        <f t="shared" si="2"/>
        <v>-1.95160031225605E-2</v>
      </c>
      <c r="E62">
        <f t="shared" si="3"/>
        <v>-1.970895486859028E-2</v>
      </c>
      <c r="F62">
        <f t="shared" si="0"/>
        <v>8.0519780789022999</v>
      </c>
      <c r="G62">
        <f t="shared" si="1"/>
        <v>12.904160102802603</v>
      </c>
    </row>
    <row r="63" spans="1:7" x14ac:dyDescent="0.25">
      <c r="A63" s="1">
        <v>43865</v>
      </c>
      <c r="B63">
        <v>3190</v>
      </c>
      <c r="C63">
        <v>603133</v>
      </c>
      <c r="D63">
        <f t="shared" si="2"/>
        <v>1.5923566878980892E-2</v>
      </c>
      <c r="E63">
        <f t="shared" si="3"/>
        <v>1.5798116876591311E-2</v>
      </c>
      <c r="F63">
        <f t="shared" si="0"/>
        <v>8.0677761957788903</v>
      </c>
      <c r="G63">
        <f t="shared" si="1"/>
        <v>13.309893015236122</v>
      </c>
    </row>
    <row r="64" spans="1:7" x14ac:dyDescent="0.25">
      <c r="A64" s="1">
        <v>43894</v>
      </c>
      <c r="B64">
        <v>3189</v>
      </c>
      <c r="C64">
        <v>631941</v>
      </c>
      <c r="D64">
        <f t="shared" si="2"/>
        <v>-3.1347962382445143E-4</v>
      </c>
      <c r="E64">
        <f t="shared" si="3"/>
        <v>-3.1352876883262597E-4</v>
      </c>
      <c r="F64">
        <f t="shared" si="0"/>
        <v>8.0674626670100569</v>
      </c>
      <c r="G64">
        <f t="shared" si="1"/>
        <v>13.356551314340818</v>
      </c>
    </row>
    <row r="65" spans="1:7" x14ac:dyDescent="0.25">
      <c r="A65" s="1">
        <v>43986</v>
      </c>
      <c r="B65">
        <v>3262</v>
      </c>
      <c r="C65">
        <v>428077</v>
      </c>
      <c r="D65">
        <f t="shared" si="2"/>
        <v>2.2891188460332394E-2</v>
      </c>
      <c r="E65">
        <f t="shared" si="3"/>
        <v>2.2633116170901611E-2</v>
      </c>
      <c r="F65">
        <f t="shared" si="0"/>
        <v>8.0900957831809599</v>
      </c>
      <c r="G65">
        <f t="shared" si="1"/>
        <v>12.967058364924748</v>
      </c>
    </row>
    <row r="66" spans="1:7" x14ac:dyDescent="0.25">
      <c r="A66" s="1">
        <v>44016</v>
      </c>
      <c r="B66">
        <v>3255</v>
      </c>
      <c r="C66">
        <v>634958</v>
      </c>
      <c r="D66">
        <f t="shared" si="2"/>
        <v>-2.1459227467811159E-3</v>
      </c>
      <c r="E66">
        <f t="shared" si="3"/>
        <v>-2.1482285382896063E-3</v>
      </c>
      <c r="F66">
        <f t="shared" si="0"/>
        <v>8.0879475546426693</v>
      </c>
      <c r="G66">
        <f t="shared" si="1"/>
        <v>13.361314133955084</v>
      </c>
    </row>
    <row r="67" spans="1:7" x14ac:dyDescent="0.25">
      <c r="A67" s="1">
        <v>44047</v>
      </c>
      <c r="B67">
        <v>3372.5</v>
      </c>
      <c r="C67">
        <v>638994</v>
      </c>
      <c r="D67">
        <f t="shared" si="2"/>
        <v>3.6098310291858678E-2</v>
      </c>
      <c r="E67">
        <f t="shared" si="3"/>
        <v>3.5462033439241265E-2</v>
      </c>
      <c r="F67">
        <f t="shared" ref="F67:F130" si="4">LN(B67)</f>
        <v>8.1234095880819108</v>
      </c>
      <c r="G67">
        <f t="shared" ref="G67:G130" si="5">LN(C67)</f>
        <v>13.367650343644227</v>
      </c>
    </row>
    <row r="68" spans="1:7" x14ac:dyDescent="0.25">
      <c r="A68" s="1">
        <v>44078</v>
      </c>
      <c r="B68">
        <v>3318</v>
      </c>
      <c r="C68">
        <v>664627</v>
      </c>
      <c r="D68">
        <f t="shared" ref="D68:D131" si="6">(B68-B67)/B67</f>
        <v>-1.6160118606375094E-2</v>
      </c>
      <c r="E68">
        <f t="shared" ref="E68:E131" si="7">LN(B68/B67)</f>
        <v>-1.6292117331521173E-2</v>
      </c>
      <c r="F68">
        <f t="shared" si="4"/>
        <v>8.1071174707503904</v>
      </c>
      <c r="G68">
        <f t="shared" si="5"/>
        <v>13.406981260017835</v>
      </c>
    </row>
    <row r="69" spans="1:7" x14ac:dyDescent="0.25">
      <c r="A69" s="1">
        <v>44108</v>
      </c>
      <c r="B69">
        <v>3321.5</v>
      </c>
      <c r="C69">
        <v>198605</v>
      </c>
      <c r="D69">
        <f t="shared" si="6"/>
        <v>1.0548523206751054E-3</v>
      </c>
      <c r="E69">
        <f t="shared" si="7"/>
        <v>1.0542963549059923E-3</v>
      </c>
      <c r="F69">
        <f t="shared" si="4"/>
        <v>8.1081717671052953</v>
      </c>
      <c r="G69">
        <f t="shared" si="5"/>
        <v>12.199073206509929</v>
      </c>
    </row>
    <row r="70" spans="1:7" x14ac:dyDescent="0.25">
      <c r="A70" t="s">
        <v>97</v>
      </c>
      <c r="B70">
        <v>3286</v>
      </c>
      <c r="C70">
        <v>303435</v>
      </c>
      <c r="D70">
        <f t="shared" si="6"/>
        <v>-1.068794219479151E-2</v>
      </c>
      <c r="E70">
        <f t="shared" si="7"/>
        <v>-1.0745468508082483E-2</v>
      </c>
      <c r="F70">
        <f t="shared" si="4"/>
        <v>8.0974262985972132</v>
      </c>
      <c r="G70">
        <f t="shared" si="5"/>
        <v>12.622922698504901</v>
      </c>
    </row>
    <row r="71" spans="1:7" x14ac:dyDescent="0.25">
      <c r="A71" t="s">
        <v>98</v>
      </c>
      <c r="B71">
        <v>3362</v>
      </c>
      <c r="C71">
        <v>477174</v>
      </c>
      <c r="D71">
        <f t="shared" si="6"/>
        <v>2.3128423615337797E-2</v>
      </c>
      <c r="E71">
        <f t="shared" si="7"/>
        <v>2.2865015371347466E-2</v>
      </c>
      <c r="F71">
        <f t="shared" si="4"/>
        <v>8.1202913139685613</v>
      </c>
      <c r="G71">
        <f t="shared" si="5"/>
        <v>13.075636483228688</v>
      </c>
    </row>
    <row r="72" spans="1:7" x14ac:dyDescent="0.25">
      <c r="A72" t="s">
        <v>99</v>
      </c>
      <c r="B72">
        <v>3244.5</v>
      </c>
      <c r="C72">
        <v>489492</v>
      </c>
      <c r="D72">
        <f t="shared" si="6"/>
        <v>-3.4949434860202258E-2</v>
      </c>
      <c r="E72">
        <f t="shared" si="7"/>
        <v>-3.557477990733781E-2</v>
      </c>
      <c r="F72">
        <f t="shared" si="4"/>
        <v>8.0847165340612239</v>
      </c>
      <c r="G72">
        <f t="shared" si="5"/>
        <v>13.101123397611795</v>
      </c>
    </row>
    <row r="73" spans="1:7" x14ac:dyDescent="0.25">
      <c r="A73" t="s">
        <v>100</v>
      </c>
      <c r="B73">
        <v>3196.5</v>
      </c>
      <c r="C73">
        <v>423817</v>
      </c>
      <c r="D73">
        <f t="shared" si="6"/>
        <v>-1.4794267221451687E-2</v>
      </c>
      <c r="E73">
        <f t="shared" si="7"/>
        <v>-1.4904793854441659E-2</v>
      </c>
      <c r="F73">
        <f t="shared" si="4"/>
        <v>8.0698117402067808</v>
      </c>
      <c r="G73">
        <f t="shared" si="5"/>
        <v>12.957057037272792</v>
      </c>
    </row>
    <row r="74" spans="1:7" x14ac:dyDescent="0.25">
      <c r="A74" t="s">
        <v>101</v>
      </c>
      <c r="B74">
        <v>3236</v>
      </c>
      <c r="C74">
        <v>290157</v>
      </c>
      <c r="D74">
        <f t="shared" si="6"/>
        <v>1.235726575942437E-2</v>
      </c>
      <c r="E74">
        <f t="shared" si="7"/>
        <v>1.2281537971600835E-2</v>
      </c>
      <c r="F74">
        <f t="shared" si="4"/>
        <v>8.0820932781783821</v>
      </c>
      <c r="G74">
        <f t="shared" si="5"/>
        <v>12.578177434780093</v>
      </c>
    </row>
    <row r="75" spans="1:7" x14ac:dyDescent="0.25">
      <c r="A75" t="s">
        <v>102</v>
      </c>
      <c r="B75">
        <v>3165</v>
      </c>
      <c r="C75">
        <v>272556</v>
      </c>
      <c r="D75">
        <f t="shared" si="6"/>
        <v>-2.1940667490729295E-2</v>
      </c>
      <c r="E75">
        <f t="shared" si="7"/>
        <v>-2.2184943600105766E-2</v>
      </c>
      <c r="F75">
        <f t="shared" si="4"/>
        <v>8.0599083345782763</v>
      </c>
      <c r="G75">
        <f t="shared" si="5"/>
        <v>12.515599376559416</v>
      </c>
    </row>
    <row r="76" spans="1:7" x14ac:dyDescent="0.25">
      <c r="A76" t="s">
        <v>103</v>
      </c>
      <c r="B76">
        <v>3142.5</v>
      </c>
      <c r="C76">
        <v>448016</v>
      </c>
      <c r="D76">
        <f t="shared" si="6"/>
        <v>-7.1090047393364926E-3</v>
      </c>
      <c r="E76">
        <f t="shared" si="7"/>
        <v>-7.1343941138740921E-3</v>
      </c>
      <c r="F76">
        <f t="shared" si="4"/>
        <v>8.0527739404644016</v>
      </c>
      <c r="G76">
        <f t="shared" si="5"/>
        <v>13.012584225045096</v>
      </c>
    </row>
    <row r="77" spans="1:7" x14ac:dyDescent="0.25">
      <c r="A77" t="s">
        <v>104</v>
      </c>
      <c r="B77">
        <v>3205</v>
      </c>
      <c r="C77">
        <v>412431</v>
      </c>
      <c r="D77">
        <f t="shared" si="6"/>
        <v>1.9888623707239459E-2</v>
      </c>
      <c r="E77">
        <f t="shared" si="7"/>
        <v>1.9693428890368004E-2</v>
      </c>
      <c r="F77">
        <f t="shared" si="4"/>
        <v>8.0724673693547704</v>
      </c>
      <c r="G77">
        <f t="shared" si="5"/>
        <v>12.929824198037958</v>
      </c>
    </row>
    <row r="78" spans="1:7" x14ac:dyDescent="0.25">
      <c r="A78" t="s">
        <v>105</v>
      </c>
      <c r="B78">
        <v>3287</v>
      </c>
      <c r="C78">
        <v>370461</v>
      </c>
      <c r="D78">
        <f t="shared" si="6"/>
        <v>2.5585023400936036E-2</v>
      </c>
      <c r="E78">
        <f t="shared" si="7"/>
        <v>2.5263204309449002E-2</v>
      </c>
      <c r="F78">
        <f t="shared" si="4"/>
        <v>8.0977305736642187</v>
      </c>
      <c r="G78">
        <f t="shared" si="5"/>
        <v>12.822503455019829</v>
      </c>
    </row>
    <row r="79" spans="1:7" x14ac:dyDescent="0.25">
      <c r="A79" t="s">
        <v>106</v>
      </c>
      <c r="B79">
        <v>3215.5</v>
      </c>
      <c r="C79">
        <v>314692</v>
      </c>
      <c r="D79">
        <f t="shared" si="6"/>
        <v>-2.1752357773045329E-2</v>
      </c>
      <c r="E79">
        <f t="shared" si="7"/>
        <v>-2.1992428089301529E-2</v>
      </c>
      <c r="F79">
        <f t="shared" si="4"/>
        <v>8.0757381455749186</v>
      </c>
      <c r="G79">
        <f t="shared" si="5"/>
        <v>12.65934966169347</v>
      </c>
    </row>
    <row r="80" spans="1:7" x14ac:dyDescent="0.25">
      <c r="A80" t="s">
        <v>107</v>
      </c>
      <c r="B80">
        <v>3356</v>
      </c>
      <c r="C80">
        <v>512104</v>
      </c>
      <c r="D80">
        <f t="shared" si="6"/>
        <v>4.3694604260612654E-2</v>
      </c>
      <c r="E80">
        <f t="shared" si="7"/>
        <v>4.2766922012178861E-2</v>
      </c>
      <c r="F80">
        <f t="shared" si="4"/>
        <v>8.1185050675870976</v>
      </c>
      <c r="G80">
        <f t="shared" si="5"/>
        <v>13.146283008394555</v>
      </c>
    </row>
    <row r="81" spans="1:7" x14ac:dyDescent="0.25">
      <c r="A81" t="s">
        <v>108</v>
      </c>
      <c r="B81">
        <v>3380</v>
      </c>
      <c r="C81">
        <v>760416</v>
      </c>
      <c r="D81">
        <f t="shared" si="6"/>
        <v>7.1513706793802142E-3</v>
      </c>
      <c r="E81">
        <f t="shared" si="7"/>
        <v>7.1259208899676638E-3</v>
      </c>
      <c r="F81">
        <f t="shared" si="4"/>
        <v>8.1256309884770648</v>
      </c>
      <c r="G81">
        <f t="shared" si="5"/>
        <v>13.541620930932115</v>
      </c>
    </row>
    <row r="82" spans="1:7" x14ac:dyDescent="0.25">
      <c r="A82" t="s">
        <v>109</v>
      </c>
      <c r="B82">
        <v>3467</v>
      </c>
      <c r="C82">
        <v>546429</v>
      </c>
      <c r="D82">
        <f t="shared" si="6"/>
        <v>2.5739644970414203E-2</v>
      </c>
      <c r="E82">
        <f t="shared" si="7"/>
        <v>2.5413957207958911E-2</v>
      </c>
      <c r="F82">
        <f t="shared" si="4"/>
        <v>8.1510449456850242</v>
      </c>
      <c r="G82">
        <f t="shared" si="5"/>
        <v>13.211159660500877</v>
      </c>
    </row>
    <row r="83" spans="1:7" x14ac:dyDescent="0.25">
      <c r="A83" t="s">
        <v>110</v>
      </c>
      <c r="B83">
        <v>3690</v>
      </c>
      <c r="C83">
        <v>1484139</v>
      </c>
      <c r="D83">
        <f t="shared" si="6"/>
        <v>6.4320738390539367E-2</v>
      </c>
      <c r="E83">
        <f t="shared" si="7"/>
        <v>6.2336791349549385E-2</v>
      </c>
      <c r="F83">
        <f t="shared" si="4"/>
        <v>8.2133817370345721</v>
      </c>
      <c r="G83">
        <f t="shared" si="5"/>
        <v>14.210345364091292</v>
      </c>
    </row>
    <row r="84" spans="1:7" x14ac:dyDescent="0.25">
      <c r="A84" s="1">
        <v>43926</v>
      </c>
      <c r="B84">
        <v>3760</v>
      </c>
      <c r="C84">
        <v>1340370</v>
      </c>
      <c r="D84">
        <f t="shared" si="6"/>
        <v>1.8970189701897018E-2</v>
      </c>
      <c r="E84">
        <f t="shared" si="7"/>
        <v>1.879249934936732E-2</v>
      </c>
      <c r="F84">
        <f t="shared" si="4"/>
        <v>8.2321742363839405</v>
      </c>
      <c r="G84">
        <f t="shared" si="5"/>
        <v>14.108456253216133</v>
      </c>
    </row>
    <row r="85" spans="1:7" x14ac:dyDescent="0.25">
      <c r="A85" s="1">
        <v>43956</v>
      </c>
      <c r="B85">
        <v>3702</v>
      </c>
      <c r="C85">
        <v>661431</v>
      </c>
      <c r="D85">
        <f t="shared" si="6"/>
        <v>-1.5425531914893617E-2</v>
      </c>
      <c r="E85">
        <f t="shared" si="7"/>
        <v>-1.5545743250497365E-2</v>
      </c>
      <c r="F85">
        <f t="shared" si="4"/>
        <v>8.2166284931334435</v>
      </c>
      <c r="G85">
        <f t="shared" si="5"/>
        <v>13.402160948706626</v>
      </c>
    </row>
    <row r="86" spans="1:7" x14ac:dyDescent="0.25">
      <c r="A86" s="1">
        <v>43987</v>
      </c>
      <c r="B86">
        <v>3690</v>
      </c>
      <c r="C86">
        <v>675492</v>
      </c>
      <c r="D86">
        <f t="shared" si="6"/>
        <v>-3.2414910858995136E-3</v>
      </c>
      <c r="E86">
        <f t="shared" si="7"/>
        <v>-3.2467560988699812E-3</v>
      </c>
      <c r="F86">
        <f t="shared" si="4"/>
        <v>8.2133817370345721</v>
      </c>
      <c r="G86">
        <f t="shared" si="5"/>
        <v>13.42319659323306</v>
      </c>
    </row>
    <row r="87" spans="1:7" x14ac:dyDescent="0.25">
      <c r="A87" s="1">
        <v>44017</v>
      </c>
      <c r="B87">
        <v>3694</v>
      </c>
      <c r="C87">
        <v>483755</v>
      </c>
      <c r="D87">
        <f t="shared" si="6"/>
        <v>1.0840108401084011E-3</v>
      </c>
      <c r="E87">
        <f t="shared" si="7"/>
        <v>1.0834237246124504E-3</v>
      </c>
      <c r="F87">
        <f t="shared" si="4"/>
        <v>8.2144651607591861</v>
      </c>
      <c r="G87">
        <f t="shared" si="5"/>
        <v>13.089333859190026</v>
      </c>
    </row>
    <row r="88" spans="1:7" x14ac:dyDescent="0.25">
      <c r="A88" s="1">
        <v>44048</v>
      </c>
      <c r="B88">
        <v>3663</v>
      </c>
      <c r="C88">
        <v>291016</v>
      </c>
      <c r="D88">
        <f t="shared" si="6"/>
        <v>-8.3919870059556041E-3</v>
      </c>
      <c r="E88">
        <f t="shared" si="7"/>
        <v>-8.4273979803708553E-3</v>
      </c>
      <c r="F88">
        <f t="shared" si="4"/>
        <v>8.2060377627788146</v>
      </c>
      <c r="G88">
        <f t="shared" si="5"/>
        <v>12.581133527459999</v>
      </c>
    </row>
    <row r="89" spans="1:7" x14ac:dyDescent="0.25">
      <c r="A89" s="1">
        <v>44170</v>
      </c>
      <c r="B89">
        <v>3575.5</v>
      </c>
      <c r="C89">
        <v>535623</v>
      </c>
      <c r="D89">
        <f t="shared" si="6"/>
        <v>-2.3887523887523888E-2</v>
      </c>
      <c r="E89">
        <f t="shared" si="7"/>
        <v>-2.4177457290363753E-2</v>
      </c>
      <c r="F89">
        <f t="shared" si="4"/>
        <v>8.1818603054884509</v>
      </c>
      <c r="G89">
        <f t="shared" si="5"/>
        <v>13.19118583437155</v>
      </c>
    </row>
    <row r="90" spans="1:7" x14ac:dyDescent="0.25">
      <c r="A90" t="s">
        <v>111</v>
      </c>
      <c r="B90">
        <v>3631</v>
      </c>
      <c r="C90">
        <v>546151</v>
      </c>
      <c r="D90">
        <f t="shared" si="6"/>
        <v>1.5522304572787023E-2</v>
      </c>
      <c r="E90">
        <f t="shared" si="7"/>
        <v>1.5403065925885149E-2</v>
      </c>
      <c r="F90">
        <f t="shared" si="4"/>
        <v>8.1972633714143353</v>
      </c>
      <c r="G90">
        <f t="shared" si="5"/>
        <v>13.210650773268823</v>
      </c>
    </row>
    <row r="91" spans="1:7" x14ac:dyDescent="0.25">
      <c r="A91" t="s">
        <v>112</v>
      </c>
      <c r="B91">
        <v>3508</v>
      </c>
      <c r="C91">
        <v>621758</v>
      </c>
      <c r="D91">
        <f t="shared" si="6"/>
        <v>-3.3874965574221975E-2</v>
      </c>
      <c r="E91">
        <f t="shared" si="7"/>
        <v>-3.4462017922262132E-2</v>
      </c>
      <c r="F91">
        <f t="shared" si="4"/>
        <v>8.1628013534920729</v>
      </c>
      <c r="G91">
        <f t="shared" si="5"/>
        <v>13.340306228490794</v>
      </c>
    </row>
    <row r="92" spans="1:7" x14ac:dyDescent="0.25">
      <c r="A92" t="s">
        <v>113</v>
      </c>
      <c r="B92">
        <v>3544.5</v>
      </c>
      <c r="C92">
        <v>308703</v>
      </c>
      <c r="D92">
        <f t="shared" si="6"/>
        <v>1.040478905359179E-2</v>
      </c>
      <c r="E92">
        <f t="shared" si="7"/>
        <v>1.0351031802998649E-2</v>
      </c>
      <c r="F92">
        <f t="shared" si="4"/>
        <v>8.1731523852950723</v>
      </c>
      <c r="G92">
        <f t="shared" si="5"/>
        <v>12.640134928616012</v>
      </c>
    </row>
    <row r="93" spans="1:7" x14ac:dyDescent="0.25">
      <c r="A93" t="s">
        <v>114</v>
      </c>
      <c r="B93">
        <v>3619.5</v>
      </c>
      <c r="C93">
        <v>522604</v>
      </c>
      <c r="D93">
        <f t="shared" si="6"/>
        <v>2.1159542953872196E-2</v>
      </c>
      <c r="E93">
        <f t="shared" si="7"/>
        <v>2.0938788438123933E-2</v>
      </c>
      <c r="F93">
        <f t="shared" si="4"/>
        <v>8.194091173733197</v>
      </c>
      <c r="G93">
        <f t="shared" si="5"/>
        <v>13.166579286076862</v>
      </c>
    </row>
    <row r="94" spans="1:7" x14ac:dyDescent="0.25">
      <c r="A94" t="s">
        <v>115</v>
      </c>
      <c r="B94">
        <v>3657</v>
      </c>
      <c r="C94">
        <v>352357</v>
      </c>
      <c r="D94">
        <f t="shared" si="6"/>
        <v>1.0360547036883548E-2</v>
      </c>
      <c r="E94">
        <f t="shared" si="7"/>
        <v>1.0307244416185048E-2</v>
      </c>
      <c r="F94">
        <f t="shared" si="4"/>
        <v>8.2043984181493812</v>
      </c>
      <c r="G94">
        <f t="shared" si="5"/>
        <v>12.772400145167735</v>
      </c>
    </row>
    <row r="95" spans="1:7" x14ac:dyDescent="0.25">
      <c r="A95" t="s">
        <v>116</v>
      </c>
      <c r="B95">
        <v>3640</v>
      </c>
      <c r="C95">
        <v>400697</v>
      </c>
      <c r="D95">
        <f t="shared" si="6"/>
        <v>-4.6486190866830736E-3</v>
      </c>
      <c r="E95">
        <f t="shared" si="7"/>
        <v>-4.6594575185949245E-3</v>
      </c>
      <c r="F95">
        <f t="shared" si="4"/>
        <v>8.1997389606307856</v>
      </c>
      <c r="G95">
        <f t="shared" si="5"/>
        <v>12.90096080969828</v>
      </c>
    </row>
    <row r="96" spans="1:7" x14ac:dyDescent="0.25">
      <c r="A96" t="s">
        <v>117</v>
      </c>
      <c r="B96">
        <v>3600</v>
      </c>
      <c r="C96">
        <v>345079</v>
      </c>
      <c r="D96">
        <f t="shared" si="6"/>
        <v>-1.098901098901099E-2</v>
      </c>
      <c r="E96">
        <f t="shared" si="7"/>
        <v>-1.1049836186584935E-2</v>
      </c>
      <c r="F96">
        <f t="shared" si="4"/>
        <v>8.1886891244442008</v>
      </c>
      <c r="G96">
        <f t="shared" si="5"/>
        <v>12.751528655307563</v>
      </c>
    </row>
    <row r="97" spans="1:7" x14ac:dyDescent="0.25">
      <c r="A97" t="s">
        <v>118</v>
      </c>
      <c r="B97">
        <v>3616</v>
      </c>
      <c r="C97">
        <v>208008</v>
      </c>
      <c r="D97">
        <f t="shared" si="6"/>
        <v>4.4444444444444444E-3</v>
      </c>
      <c r="E97">
        <f t="shared" si="7"/>
        <v>4.4345970678657748E-3</v>
      </c>
      <c r="F97">
        <f t="shared" si="4"/>
        <v>8.1931237215120678</v>
      </c>
      <c r="G97">
        <f t="shared" si="5"/>
        <v>12.24533181948229</v>
      </c>
    </row>
    <row r="98" spans="1:7" x14ac:dyDescent="0.25">
      <c r="A98" t="s">
        <v>119</v>
      </c>
      <c r="B98">
        <v>3635</v>
      </c>
      <c r="C98">
        <v>119457</v>
      </c>
      <c r="D98">
        <f t="shared" si="6"/>
        <v>5.2544247787610623E-3</v>
      </c>
      <c r="E98">
        <f t="shared" si="7"/>
        <v>5.2406684555527088E-3</v>
      </c>
      <c r="F98">
        <f t="shared" si="4"/>
        <v>8.1983643899676206</v>
      </c>
      <c r="G98">
        <f t="shared" si="5"/>
        <v>11.690711752962422</v>
      </c>
    </row>
    <row r="99" spans="1:7" x14ac:dyDescent="0.25">
      <c r="A99" t="s">
        <v>120</v>
      </c>
      <c r="B99">
        <v>3615.5</v>
      </c>
      <c r="C99">
        <v>365782</v>
      </c>
      <c r="D99">
        <f t="shared" si="6"/>
        <v>-5.3645116918844566E-3</v>
      </c>
      <c r="E99">
        <f t="shared" si="7"/>
        <v>-5.3789523526131967E-3</v>
      </c>
      <c r="F99">
        <f t="shared" si="4"/>
        <v>8.1929854376150058</v>
      </c>
      <c r="G99">
        <f t="shared" si="5"/>
        <v>12.80979280651113</v>
      </c>
    </row>
    <row r="100" spans="1:7" x14ac:dyDescent="0.25">
      <c r="A100" t="s">
        <v>121</v>
      </c>
      <c r="B100">
        <v>3744.5</v>
      </c>
      <c r="C100">
        <v>856327</v>
      </c>
      <c r="D100">
        <f t="shared" si="6"/>
        <v>3.567971234960586E-2</v>
      </c>
      <c r="E100">
        <f t="shared" si="7"/>
        <v>3.5057938074415138E-2</v>
      </c>
      <c r="F100">
        <f t="shared" si="4"/>
        <v>8.2280433756894222</v>
      </c>
      <c r="G100">
        <f t="shared" si="5"/>
        <v>13.660407591522681</v>
      </c>
    </row>
    <row r="101" spans="1:7" x14ac:dyDescent="0.25">
      <c r="A101" t="s">
        <v>122</v>
      </c>
      <c r="B101">
        <v>3827</v>
      </c>
      <c r="C101">
        <v>502375</v>
      </c>
      <c r="D101">
        <f t="shared" si="6"/>
        <v>2.2032314060622248E-2</v>
      </c>
      <c r="E101">
        <f t="shared" si="7"/>
        <v>2.1793109736280465E-2</v>
      </c>
      <c r="F101">
        <f t="shared" si="4"/>
        <v>8.2498364854257016</v>
      </c>
      <c r="G101">
        <f t="shared" si="5"/>
        <v>13.127102131751503</v>
      </c>
    </row>
    <row r="102" spans="1:7" x14ac:dyDescent="0.25">
      <c r="A102" t="s">
        <v>123</v>
      </c>
      <c r="B102">
        <v>3740</v>
      </c>
      <c r="C102">
        <v>518322</v>
      </c>
      <c r="D102">
        <f t="shared" si="6"/>
        <v>-2.2733211392735823E-2</v>
      </c>
      <c r="E102">
        <f t="shared" si="7"/>
        <v>-2.2995595017124695E-2</v>
      </c>
      <c r="F102">
        <f t="shared" si="4"/>
        <v>8.2268408904085781</v>
      </c>
      <c r="G102">
        <f t="shared" si="5"/>
        <v>13.158351949736552</v>
      </c>
    </row>
    <row r="103" spans="1:7" x14ac:dyDescent="0.25">
      <c r="A103" s="1">
        <v>43836</v>
      </c>
      <c r="B103">
        <v>3832</v>
      </c>
      <c r="C103">
        <v>428320</v>
      </c>
      <c r="D103">
        <f t="shared" si="6"/>
        <v>2.4598930481283421E-2</v>
      </c>
      <c r="E103">
        <f t="shared" si="7"/>
        <v>2.43012486821736E-2</v>
      </c>
      <c r="F103">
        <f t="shared" si="4"/>
        <v>8.2511421390907511</v>
      </c>
      <c r="G103">
        <f t="shared" si="5"/>
        <v>12.967625858754179</v>
      </c>
    </row>
    <row r="104" spans="1:7" x14ac:dyDescent="0.25">
      <c r="A104" s="1">
        <v>43867</v>
      </c>
      <c r="B104">
        <v>3899.5</v>
      </c>
      <c r="C104">
        <v>590579</v>
      </c>
      <c r="D104">
        <f t="shared" si="6"/>
        <v>1.7614822546972862E-2</v>
      </c>
      <c r="E104">
        <f t="shared" si="7"/>
        <v>1.7461479679801488E-2</v>
      </c>
      <c r="F104">
        <f t="shared" si="4"/>
        <v>8.2686036187705536</v>
      </c>
      <c r="G104">
        <f t="shared" si="5"/>
        <v>13.288858690599175</v>
      </c>
    </row>
    <row r="105" spans="1:7" x14ac:dyDescent="0.25">
      <c r="A105" s="1">
        <v>43896</v>
      </c>
      <c r="B105">
        <v>3869</v>
      </c>
      <c r="C105">
        <v>529011</v>
      </c>
      <c r="D105">
        <f t="shared" si="6"/>
        <v>-7.8215155789203746E-3</v>
      </c>
      <c r="E105">
        <f t="shared" si="7"/>
        <v>-7.8522640700398084E-3</v>
      </c>
      <c r="F105">
        <f t="shared" si="4"/>
        <v>8.2607513547005134</v>
      </c>
      <c r="G105">
        <f t="shared" si="5"/>
        <v>13.178764504575096</v>
      </c>
    </row>
    <row r="106" spans="1:7" x14ac:dyDescent="0.25">
      <c r="A106" s="1">
        <v>43927</v>
      </c>
      <c r="B106">
        <v>3836</v>
      </c>
      <c r="C106">
        <v>632588</v>
      </c>
      <c r="D106">
        <f t="shared" si="6"/>
        <v>-8.5293357456707151E-3</v>
      </c>
      <c r="E106">
        <f t="shared" si="7"/>
        <v>-8.5659186971841269E-3</v>
      </c>
      <c r="F106">
        <f t="shared" si="4"/>
        <v>8.2521854360033284</v>
      </c>
      <c r="G106">
        <f t="shared" si="5"/>
        <v>13.357574620340854</v>
      </c>
    </row>
    <row r="107" spans="1:7" x14ac:dyDescent="0.25">
      <c r="A107" s="1">
        <v>43957</v>
      </c>
      <c r="B107">
        <v>3846</v>
      </c>
      <c r="C107">
        <v>300224</v>
      </c>
      <c r="D107">
        <f t="shared" si="6"/>
        <v>2.6068821689259644E-3</v>
      </c>
      <c r="E107">
        <f t="shared" si="7"/>
        <v>2.6034901453962536E-3</v>
      </c>
      <c r="F107">
        <f t="shared" si="4"/>
        <v>8.2547889261487253</v>
      </c>
      <c r="G107">
        <f t="shared" si="5"/>
        <v>12.61228414168813</v>
      </c>
    </row>
    <row r="108" spans="1:7" x14ac:dyDescent="0.25">
      <c r="A108" s="1">
        <v>44049</v>
      </c>
      <c r="B108">
        <v>3950</v>
      </c>
      <c r="C108">
        <v>622249</v>
      </c>
      <c r="D108">
        <f t="shared" si="6"/>
        <v>2.704108164326573E-2</v>
      </c>
      <c r="E108">
        <f t="shared" si="7"/>
        <v>2.6681931746442577E-2</v>
      </c>
      <c r="F108">
        <f t="shared" si="4"/>
        <v>8.281470857895167</v>
      </c>
      <c r="G108">
        <f t="shared" si="5"/>
        <v>13.341095613157433</v>
      </c>
    </row>
    <row r="109" spans="1:7" x14ac:dyDescent="0.25">
      <c r="A109" s="1">
        <v>44080</v>
      </c>
      <c r="B109">
        <v>3929</v>
      </c>
      <c r="C109">
        <v>367852</v>
      </c>
      <c r="D109">
        <f t="shared" si="6"/>
        <v>-5.3164556962025317E-3</v>
      </c>
      <c r="E109">
        <f t="shared" si="7"/>
        <v>-5.3306383367077948E-3</v>
      </c>
      <c r="F109">
        <f t="shared" si="4"/>
        <v>8.2761402195584601</v>
      </c>
      <c r="G109">
        <f t="shared" si="5"/>
        <v>12.815435962344408</v>
      </c>
    </row>
    <row r="110" spans="1:7" x14ac:dyDescent="0.25">
      <c r="A110" s="1">
        <v>44110</v>
      </c>
      <c r="B110">
        <v>3995</v>
      </c>
      <c r="C110">
        <v>805517</v>
      </c>
      <c r="D110">
        <f t="shared" si="6"/>
        <v>1.6798167472639347E-2</v>
      </c>
      <c r="E110">
        <f t="shared" si="7"/>
        <v>1.665863864191533E-2</v>
      </c>
      <c r="F110">
        <f t="shared" si="4"/>
        <v>8.2927988582003742</v>
      </c>
      <c r="G110">
        <f t="shared" si="5"/>
        <v>13.599239586280246</v>
      </c>
    </row>
    <row r="111" spans="1:7" x14ac:dyDescent="0.25">
      <c r="A111" s="1">
        <v>44141</v>
      </c>
      <c r="B111">
        <v>4004</v>
      </c>
      <c r="C111">
        <v>786098</v>
      </c>
      <c r="D111">
        <f t="shared" si="6"/>
        <v>2.2528160200250315E-3</v>
      </c>
      <c r="E111">
        <f t="shared" si="7"/>
        <v>2.250282234736159E-3</v>
      </c>
      <c r="F111">
        <f t="shared" si="4"/>
        <v>8.2950491404351112</v>
      </c>
      <c r="G111">
        <f t="shared" si="5"/>
        <v>13.574836745573039</v>
      </c>
    </row>
    <row r="112" spans="1:7" x14ac:dyDescent="0.25">
      <c r="A112" t="s">
        <v>124</v>
      </c>
      <c r="B112">
        <v>3985.5</v>
      </c>
      <c r="C112">
        <v>606762</v>
      </c>
      <c r="D112">
        <f t="shared" si="6"/>
        <v>-4.6203796203796201E-3</v>
      </c>
      <c r="E112">
        <f t="shared" si="7"/>
        <v>-4.6310865671333416E-3</v>
      </c>
      <c r="F112">
        <f t="shared" si="4"/>
        <v>8.2904180538679775</v>
      </c>
      <c r="G112">
        <f t="shared" si="5"/>
        <v>13.315891900896366</v>
      </c>
    </row>
    <row r="113" spans="1:7" x14ac:dyDescent="0.25">
      <c r="A113" t="s">
        <v>125</v>
      </c>
      <c r="B113">
        <v>3950</v>
      </c>
      <c r="C113">
        <v>409007</v>
      </c>
      <c r="D113">
        <f t="shared" si="6"/>
        <v>-8.907288922343496E-3</v>
      </c>
      <c r="E113">
        <f t="shared" si="7"/>
        <v>-8.9471959728103321E-3</v>
      </c>
      <c r="F113">
        <f t="shared" si="4"/>
        <v>8.281470857895167</v>
      </c>
      <c r="G113">
        <f t="shared" si="5"/>
        <v>12.921487549792905</v>
      </c>
    </row>
    <row r="114" spans="1:7" x14ac:dyDescent="0.25">
      <c r="A114" t="s">
        <v>126</v>
      </c>
      <c r="B114">
        <v>3945</v>
      </c>
      <c r="C114">
        <v>542551</v>
      </c>
      <c r="D114">
        <f t="shared" si="6"/>
        <v>-1.2658227848101266E-3</v>
      </c>
      <c r="E114">
        <f t="shared" si="7"/>
        <v>-1.2666246151929424E-3</v>
      </c>
      <c r="F114">
        <f t="shared" si="4"/>
        <v>8.2802042332799743</v>
      </c>
      <c r="G114">
        <f t="shared" si="5"/>
        <v>13.204037369194753</v>
      </c>
    </row>
    <row r="115" spans="1:7" x14ac:dyDescent="0.25">
      <c r="A115" t="s">
        <v>127</v>
      </c>
      <c r="B115">
        <v>3820</v>
      </c>
      <c r="C115">
        <v>725669</v>
      </c>
      <c r="D115">
        <f t="shared" si="6"/>
        <v>-3.1685678073510776E-2</v>
      </c>
      <c r="E115">
        <f t="shared" si="7"/>
        <v>-3.2198531679353722E-2</v>
      </c>
      <c r="F115">
        <f t="shared" si="4"/>
        <v>8.2480057016006203</v>
      </c>
      <c r="G115">
        <f t="shared" si="5"/>
        <v>13.494849266977489</v>
      </c>
    </row>
    <row r="116" spans="1:7" x14ac:dyDescent="0.25">
      <c r="A116" t="s">
        <v>128</v>
      </c>
      <c r="B116">
        <v>3980</v>
      </c>
      <c r="C116">
        <v>867710</v>
      </c>
      <c r="D116">
        <f t="shared" si="6"/>
        <v>4.1884816753926704E-2</v>
      </c>
      <c r="E116">
        <f t="shared" si="7"/>
        <v>4.1031396677862562E-2</v>
      </c>
      <c r="F116">
        <f t="shared" si="4"/>
        <v>8.2890370982784827</v>
      </c>
      <c r="G116">
        <f t="shared" si="5"/>
        <v>13.673612836435698</v>
      </c>
    </row>
    <row r="117" spans="1:7" x14ac:dyDescent="0.25">
      <c r="A117" t="s">
        <v>129</v>
      </c>
      <c r="B117">
        <v>4076</v>
      </c>
      <c r="C117">
        <v>655479</v>
      </c>
      <c r="D117">
        <f t="shared" si="6"/>
        <v>2.4120603015075376E-2</v>
      </c>
      <c r="E117">
        <f t="shared" si="7"/>
        <v>2.3834296064132017E-2</v>
      </c>
      <c r="F117">
        <f t="shared" si="4"/>
        <v>8.3128713943426149</v>
      </c>
      <c r="G117">
        <f t="shared" si="5"/>
        <v>13.393121545059437</v>
      </c>
    </row>
    <row r="118" spans="1:7" x14ac:dyDescent="0.25">
      <c r="A118" t="s">
        <v>130</v>
      </c>
      <c r="B118">
        <v>4115</v>
      </c>
      <c r="C118">
        <v>715543</v>
      </c>
      <c r="D118">
        <f t="shared" si="6"/>
        <v>9.5682041216879291E-3</v>
      </c>
      <c r="E118">
        <f t="shared" si="7"/>
        <v>9.5227187685548408E-3</v>
      </c>
      <c r="F118">
        <f t="shared" si="4"/>
        <v>8.3223941131111694</v>
      </c>
      <c r="G118">
        <f t="shared" si="5"/>
        <v>13.480796974006523</v>
      </c>
    </row>
    <row r="119" spans="1:7" x14ac:dyDescent="0.25">
      <c r="A119" t="s">
        <v>131</v>
      </c>
      <c r="B119">
        <v>4140.5</v>
      </c>
      <c r="C119">
        <v>870462</v>
      </c>
      <c r="D119">
        <f t="shared" si="6"/>
        <v>6.1968408262454439E-3</v>
      </c>
      <c r="E119">
        <f t="shared" si="7"/>
        <v>6.17771936258453E-3</v>
      </c>
      <c r="F119">
        <f t="shared" si="4"/>
        <v>8.3285718324737541</v>
      </c>
      <c r="G119">
        <f t="shared" si="5"/>
        <v>13.676779384164611</v>
      </c>
    </row>
    <row r="120" spans="1:7" x14ac:dyDescent="0.25">
      <c r="A120" t="s">
        <v>132</v>
      </c>
      <c r="B120">
        <v>4180.5</v>
      </c>
      <c r="C120">
        <v>558665</v>
      </c>
      <c r="D120">
        <f t="shared" si="6"/>
        <v>9.6606690013283422E-3</v>
      </c>
      <c r="E120">
        <f t="shared" si="7"/>
        <v>9.6143031163578134E-3</v>
      </c>
      <c r="F120">
        <f t="shared" si="4"/>
        <v>8.3381861355901119</v>
      </c>
      <c r="G120">
        <f t="shared" si="5"/>
        <v>13.23330528805805</v>
      </c>
    </row>
    <row r="121" spans="1:7" x14ac:dyDescent="0.25">
      <c r="A121" t="s">
        <v>133</v>
      </c>
      <c r="B121">
        <v>4156.5</v>
      </c>
      <c r="C121">
        <v>332486</v>
      </c>
      <c r="D121">
        <f t="shared" si="6"/>
        <v>-5.7409400789379264E-3</v>
      </c>
      <c r="E121">
        <f t="shared" si="7"/>
        <v>-5.7574826189697517E-3</v>
      </c>
      <c r="F121">
        <f t="shared" si="4"/>
        <v>8.3324286529711422</v>
      </c>
      <c r="G121">
        <f t="shared" si="5"/>
        <v>12.714353032928436</v>
      </c>
    </row>
    <row r="122" spans="1:7" x14ac:dyDescent="0.25">
      <c r="A122" t="s">
        <v>134</v>
      </c>
      <c r="B122">
        <v>4035</v>
      </c>
      <c r="C122">
        <v>439418</v>
      </c>
      <c r="D122">
        <f t="shared" si="6"/>
        <v>-2.9231324431613137E-2</v>
      </c>
      <c r="E122">
        <f t="shared" si="7"/>
        <v>-2.9667072267093624E-2</v>
      </c>
      <c r="F122">
        <f t="shared" si="4"/>
        <v>8.3027615807040487</v>
      </c>
      <c r="G122">
        <f t="shared" si="5"/>
        <v>12.993206403045814</v>
      </c>
    </row>
    <row r="123" spans="1:7" x14ac:dyDescent="0.25">
      <c r="A123" s="1">
        <v>43868</v>
      </c>
      <c r="B123">
        <v>4202</v>
      </c>
      <c r="C123">
        <v>514032</v>
      </c>
      <c r="D123">
        <f t="shared" si="6"/>
        <v>4.1387856257744736E-2</v>
      </c>
      <c r="E123">
        <f t="shared" si="7"/>
        <v>4.0554300700896592E-2</v>
      </c>
      <c r="F123">
        <f t="shared" si="4"/>
        <v>8.343315881404946</v>
      </c>
      <c r="G123">
        <f t="shared" si="5"/>
        <v>13.150040799308766</v>
      </c>
    </row>
    <row r="124" spans="1:7" x14ac:dyDescent="0.25">
      <c r="A124" s="1">
        <v>43897</v>
      </c>
      <c r="B124">
        <v>4222</v>
      </c>
      <c r="C124">
        <v>287251</v>
      </c>
      <c r="D124">
        <f t="shared" si="6"/>
        <v>4.7596382674916704E-3</v>
      </c>
      <c r="E124">
        <f t="shared" si="7"/>
        <v>4.7483470033202278E-3</v>
      </c>
      <c r="F124">
        <f t="shared" si="4"/>
        <v>8.3480642284082656</v>
      </c>
      <c r="G124">
        <f t="shared" si="5"/>
        <v>12.56811167699302</v>
      </c>
    </row>
    <row r="125" spans="1:7" x14ac:dyDescent="0.25">
      <c r="A125" s="1">
        <v>43989</v>
      </c>
      <c r="B125">
        <v>4332</v>
      </c>
      <c r="C125">
        <v>494536</v>
      </c>
      <c r="D125">
        <f t="shared" si="6"/>
        <v>2.6054002842254856E-2</v>
      </c>
      <c r="E125">
        <f t="shared" si="7"/>
        <v>2.5720379712615354E-2</v>
      </c>
      <c r="F125">
        <f t="shared" si="4"/>
        <v>8.3737846081208804</v>
      </c>
      <c r="G125">
        <f t="shared" si="5"/>
        <v>13.111375228203951</v>
      </c>
    </row>
    <row r="126" spans="1:7" x14ac:dyDescent="0.25">
      <c r="A126" s="1">
        <v>44019</v>
      </c>
      <c r="B126">
        <v>4242</v>
      </c>
      <c r="C126">
        <v>599546</v>
      </c>
      <c r="D126">
        <f t="shared" si="6"/>
        <v>-2.077562326869806E-2</v>
      </c>
      <c r="E126">
        <f t="shared" si="7"/>
        <v>-2.0994472996253496E-2</v>
      </c>
      <c r="F126">
        <f t="shared" si="4"/>
        <v>8.3527901351246285</v>
      </c>
      <c r="G126">
        <f t="shared" si="5"/>
        <v>13.303927981114905</v>
      </c>
    </row>
    <row r="127" spans="1:7" x14ac:dyDescent="0.25">
      <c r="A127" s="1">
        <v>44050</v>
      </c>
      <c r="B127">
        <v>4225</v>
      </c>
      <c r="C127">
        <v>364001</v>
      </c>
      <c r="D127">
        <f t="shared" si="6"/>
        <v>-4.0075436115040077E-3</v>
      </c>
      <c r="E127">
        <f t="shared" si="7"/>
        <v>-4.0155953333535447E-3</v>
      </c>
      <c r="F127">
        <f t="shared" si="4"/>
        <v>8.3487745397912736</v>
      </c>
      <c r="G127">
        <f t="shared" si="5"/>
        <v>12.804911893867851</v>
      </c>
    </row>
    <row r="128" spans="1:7" x14ac:dyDescent="0.25">
      <c r="A128" s="1">
        <v>44081</v>
      </c>
      <c r="B128">
        <v>4337</v>
      </c>
      <c r="C128">
        <v>674716</v>
      </c>
      <c r="D128">
        <f t="shared" si="6"/>
        <v>2.6508875739644971E-2</v>
      </c>
      <c r="E128">
        <f t="shared" si="7"/>
        <v>2.6163604044092043E-2</v>
      </c>
      <c r="F128">
        <f t="shared" si="4"/>
        <v>8.3749381438353669</v>
      </c>
      <c r="G128">
        <f t="shared" si="5"/>
        <v>13.422047140577705</v>
      </c>
    </row>
    <row r="129" spans="1:7" x14ac:dyDescent="0.25">
      <c r="A129" s="1">
        <v>44111</v>
      </c>
      <c r="B129">
        <v>4307</v>
      </c>
      <c r="C129">
        <v>519649</v>
      </c>
      <c r="D129">
        <f t="shared" si="6"/>
        <v>-6.917223887479825E-3</v>
      </c>
      <c r="E129">
        <f t="shared" si="7"/>
        <v>-6.9412587812556709E-3</v>
      </c>
      <c r="F129">
        <f t="shared" si="4"/>
        <v>8.3679968850541098</v>
      </c>
      <c r="G129">
        <f t="shared" si="5"/>
        <v>13.160908862642543</v>
      </c>
    </row>
    <row r="130" spans="1:7" x14ac:dyDescent="0.25">
      <c r="A130" t="s">
        <v>135</v>
      </c>
      <c r="B130">
        <v>4291</v>
      </c>
      <c r="C130">
        <v>327645</v>
      </c>
      <c r="D130">
        <f t="shared" si="6"/>
        <v>-3.7148827490132343E-3</v>
      </c>
      <c r="E130">
        <f t="shared" si="7"/>
        <v>-3.7218000625858561E-3</v>
      </c>
      <c r="F130">
        <f t="shared" si="4"/>
        <v>8.3642750849915242</v>
      </c>
      <c r="G130">
        <f t="shared" si="5"/>
        <v>12.699685984165031</v>
      </c>
    </row>
    <row r="131" spans="1:7" x14ac:dyDescent="0.25">
      <c r="A131" t="s">
        <v>136</v>
      </c>
      <c r="B131">
        <v>4259.5</v>
      </c>
      <c r="C131">
        <v>403736</v>
      </c>
      <c r="D131">
        <f t="shared" si="6"/>
        <v>-7.34094616639478E-3</v>
      </c>
      <c r="E131">
        <f t="shared" si="7"/>
        <v>-7.3680235086295582E-3</v>
      </c>
      <c r="F131">
        <f t="shared" ref="F131:F194" si="8">LN(B131)</f>
        <v>8.3569070614828949</v>
      </c>
      <c r="G131">
        <f t="shared" ref="G131:G194" si="9">LN(C131)</f>
        <v>12.908516477995214</v>
      </c>
    </row>
    <row r="132" spans="1:7" x14ac:dyDescent="0.25">
      <c r="A132" t="s">
        <v>137</v>
      </c>
      <c r="B132">
        <v>4298</v>
      </c>
      <c r="C132">
        <v>278935</v>
      </c>
      <c r="D132">
        <f t="shared" ref="D132:D195" si="10">(B132-B131)/B131</f>
        <v>9.0386195562859491E-3</v>
      </c>
      <c r="E132">
        <f t="shared" ref="E132:E195" si="11">LN(B132/B131)</f>
        <v>8.9980157195605828E-3</v>
      </c>
      <c r="F132">
        <f t="shared" si="8"/>
        <v>8.3659050772024557</v>
      </c>
      <c r="G132">
        <f t="shared" si="9"/>
        <v>12.538734058750238</v>
      </c>
    </row>
    <row r="133" spans="1:7" x14ac:dyDescent="0.25">
      <c r="A133" t="s">
        <v>138</v>
      </c>
      <c r="B133">
        <v>4303.5</v>
      </c>
      <c r="C133">
        <v>361755</v>
      </c>
      <c r="D133">
        <f t="shared" si="10"/>
        <v>1.2796649604467194E-3</v>
      </c>
      <c r="E133">
        <f t="shared" si="11"/>
        <v>1.278846887073419E-3</v>
      </c>
      <c r="F133">
        <f t="shared" si="8"/>
        <v>8.3671839240895292</v>
      </c>
      <c r="G133">
        <f t="shared" si="9"/>
        <v>12.798722466098281</v>
      </c>
    </row>
    <row r="134" spans="1:7" x14ac:dyDescent="0.25">
      <c r="A134" t="s">
        <v>139</v>
      </c>
      <c r="B134">
        <v>4302</v>
      </c>
      <c r="C134">
        <v>176026</v>
      </c>
      <c r="D134">
        <f t="shared" si="10"/>
        <v>-3.4855350296270478E-4</v>
      </c>
      <c r="E134">
        <f t="shared" si="11"/>
        <v>-3.4861426185380754E-4</v>
      </c>
      <c r="F134">
        <f t="shared" si="8"/>
        <v>8.3668353098276746</v>
      </c>
      <c r="G134">
        <f t="shared" si="9"/>
        <v>12.078386990382418</v>
      </c>
    </row>
    <row r="135" spans="1:7" x14ac:dyDescent="0.25">
      <c r="A135" t="s">
        <v>140</v>
      </c>
      <c r="B135">
        <v>4476.5</v>
      </c>
      <c r="C135">
        <v>570102</v>
      </c>
      <c r="D135">
        <f t="shared" si="10"/>
        <v>4.0562529056252905E-2</v>
      </c>
      <c r="E135">
        <f t="shared" si="11"/>
        <v>3.9761460246535429E-2</v>
      </c>
      <c r="F135">
        <f t="shared" si="8"/>
        <v>8.406596770074211</v>
      </c>
      <c r="G135">
        <f t="shared" si="9"/>
        <v>13.253570571169984</v>
      </c>
    </row>
    <row r="136" spans="1:7" x14ac:dyDescent="0.25">
      <c r="A136" t="s">
        <v>141</v>
      </c>
      <c r="B136">
        <v>4648</v>
      </c>
      <c r="C136">
        <v>717238</v>
      </c>
      <c r="D136">
        <f t="shared" si="10"/>
        <v>3.8311180609851447E-2</v>
      </c>
      <c r="E136">
        <f t="shared" si="11"/>
        <v>3.7595528457536526E-2</v>
      </c>
      <c r="F136">
        <f t="shared" si="8"/>
        <v>8.4441922985317479</v>
      </c>
      <c r="G136">
        <f t="shared" si="9"/>
        <v>13.483163003135511</v>
      </c>
    </row>
    <row r="137" spans="1:7" x14ac:dyDescent="0.25">
      <c r="A137" t="s">
        <v>142</v>
      </c>
      <c r="B137">
        <v>4690</v>
      </c>
      <c r="C137">
        <v>859724</v>
      </c>
      <c r="D137">
        <f t="shared" si="10"/>
        <v>9.0361445783132526E-3</v>
      </c>
      <c r="E137">
        <f t="shared" si="11"/>
        <v>8.9955629085777828E-3</v>
      </c>
      <c r="F137">
        <f t="shared" si="8"/>
        <v>8.4531878614403251</v>
      </c>
      <c r="G137">
        <f t="shared" si="9"/>
        <v>13.664366686488004</v>
      </c>
    </row>
    <row r="138" spans="1:7" x14ac:dyDescent="0.25">
      <c r="A138" t="s">
        <v>143</v>
      </c>
      <c r="B138">
        <v>4720</v>
      </c>
      <c r="C138">
        <v>648464</v>
      </c>
      <c r="D138">
        <f t="shared" si="10"/>
        <v>6.3965884861407248E-3</v>
      </c>
      <c r="E138">
        <f t="shared" si="11"/>
        <v>6.3762171392760638E-3</v>
      </c>
      <c r="F138">
        <f t="shared" si="8"/>
        <v>8.4595640785796018</v>
      </c>
      <c r="G138">
        <f t="shared" si="9"/>
        <v>13.382361768476082</v>
      </c>
    </row>
    <row r="139" spans="1:7" x14ac:dyDescent="0.25">
      <c r="A139" t="s">
        <v>144</v>
      </c>
      <c r="B139">
        <v>4782.5</v>
      </c>
      <c r="C139">
        <v>464885</v>
      </c>
      <c r="D139">
        <f t="shared" si="10"/>
        <v>1.3241525423728813E-2</v>
      </c>
      <c r="E139">
        <f t="shared" si="11"/>
        <v>1.3154622734806871E-2</v>
      </c>
      <c r="F139">
        <f t="shared" si="8"/>
        <v>8.4727187013144079</v>
      </c>
      <c r="G139">
        <f t="shared" si="9"/>
        <v>13.049545342154923</v>
      </c>
    </row>
    <row r="140" spans="1:7" x14ac:dyDescent="0.25">
      <c r="A140" t="s">
        <v>145</v>
      </c>
      <c r="B140">
        <v>4752</v>
      </c>
      <c r="C140">
        <v>554837</v>
      </c>
      <c r="D140">
        <f t="shared" si="10"/>
        <v>-6.3774176685833768E-3</v>
      </c>
      <c r="E140">
        <f t="shared" si="11"/>
        <v>-6.3978402719270591E-3</v>
      </c>
      <c r="F140">
        <f t="shared" si="8"/>
        <v>8.4663208610424814</v>
      </c>
      <c r="G140">
        <f t="shared" si="9"/>
        <v>13.226429655898439</v>
      </c>
    </row>
    <row r="141" spans="1:7" x14ac:dyDescent="0.25">
      <c r="A141" t="s">
        <v>146</v>
      </c>
      <c r="B141">
        <v>4768</v>
      </c>
      <c r="C141">
        <v>303507</v>
      </c>
      <c r="D141">
        <f t="shared" si="10"/>
        <v>3.3670033670033669E-3</v>
      </c>
      <c r="E141">
        <f t="shared" si="11"/>
        <v>3.3613477027049274E-3</v>
      </c>
      <c r="F141">
        <f t="shared" si="8"/>
        <v>8.4696822087451853</v>
      </c>
      <c r="G141">
        <f t="shared" si="9"/>
        <v>12.623159953466127</v>
      </c>
    </row>
    <row r="142" spans="1:7" x14ac:dyDescent="0.25">
      <c r="A142" t="s">
        <v>147</v>
      </c>
      <c r="B142">
        <v>4698</v>
      </c>
      <c r="C142">
        <v>815281</v>
      </c>
      <c r="D142">
        <f t="shared" si="10"/>
        <v>-1.4681208053691275E-2</v>
      </c>
      <c r="E142">
        <f t="shared" si="11"/>
        <v>-1.4790043526327642E-2</v>
      </c>
      <c r="F142">
        <f t="shared" si="8"/>
        <v>8.4548921652188582</v>
      </c>
      <c r="G142">
        <f t="shared" si="9"/>
        <v>13.611288118074288</v>
      </c>
    </row>
    <row r="143" spans="1:7" x14ac:dyDescent="0.25">
      <c r="A143" t="s">
        <v>148</v>
      </c>
      <c r="B143">
        <v>4675.5</v>
      </c>
      <c r="C143">
        <v>499186</v>
      </c>
      <c r="D143">
        <f t="shared" si="10"/>
        <v>-4.7892720306513406E-3</v>
      </c>
      <c r="E143">
        <f t="shared" si="11"/>
        <v>-4.8007773433566764E-3</v>
      </c>
      <c r="F143">
        <f t="shared" si="8"/>
        <v>8.4500913878755011</v>
      </c>
      <c r="G143">
        <f t="shared" si="9"/>
        <v>13.120734050772295</v>
      </c>
    </row>
    <row r="144" spans="1:7" x14ac:dyDescent="0.25">
      <c r="A144" t="s">
        <v>149</v>
      </c>
      <c r="B144">
        <v>4586</v>
      </c>
      <c r="C144">
        <v>545908</v>
      </c>
      <c r="D144">
        <f t="shared" si="10"/>
        <v>-1.9142337717891134E-2</v>
      </c>
      <c r="E144">
        <f t="shared" si="11"/>
        <v>-1.932792445765167E-2</v>
      </c>
      <c r="F144">
        <f t="shared" si="8"/>
        <v>8.4307634634178505</v>
      </c>
      <c r="G144">
        <f t="shared" si="9"/>
        <v>13.210205742361133</v>
      </c>
    </row>
    <row r="145" spans="1:7" x14ac:dyDescent="0.25">
      <c r="A145" s="1">
        <v>43898</v>
      </c>
      <c r="B145">
        <v>4614</v>
      </c>
      <c r="C145">
        <v>440772</v>
      </c>
      <c r="D145">
        <f t="shared" si="10"/>
        <v>6.1055385957261227E-3</v>
      </c>
      <c r="E145">
        <f t="shared" si="11"/>
        <v>6.0869753158491486E-3</v>
      </c>
      <c r="F145">
        <f t="shared" si="8"/>
        <v>8.4368504387336998</v>
      </c>
      <c r="G145">
        <f t="shared" si="9"/>
        <v>12.996283013932162</v>
      </c>
    </row>
    <row r="146" spans="1:7" x14ac:dyDescent="0.25">
      <c r="A146" s="1">
        <v>43929</v>
      </c>
      <c r="B146">
        <v>4658.5</v>
      </c>
      <c r="C146">
        <v>276765</v>
      </c>
      <c r="D146">
        <f t="shared" si="10"/>
        <v>9.6445600346770702E-3</v>
      </c>
      <c r="E146">
        <f t="shared" si="11"/>
        <v>9.5983481567806454E-3</v>
      </c>
      <c r="F146">
        <f t="shared" si="8"/>
        <v>8.4464487868904801</v>
      </c>
      <c r="G146">
        <f t="shared" si="9"/>
        <v>12.530924049644092</v>
      </c>
    </row>
    <row r="147" spans="1:7" x14ac:dyDescent="0.25">
      <c r="A147" s="1">
        <v>43959</v>
      </c>
      <c r="B147">
        <v>4632</v>
      </c>
      <c r="C147">
        <v>333049</v>
      </c>
      <c r="D147">
        <f t="shared" si="10"/>
        <v>-5.6885263496833744E-3</v>
      </c>
      <c r="E147">
        <f t="shared" si="11"/>
        <v>-5.7047676376485029E-3</v>
      </c>
      <c r="F147">
        <f t="shared" si="8"/>
        <v>8.4407440192528309</v>
      </c>
      <c r="G147">
        <f t="shared" si="9"/>
        <v>12.716044905284649</v>
      </c>
    </row>
    <row r="148" spans="1:7" x14ac:dyDescent="0.25">
      <c r="A148" s="1">
        <v>43990</v>
      </c>
      <c r="B148">
        <v>4606.5</v>
      </c>
      <c r="C148">
        <v>321495</v>
      </c>
      <c r="D148">
        <f t="shared" si="10"/>
        <v>-5.5051813471502587E-3</v>
      </c>
      <c r="E148">
        <f t="shared" si="11"/>
        <v>-5.5203907038444411E-3</v>
      </c>
      <c r="F148">
        <f t="shared" si="8"/>
        <v>8.4352236285489859</v>
      </c>
      <c r="G148">
        <f t="shared" si="9"/>
        <v>12.680737270439343</v>
      </c>
    </row>
    <row r="149" spans="1:7" x14ac:dyDescent="0.25">
      <c r="A149" s="1">
        <v>44020</v>
      </c>
      <c r="B149">
        <v>4618</v>
      </c>
      <c r="C149">
        <v>309905</v>
      </c>
      <c r="D149">
        <f t="shared" si="10"/>
        <v>2.4964723759904484E-3</v>
      </c>
      <c r="E149">
        <f t="shared" si="11"/>
        <v>2.4933613654538459E-3</v>
      </c>
      <c r="F149">
        <f t="shared" si="8"/>
        <v>8.4377169899144402</v>
      </c>
      <c r="G149">
        <f t="shared" si="9"/>
        <v>12.644021077882535</v>
      </c>
    </row>
    <row r="150" spans="1:7" x14ac:dyDescent="0.25">
      <c r="A150" s="1">
        <v>44112</v>
      </c>
      <c r="B150">
        <v>4613.5</v>
      </c>
      <c r="C150">
        <v>263586</v>
      </c>
      <c r="D150">
        <f t="shared" si="10"/>
        <v>-9.7444781290601987E-4</v>
      </c>
      <c r="E150">
        <f t="shared" si="11"/>
        <v>-9.7492289583013417E-4</v>
      </c>
      <c r="F150">
        <f t="shared" si="8"/>
        <v>8.43674206701861</v>
      </c>
      <c r="G150">
        <f t="shared" si="9"/>
        <v>12.482134969426163</v>
      </c>
    </row>
    <row r="151" spans="1:7" x14ac:dyDescent="0.25">
      <c r="A151" s="1">
        <v>44143</v>
      </c>
      <c r="B151">
        <v>4622</v>
      </c>
      <c r="C151">
        <v>368984</v>
      </c>
      <c r="D151">
        <f t="shared" si="10"/>
        <v>1.8424189877533326E-3</v>
      </c>
      <c r="E151">
        <f t="shared" si="11"/>
        <v>1.840723815715462E-3</v>
      </c>
      <c r="F151">
        <f t="shared" si="8"/>
        <v>8.4385827908343263</v>
      </c>
      <c r="G151">
        <f t="shared" si="9"/>
        <v>12.818508561648969</v>
      </c>
    </row>
    <row r="152" spans="1:7" x14ac:dyDescent="0.25">
      <c r="A152" s="1">
        <v>44173</v>
      </c>
      <c r="B152">
        <v>4619.5</v>
      </c>
      <c r="C152">
        <v>343556</v>
      </c>
      <c r="D152">
        <f t="shared" si="10"/>
        <v>-5.4089138900908693E-4</v>
      </c>
      <c r="E152">
        <f t="shared" si="11"/>
        <v>-5.4103772352615302E-4</v>
      </c>
      <c r="F152">
        <f t="shared" si="8"/>
        <v>8.4380417531108005</v>
      </c>
      <c r="G152">
        <f t="shared" si="9"/>
        <v>12.747105405013455</v>
      </c>
    </row>
    <row r="153" spans="1:7" x14ac:dyDescent="0.25">
      <c r="A153" t="s">
        <v>150</v>
      </c>
      <c r="B153">
        <v>4738.5</v>
      </c>
      <c r="C153">
        <v>509353</v>
      </c>
      <c r="D153">
        <f t="shared" si="10"/>
        <v>2.5760363675722479E-2</v>
      </c>
      <c r="E153">
        <f t="shared" si="11"/>
        <v>2.5434155799449694E-2</v>
      </c>
      <c r="F153">
        <f t="shared" si="8"/>
        <v>8.4634759089102491</v>
      </c>
      <c r="G153">
        <f t="shared" si="9"/>
        <v>13.140896571860493</v>
      </c>
    </row>
    <row r="154" spans="1:7" x14ac:dyDescent="0.25">
      <c r="A154" t="s">
        <v>151</v>
      </c>
      <c r="B154">
        <v>4763.5</v>
      </c>
      <c r="C154">
        <v>561231</v>
      </c>
      <c r="D154">
        <f t="shared" si="10"/>
        <v>5.2759312018571276E-3</v>
      </c>
      <c r="E154">
        <f t="shared" si="11"/>
        <v>5.2620622365844626E-3</v>
      </c>
      <c r="F154">
        <f t="shared" si="8"/>
        <v>8.4687379711468349</v>
      </c>
      <c r="G154">
        <f t="shared" si="9"/>
        <v>13.237887864458894</v>
      </c>
    </row>
    <row r="155" spans="1:7" x14ac:dyDescent="0.25">
      <c r="A155" t="s">
        <v>152</v>
      </c>
      <c r="B155">
        <v>4688</v>
      </c>
      <c r="C155">
        <v>518607</v>
      </c>
      <c r="D155">
        <f t="shared" si="10"/>
        <v>-1.5849690353731499E-2</v>
      </c>
      <c r="E155">
        <f t="shared" si="11"/>
        <v>-1.5976639889985541E-2</v>
      </c>
      <c r="F155">
        <f t="shared" si="8"/>
        <v>8.4527613312568484</v>
      </c>
      <c r="G155">
        <f t="shared" si="9"/>
        <v>13.15890164987451</v>
      </c>
    </row>
    <row r="156" spans="1:7" x14ac:dyDescent="0.25">
      <c r="A156" t="s">
        <v>153</v>
      </c>
      <c r="B156">
        <v>4690.5</v>
      </c>
      <c r="C156">
        <v>321094</v>
      </c>
      <c r="D156">
        <f t="shared" si="10"/>
        <v>5.3327645051194541E-4</v>
      </c>
      <c r="E156">
        <f t="shared" si="11"/>
        <v>5.3313430915711028E-4</v>
      </c>
      <c r="F156">
        <f t="shared" si="8"/>
        <v>8.4532944655660049</v>
      </c>
      <c r="G156">
        <f t="shared" si="9"/>
        <v>12.67948919413535</v>
      </c>
    </row>
    <row r="157" spans="1:7" x14ac:dyDescent="0.25">
      <c r="A157" t="s">
        <v>154</v>
      </c>
      <c r="B157">
        <v>4671.5</v>
      </c>
      <c r="C157">
        <v>252837</v>
      </c>
      <c r="D157">
        <f t="shared" si="10"/>
        <v>-4.0507408591834559E-3</v>
      </c>
      <c r="E157">
        <f t="shared" si="11"/>
        <v>-4.0589673329953311E-3</v>
      </c>
      <c r="F157">
        <f t="shared" si="8"/>
        <v>8.4492354982330102</v>
      </c>
      <c r="G157">
        <f t="shared" si="9"/>
        <v>12.440500291304643</v>
      </c>
    </row>
    <row r="158" spans="1:7" x14ac:dyDescent="0.25">
      <c r="A158" t="s">
        <v>155</v>
      </c>
      <c r="B158">
        <v>4561.5</v>
      </c>
      <c r="C158">
        <v>533803</v>
      </c>
      <c r="D158">
        <f t="shared" si="10"/>
        <v>-2.3547040565128973E-2</v>
      </c>
      <c r="E158">
        <f t="shared" si="11"/>
        <v>-2.382870244748134E-2</v>
      </c>
      <c r="F158">
        <f t="shared" si="8"/>
        <v>8.4254067957855288</v>
      </c>
      <c r="G158">
        <f t="shared" si="9"/>
        <v>13.187782136019196</v>
      </c>
    </row>
    <row r="159" spans="1:7" x14ac:dyDescent="0.25">
      <c r="A159" t="s">
        <v>156</v>
      </c>
      <c r="B159">
        <v>4523</v>
      </c>
      <c r="C159">
        <v>368723</v>
      </c>
      <c r="D159">
        <f t="shared" si="10"/>
        <v>-8.4402060725638495E-3</v>
      </c>
      <c r="E159">
        <f t="shared" si="11"/>
        <v>-8.4760263076859282E-3</v>
      </c>
      <c r="F159">
        <f t="shared" si="8"/>
        <v>8.4169307694778439</v>
      </c>
      <c r="G159">
        <f t="shared" si="9"/>
        <v>12.817800963616444</v>
      </c>
    </row>
    <row r="160" spans="1:7" x14ac:dyDescent="0.25">
      <c r="A160" t="s">
        <v>157</v>
      </c>
      <c r="B160">
        <v>4608</v>
      </c>
      <c r="C160">
        <v>335463</v>
      </c>
      <c r="D160">
        <f t="shared" si="10"/>
        <v>1.8792836612867566E-2</v>
      </c>
      <c r="E160">
        <f t="shared" si="11"/>
        <v>1.8618432897884018E-2</v>
      </c>
      <c r="F160">
        <f t="shared" si="8"/>
        <v>8.4355492023757268</v>
      </c>
      <c r="G160">
        <f t="shared" si="9"/>
        <v>12.723266946152775</v>
      </c>
    </row>
    <row r="161" spans="1:7" x14ac:dyDescent="0.25">
      <c r="A161" t="s">
        <v>158</v>
      </c>
      <c r="B161">
        <v>4642.5</v>
      </c>
      <c r="C161">
        <v>473599</v>
      </c>
      <c r="D161">
        <f t="shared" si="10"/>
        <v>7.486979166666667E-3</v>
      </c>
      <c r="E161">
        <f t="shared" si="11"/>
        <v>7.4590908511337648E-3</v>
      </c>
      <c r="F161">
        <f t="shared" si="8"/>
        <v>8.4430082932268604</v>
      </c>
      <c r="G161">
        <f t="shared" si="9"/>
        <v>13.068116251063218</v>
      </c>
    </row>
    <row r="162" spans="1:7" x14ac:dyDescent="0.25">
      <c r="A162" t="s">
        <v>159</v>
      </c>
      <c r="B162">
        <v>4666</v>
      </c>
      <c r="C162">
        <v>302374</v>
      </c>
      <c r="D162">
        <f t="shared" si="10"/>
        <v>5.0619278406031235E-3</v>
      </c>
      <c r="E162">
        <f t="shared" si="11"/>
        <v>5.0491593545145151E-3</v>
      </c>
      <c r="F162">
        <f t="shared" si="8"/>
        <v>8.4480574525813754</v>
      </c>
      <c r="G162">
        <f t="shared" si="9"/>
        <v>12.619419940755144</v>
      </c>
    </row>
    <row r="163" spans="1:7" x14ac:dyDescent="0.25">
      <c r="A163" t="s">
        <v>160</v>
      </c>
      <c r="B163">
        <v>4728</v>
      </c>
      <c r="C163">
        <v>422233</v>
      </c>
      <c r="D163">
        <f t="shared" si="10"/>
        <v>1.3287612516073724E-2</v>
      </c>
      <c r="E163">
        <f t="shared" si="11"/>
        <v>1.3200106504558811E-2</v>
      </c>
      <c r="F163">
        <f t="shared" si="8"/>
        <v>8.4612575590859347</v>
      </c>
      <c r="G163">
        <f t="shared" si="9"/>
        <v>12.953312573350393</v>
      </c>
    </row>
    <row r="164" spans="1:7" x14ac:dyDescent="0.25">
      <c r="A164" t="s">
        <v>161</v>
      </c>
      <c r="B164">
        <v>4581.5</v>
      </c>
      <c r="C164">
        <v>481042</v>
      </c>
      <c r="D164">
        <f t="shared" si="10"/>
        <v>-3.0985617597292726E-2</v>
      </c>
      <c r="E164">
        <f t="shared" si="11"/>
        <v>-3.1475824680666155E-2</v>
      </c>
      <c r="F164">
        <f t="shared" si="8"/>
        <v>8.4297817344052675</v>
      </c>
      <c r="G164">
        <f t="shared" si="9"/>
        <v>13.083709863363215</v>
      </c>
    </row>
    <row r="165" spans="1:7" x14ac:dyDescent="0.25">
      <c r="A165" t="s">
        <v>162</v>
      </c>
      <c r="B165">
        <v>4474.5</v>
      </c>
      <c r="C165">
        <v>468217</v>
      </c>
      <c r="D165">
        <f t="shared" si="10"/>
        <v>-2.3354796464040161E-2</v>
      </c>
      <c r="E165">
        <f t="shared" si="11"/>
        <v>-2.3631841782355015E-2</v>
      </c>
      <c r="F165">
        <f t="shared" si="8"/>
        <v>8.4061498926229135</v>
      </c>
      <c r="G165">
        <f t="shared" si="9"/>
        <v>13.056687142649325</v>
      </c>
    </row>
    <row r="166" spans="1:7" x14ac:dyDescent="0.25">
      <c r="A166" s="1">
        <v>43839</v>
      </c>
      <c r="B166">
        <v>4497.5</v>
      </c>
      <c r="C166">
        <v>556547</v>
      </c>
      <c r="D166">
        <f t="shared" si="10"/>
        <v>5.1402391328640076E-3</v>
      </c>
      <c r="E166">
        <f t="shared" si="11"/>
        <v>5.1270732017753614E-3</v>
      </c>
      <c r="F166">
        <f t="shared" si="8"/>
        <v>8.4112769658246886</v>
      </c>
      <c r="G166">
        <f t="shared" si="9"/>
        <v>13.229506902555572</v>
      </c>
    </row>
    <row r="167" spans="1:7" x14ac:dyDescent="0.25">
      <c r="A167" s="1">
        <v>43870</v>
      </c>
      <c r="B167">
        <v>4564.5</v>
      </c>
      <c r="C167">
        <v>518184</v>
      </c>
      <c r="D167">
        <f t="shared" si="10"/>
        <v>1.4897165091717622E-2</v>
      </c>
      <c r="E167">
        <f t="shared" si="11"/>
        <v>1.4787292180447238E-2</v>
      </c>
      <c r="F167">
        <f t="shared" si="8"/>
        <v>8.4260642580051357</v>
      </c>
      <c r="G167">
        <f t="shared" si="9"/>
        <v>13.15808567052386</v>
      </c>
    </row>
    <row r="168" spans="1:7" x14ac:dyDescent="0.25">
      <c r="A168" s="1">
        <v>43899</v>
      </c>
      <c r="B168">
        <v>4565</v>
      </c>
      <c r="C168">
        <v>274496</v>
      </c>
      <c r="D168">
        <f t="shared" si="10"/>
        <v>1.0954102311315588E-4</v>
      </c>
      <c r="E168">
        <f t="shared" si="11"/>
        <v>1.0953502393334118E-4</v>
      </c>
      <c r="F168">
        <f t="shared" si="8"/>
        <v>8.4261737930290685</v>
      </c>
      <c r="G168">
        <f t="shared" si="9"/>
        <v>12.522691967876552</v>
      </c>
    </row>
    <row r="169" spans="1:7" x14ac:dyDescent="0.25">
      <c r="A169" s="1">
        <v>43930</v>
      </c>
      <c r="B169">
        <v>4590.5</v>
      </c>
      <c r="C169">
        <v>251453</v>
      </c>
      <c r="D169">
        <f t="shared" si="10"/>
        <v>5.5859802847754653E-3</v>
      </c>
      <c r="E169">
        <f t="shared" si="11"/>
        <v>5.5704365546859098E-3</v>
      </c>
      <c r="F169">
        <f t="shared" si="8"/>
        <v>8.4317442295837548</v>
      </c>
      <c r="G169">
        <f t="shared" si="9"/>
        <v>12.435011372330292</v>
      </c>
    </row>
    <row r="170" spans="1:7" x14ac:dyDescent="0.25">
      <c r="A170" s="1">
        <v>44021</v>
      </c>
      <c r="B170">
        <v>4558.5</v>
      </c>
      <c r="C170">
        <v>150741</v>
      </c>
      <c r="D170">
        <f t="shared" si="10"/>
        <v>-6.9709182006317391E-3</v>
      </c>
      <c r="E170">
        <f t="shared" si="11"/>
        <v>-6.9953285587972796E-3</v>
      </c>
      <c r="F170">
        <f t="shared" si="8"/>
        <v>8.424748901024957</v>
      </c>
      <c r="G170">
        <f t="shared" si="9"/>
        <v>11.923318411314689</v>
      </c>
    </row>
    <row r="171" spans="1:7" x14ac:dyDescent="0.25">
      <c r="A171" s="1">
        <v>44052</v>
      </c>
      <c r="B171">
        <v>4535</v>
      </c>
      <c r="C171">
        <v>312059</v>
      </c>
      <c r="D171">
        <f t="shared" si="10"/>
        <v>-5.1552045629044644E-3</v>
      </c>
      <c r="E171">
        <f t="shared" si="11"/>
        <v>-5.168538475720426E-3</v>
      </c>
      <c r="F171">
        <f t="shared" si="8"/>
        <v>8.4195803625492367</v>
      </c>
      <c r="G171">
        <f t="shared" si="9"/>
        <v>12.650947551478087</v>
      </c>
    </row>
    <row r="172" spans="1:7" x14ac:dyDescent="0.25">
      <c r="A172" s="1">
        <v>44083</v>
      </c>
      <c r="B172">
        <v>4456</v>
      </c>
      <c r="C172">
        <v>279467</v>
      </c>
      <c r="D172">
        <f t="shared" si="10"/>
        <v>-1.7420066152149943E-2</v>
      </c>
      <c r="E172">
        <f t="shared" si="11"/>
        <v>-1.7573580942117053E-2</v>
      </c>
      <c r="F172">
        <f t="shared" si="8"/>
        <v>8.4020067816071204</v>
      </c>
      <c r="G172">
        <f t="shared" si="9"/>
        <v>12.540639496628186</v>
      </c>
    </row>
    <row r="173" spans="1:7" x14ac:dyDescent="0.25">
      <c r="A173" s="1">
        <v>44113</v>
      </c>
      <c r="B173">
        <v>4475</v>
      </c>
      <c r="C173">
        <v>217757</v>
      </c>
      <c r="D173">
        <f t="shared" si="10"/>
        <v>4.263913824057451E-3</v>
      </c>
      <c r="E173">
        <f t="shared" si="11"/>
        <v>4.2548491018357861E-3</v>
      </c>
      <c r="F173">
        <f t="shared" si="8"/>
        <v>8.4062616307089559</v>
      </c>
      <c r="G173">
        <f t="shared" si="9"/>
        <v>12.291135041155567</v>
      </c>
    </row>
    <row r="174" spans="1:7" x14ac:dyDescent="0.25">
      <c r="A174" s="1">
        <v>44144</v>
      </c>
      <c r="B174">
        <v>4663.5</v>
      </c>
      <c r="C174">
        <v>322222</v>
      </c>
      <c r="D174">
        <f t="shared" si="10"/>
        <v>4.2122905027932964E-2</v>
      </c>
      <c r="E174">
        <f t="shared" si="11"/>
        <v>4.1259887457962517E-2</v>
      </c>
      <c r="F174">
        <f t="shared" si="8"/>
        <v>8.4475215181669174</v>
      </c>
      <c r="G174">
        <f t="shared" si="9"/>
        <v>12.682996027965073</v>
      </c>
    </row>
    <row r="175" spans="1:7" x14ac:dyDescent="0.25">
      <c r="A175" t="s">
        <v>163</v>
      </c>
      <c r="B175">
        <v>4671.5</v>
      </c>
      <c r="C175">
        <v>458729</v>
      </c>
      <c r="D175">
        <f t="shared" si="10"/>
        <v>1.7154497694864372E-3</v>
      </c>
      <c r="E175">
        <f t="shared" si="11"/>
        <v>1.7139800660921471E-3</v>
      </c>
      <c r="F175">
        <f t="shared" si="8"/>
        <v>8.4492354982330102</v>
      </c>
      <c r="G175">
        <f t="shared" si="9"/>
        <v>13.036214900736381</v>
      </c>
    </row>
    <row r="176" spans="1:7" x14ac:dyDescent="0.25">
      <c r="A176" t="s">
        <v>164</v>
      </c>
      <c r="B176">
        <v>4724.5</v>
      </c>
      <c r="C176">
        <v>382678</v>
      </c>
      <c r="D176">
        <f t="shared" si="10"/>
        <v>1.1345392272289414E-2</v>
      </c>
      <c r="E176">
        <f t="shared" si="11"/>
        <v>1.1281515989670346E-2</v>
      </c>
      <c r="F176">
        <f t="shared" si="8"/>
        <v>8.4605170142226811</v>
      </c>
      <c r="G176">
        <f t="shared" si="9"/>
        <v>12.854949183479711</v>
      </c>
    </row>
    <row r="177" spans="1:7" x14ac:dyDescent="0.25">
      <c r="A177" t="s">
        <v>165</v>
      </c>
      <c r="B177">
        <v>4710</v>
      </c>
      <c r="C177">
        <v>274442</v>
      </c>
      <c r="D177">
        <f t="shared" si="10"/>
        <v>-3.0691078420996931E-3</v>
      </c>
      <c r="E177">
        <f t="shared" si="11"/>
        <v>-3.073827212217163E-3</v>
      </c>
      <c r="F177">
        <f t="shared" si="8"/>
        <v>8.4574431870104636</v>
      </c>
      <c r="G177">
        <f t="shared" si="9"/>
        <v>12.522495224345683</v>
      </c>
    </row>
    <row r="178" spans="1:7" x14ac:dyDescent="0.25">
      <c r="A178" t="s">
        <v>166</v>
      </c>
      <c r="B178">
        <v>4863</v>
      </c>
      <c r="C178">
        <v>787198</v>
      </c>
      <c r="D178">
        <f t="shared" si="10"/>
        <v>3.2484076433121019E-2</v>
      </c>
      <c r="E178">
        <f t="shared" si="11"/>
        <v>3.1967623393322459E-2</v>
      </c>
      <c r="F178">
        <f t="shared" si="8"/>
        <v>8.4894108104037862</v>
      </c>
      <c r="G178">
        <f t="shared" si="9"/>
        <v>13.576235084066546</v>
      </c>
    </row>
    <row r="179" spans="1:7" x14ac:dyDescent="0.25">
      <c r="A179" t="s">
        <v>167</v>
      </c>
      <c r="B179">
        <v>4805</v>
      </c>
      <c r="C179">
        <v>394972</v>
      </c>
      <c r="D179">
        <f t="shared" si="10"/>
        <v>-1.192679415998355E-2</v>
      </c>
      <c r="E179">
        <f t="shared" si="11"/>
        <v>-1.1998488999392922E-2</v>
      </c>
      <c r="F179">
        <f t="shared" si="8"/>
        <v>8.4774123214043922</v>
      </c>
      <c r="G179">
        <f t="shared" si="9"/>
        <v>12.886570155294773</v>
      </c>
    </row>
    <row r="180" spans="1:7" x14ac:dyDescent="0.25">
      <c r="A180" t="s">
        <v>168</v>
      </c>
      <c r="B180">
        <v>4772.5</v>
      </c>
      <c r="C180">
        <v>468255</v>
      </c>
      <c r="D180">
        <f t="shared" si="10"/>
        <v>-6.7637877211238293E-3</v>
      </c>
      <c r="E180">
        <f t="shared" si="11"/>
        <v>-6.7867658044902064E-3</v>
      </c>
      <c r="F180">
        <f t="shared" si="8"/>
        <v>8.4706255555999022</v>
      </c>
      <c r="G180">
        <f t="shared" si="9"/>
        <v>13.056768298305919</v>
      </c>
    </row>
    <row r="181" spans="1:7" x14ac:dyDescent="0.25">
      <c r="A181" t="s">
        <v>169</v>
      </c>
      <c r="B181">
        <v>4962</v>
      </c>
      <c r="C181">
        <v>654074</v>
      </c>
      <c r="D181">
        <f t="shared" si="10"/>
        <v>3.9706652697747515E-2</v>
      </c>
      <c r="E181">
        <f t="shared" si="11"/>
        <v>3.8938608651843551E-2</v>
      </c>
      <c r="F181">
        <f t="shared" si="8"/>
        <v>8.5095641642517457</v>
      </c>
      <c r="G181">
        <f t="shared" si="9"/>
        <v>13.390975773885469</v>
      </c>
    </row>
    <row r="182" spans="1:7" x14ac:dyDescent="0.25">
      <c r="A182" t="s">
        <v>170</v>
      </c>
      <c r="B182">
        <v>4989.5</v>
      </c>
      <c r="C182">
        <v>762604</v>
      </c>
      <c r="D182">
        <f t="shared" si="10"/>
        <v>5.542120112857719E-3</v>
      </c>
      <c r="E182">
        <f t="shared" si="11"/>
        <v>5.5268190726210026E-3</v>
      </c>
      <c r="F182">
        <f t="shared" si="8"/>
        <v>8.5150909833243666</v>
      </c>
      <c r="G182">
        <f t="shared" si="9"/>
        <v>13.544494171605587</v>
      </c>
    </row>
    <row r="183" spans="1:7" x14ac:dyDescent="0.25">
      <c r="A183" t="s">
        <v>171</v>
      </c>
      <c r="B183">
        <v>5057</v>
      </c>
      <c r="C183">
        <v>584374</v>
      </c>
      <c r="D183">
        <f t="shared" si="10"/>
        <v>1.3528409660286601E-2</v>
      </c>
      <c r="E183">
        <f t="shared" si="11"/>
        <v>1.3437717755615775E-2</v>
      </c>
      <c r="F183">
        <f t="shared" si="8"/>
        <v>8.5285287010799831</v>
      </c>
      <c r="G183">
        <f t="shared" si="9"/>
        <v>13.278296467793679</v>
      </c>
    </row>
    <row r="184" spans="1:7" x14ac:dyDescent="0.25">
      <c r="A184" t="s">
        <v>172</v>
      </c>
      <c r="B184">
        <v>5025</v>
      </c>
      <c r="C184">
        <v>484960</v>
      </c>
      <c r="D184">
        <f t="shared" si="10"/>
        <v>-6.3278623689934747E-3</v>
      </c>
      <c r="E184">
        <f t="shared" si="11"/>
        <v>-6.3479681527065747E-3</v>
      </c>
      <c r="F184">
        <f t="shared" si="8"/>
        <v>8.5221807329272767</v>
      </c>
      <c r="G184">
        <f t="shared" si="9"/>
        <v>13.09182169229163</v>
      </c>
    </row>
    <row r="185" spans="1:7" x14ac:dyDescent="0.25">
      <c r="A185" t="s">
        <v>173</v>
      </c>
      <c r="B185">
        <v>5080</v>
      </c>
      <c r="C185">
        <v>347077</v>
      </c>
      <c r="D185">
        <f t="shared" si="10"/>
        <v>1.0945273631840797E-2</v>
      </c>
      <c r="E185">
        <f t="shared" si="11"/>
        <v>1.0885807645251004E-2</v>
      </c>
      <c r="F185">
        <f t="shared" si="8"/>
        <v>8.533066540572527</v>
      </c>
      <c r="G185">
        <f t="shared" si="9"/>
        <v>12.757301936329677</v>
      </c>
    </row>
    <row r="186" spans="1:7" x14ac:dyDescent="0.25">
      <c r="A186" t="s">
        <v>174</v>
      </c>
      <c r="B186">
        <v>4965.5</v>
      </c>
      <c r="C186">
        <v>492171</v>
      </c>
      <c r="D186">
        <f t="shared" si="10"/>
        <v>-2.2539370078740156E-2</v>
      </c>
      <c r="E186">
        <f t="shared" si="11"/>
        <v>-2.2797264229114357E-2</v>
      </c>
      <c r="F186">
        <f t="shared" si="8"/>
        <v>8.5102692763434131</v>
      </c>
      <c r="G186">
        <f t="shared" si="9"/>
        <v>13.106581496064731</v>
      </c>
    </row>
    <row r="187" spans="1:7" x14ac:dyDescent="0.25">
      <c r="A187" t="s">
        <v>175</v>
      </c>
      <c r="B187">
        <v>4956</v>
      </c>
      <c r="C187">
        <v>440560</v>
      </c>
      <c r="D187">
        <f t="shared" si="10"/>
        <v>-1.9132010875037762E-3</v>
      </c>
      <c r="E187">
        <f t="shared" si="11"/>
        <v>-1.9150335943802167E-3</v>
      </c>
      <c r="F187">
        <f t="shared" si="8"/>
        <v>8.5083542427490322</v>
      </c>
      <c r="G187">
        <f t="shared" si="9"/>
        <v>12.995801923936362</v>
      </c>
    </row>
    <row r="188" spans="1:7" x14ac:dyDescent="0.25">
      <c r="A188" s="1">
        <v>43840</v>
      </c>
      <c r="B188">
        <v>4896</v>
      </c>
      <c r="C188">
        <v>419660</v>
      </c>
      <c r="D188">
        <f t="shared" si="10"/>
        <v>-1.2106537530266344E-2</v>
      </c>
      <c r="E188">
        <f t="shared" si="11"/>
        <v>-1.2180418556871072E-2</v>
      </c>
      <c r="F188">
        <f t="shared" si="8"/>
        <v>8.4961738241921623</v>
      </c>
      <c r="G188">
        <f t="shared" si="9"/>
        <v>12.947200138608686</v>
      </c>
    </row>
    <row r="189" spans="1:7" x14ac:dyDescent="0.25">
      <c r="A189" s="1">
        <v>43871</v>
      </c>
      <c r="B189">
        <v>4906.5</v>
      </c>
      <c r="C189">
        <v>308123</v>
      </c>
      <c r="D189">
        <f t="shared" si="10"/>
        <v>2.1446078431372551E-3</v>
      </c>
      <c r="E189">
        <f t="shared" si="11"/>
        <v>2.1423114543863298E-3</v>
      </c>
      <c r="F189">
        <f t="shared" si="8"/>
        <v>8.4983161356465491</v>
      </c>
      <c r="G189">
        <f t="shared" si="9"/>
        <v>12.638254332885815</v>
      </c>
    </row>
    <row r="190" spans="1:7" x14ac:dyDescent="0.25">
      <c r="A190" s="1">
        <v>43961</v>
      </c>
      <c r="B190">
        <v>4895</v>
      </c>
      <c r="C190">
        <v>323020</v>
      </c>
      <c r="D190">
        <f t="shared" si="10"/>
        <v>-2.343829613777642E-3</v>
      </c>
      <c r="E190">
        <f t="shared" si="11"/>
        <v>-2.3465806819375525E-3</v>
      </c>
      <c r="F190">
        <f t="shared" si="8"/>
        <v>8.4959695549646099</v>
      </c>
      <c r="G190">
        <f t="shared" si="9"/>
        <v>12.685469519792504</v>
      </c>
    </row>
    <row r="191" spans="1:7" x14ac:dyDescent="0.25">
      <c r="A191" s="1">
        <v>43992</v>
      </c>
      <c r="B191">
        <v>4879</v>
      </c>
      <c r="C191">
        <v>214699</v>
      </c>
      <c r="D191">
        <f t="shared" si="10"/>
        <v>-3.2686414708886619E-3</v>
      </c>
      <c r="E191">
        <f t="shared" si="11"/>
        <v>-3.2739951487735838E-3</v>
      </c>
      <c r="F191">
        <f t="shared" si="8"/>
        <v>8.4926955598158376</v>
      </c>
      <c r="G191">
        <f t="shared" si="9"/>
        <v>12.276992326194172</v>
      </c>
    </row>
    <row r="192" spans="1:7" x14ac:dyDescent="0.25">
      <c r="A192" s="1">
        <v>44022</v>
      </c>
      <c r="B192">
        <v>4766.5</v>
      </c>
      <c r="C192">
        <v>603324</v>
      </c>
      <c r="D192">
        <f t="shared" si="10"/>
        <v>-2.3058003689280591E-2</v>
      </c>
      <c r="E192">
        <f t="shared" si="11"/>
        <v>-2.332799788220433E-2</v>
      </c>
      <c r="F192">
        <f t="shared" si="8"/>
        <v>8.4693675619336322</v>
      </c>
      <c r="G192">
        <f t="shared" si="9"/>
        <v>13.310209644840983</v>
      </c>
    </row>
    <row r="193" spans="1:7" x14ac:dyDescent="0.25">
      <c r="A193" s="1">
        <v>44053</v>
      </c>
      <c r="B193">
        <v>4722</v>
      </c>
      <c r="C193">
        <v>389157</v>
      </c>
      <c r="D193">
        <f t="shared" si="10"/>
        <v>-9.3359907689080038E-3</v>
      </c>
      <c r="E193">
        <f t="shared" si="11"/>
        <v>-9.3798442881746144E-3</v>
      </c>
      <c r="F193">
        <f t="shared" si="8"/>
        <v>8.4599877176454576</v>
      </c>
      <c r="G193">
        <f t="shared" si="9"/>
        <v>12.871738140148148</v>
      </c>
    </row>
    <row r="194" spans="1:7" x14ac:dyDescent="0.25">
      <c r="A194" s="1">
        <v>44084</v>
      </c>
      <c r="B194">
        <v>4690.5</v>
      </c>
      <c r="C194">
        <v>330711</v>
      </c>
      <c r="D194">
        <f t="shared" si="10"/>
        <v>-6.6709021601016518E-3</v>
      </c>
      <c r="E194">
        <f t="shared" si="11"/>
        <v>-6.6932520794525975E-3</v>
      </c>
      <c r="F194">
        <f t="shared" si="8"/>
        <v>8.4532944655660049</v>
      </c>
      <c r="G194">
        <f t="shared" si="9"/>
        <v>12.70900016119262</v>
      </c>
    </row>
    <row r="195" spans="1:7" x14ac:dyDescent="0.25">
      <c r="A195" s="1">
        <v>44175</v>
      </c>
      <c r="B195">
        <v>4859</v>
      </c>
      <c r="C195">
        <v>428179</v>
      </c>
      <c r="D195">
        <f t="shared" si="10"/>
        <v>3.5923675514337491E-2</v>
      </c>
      <c r="E195">
        <f t="shared" si="11"/>
        <v>3.5293468839897341E-2</v>
      </c>
      <c r="F195">
        <f t="shared" ref="F195:F258" si="12">LN(B195)</f>
        <v>8.4885879344059028</v>
      </c>
      <c r="G195">
        <f t="shared" ref="G195:G258" si="13">LN(C195)</f>
        <v>12.967296611431594</v>
      </c>
    </row>
    <row r="196" spans="1:7" x14ac:dyDescent="0.25">
      <c r="A196" t="s">
        <v>176</v>
      </c>
      <c r="B196">
        <v>4837</v>
      </c>
      <c r="C196">
        <v>448933</v>
      </c>
      <c r="D196">
        <f t="shared" ref="D196:D259" si="14">(B196-B195)/B195</f>
        <v>-4.5276805927145503E-3</v>
      </c>
      <c r="E196">
        <f t="shared" ref="E196:E259" si="15">LN(B196/B195)</f>
        <v>-4.5379615829198184E-3</v>
      </c>
      <c r="F196">
        <f t="shared" si="12"/>
        <v>8.4840499728229837</v>
      </c>
      <c r="G196">
        <f t="shared" si="13"/>
        <v>13.014628935099928</v>
      </c>
    </row>
    <row r="197" spans="1:7" x14ac:dyDescent="0.25">
      <c r="A197" t="s">
        <v>177</v>
      </c>
      <c r="B197">
        <v>4912</v>
      </c>
      <c r="C197">
        <v>369365</v>
      </c>
      <c r="D197">
        <f t="shared" si="14"/>
        <v>1.5505478602439528E-2</v>
      </c>
      <c r="E197">
        <f t="shared" si="15"/>
        <v>1.538649700399522E-2</v>
      </c>
      <c r="F197">
        <f t="shared" si="12"/>
        <v>8.4994364698269784</v>
      </c>
      <c r="G197">
        <f t="shared" si="13"/>
        <v>12.819540594017989</v>
      </c>
    </row>
    <row r="198" spans="1:7" x14ac:dyDescent="0.25">
      <c r="A198" t="s">
        <v>178</v>
      </c>
      <c r="B198">
        <v>4741</v>
      </c>
      <c r="C198">
        <v>357136</v>
      </c>
      <c r="D198">
        <f t="shared" si="14"/>
        <v>-3.4812703583061891E-2</v>
      </c>
      <c r="E198">
        <f t="shared" si="15"/>
        <v>-3.5433106924860049E-2</v>
      </c>
      <c r="F198">
        <f t="shared" si="12"/>
        <v>8.464003362902119</v>
      </c>
      <c r="G198">
        <f t="shared" si="13"/>
        <v>12.785871940598794</v>
      </c>
    </row>
    <row r="199" spans="1:7" x14ac:dyDescent="0.25">
      <c r="A199" t="s">
        <v>179</v>
      </c>
      <c r="B199">
        <v>4782</v>
      </c>
      <c r="C199">
        <v>358808</v>
      </c>
      <c r="D199">
        <f t="shared" si="14"/>
        <v>8.6479645644378829E-3</v>
      </c>
      <c r="E199">
        <f t="shared" si="15"/>
        <v>8.610785116151775E-3</v>
      </c>
      <c r="F199">
        <f t="shared" si="12"/>
        <v>8.4726141480182697</v>
      </c>
      <c r="G199">
        <f t="shared" si="13"/>
        <v>12.790542705462249</v>
      </c>
    </row>
    <row r="200" spans="1:7" x14ac:dyDescent="0.25">
      <c r="A200" t="s">
        <v>180</v>
      </c>
      <c r="B200">
        <v>4914.5</v>
      </c>
      <c r="C200">
        <v>441176</v>
      </c>
      <c r="D200">
        <f t="shared" si="14"/>
        <v>2.7708071936428273E-2</v>
      </c>
      <c r="E200">
        <f t="shared" si="15"/>
        <v>2.733114998841394E-2</v>
      </c>
      <c r="F200">
        <f t="shared" si="12"/>
        <v>8.4999452980066845</v>
      </c>
      <c r="G200">
        <f t="shared" si="13"/>
        <v>12.997199167783087</v>
      </c>
    </row>
    <row r="201" spans="1:7" x14ac:dyDescent="0.25">
      <c r="A201" t="s">
        <v>181</v>
      </c>
      <c r="B201">
        <v>4910.5</v>
      </c>
      <c r="C201">
        <v>506574</v>
      </c>
      <c r="D201">
        <f t="shared" si="14"/>
        <v>-8.139179977617255E-4</v>
      </c>
      <c r="E201">
        <f t="shared" si="15"/>
        <v>-8.1424940885513775E-4</v>
      </c>
      <c r="F201">
        <f t="shared" si="12"/>
        <v>8.4991310485978282</v>
      </c>
      <c r="G201">
        <f t="shared" si="13"/>
        <v>13.135425692690225</v>
      </c>
    </row>
    <row r="202" spans="1:7" x14ac:dyDescent="0.25">
      <c r="A202" t="s">
        <v>182</v>
      </c>
      <c r="B202">
        <v>4863</v>
      </c>
      <c r="C202">
        <v>267046</v>
      </c>
      <c r="D202">
        <f t="shared" si="14"/>
        <v>-9.6731493737908566E-3</v>
      </c>
      <c r="E202">
        <f t="shared" si="15"/>
        <v>-9.7202381940431088E-3</v>
      </c>
      <c r="F202">
        <f t="shared" si="12"/>
        <v>8.4894108104037862</v>
      </c>
      <c r="G202">
        <f t="shared" si="13"/>
        <v>12.495176207187287</v>
      </c>
    </row>
    <row r="203" spans="1:7" x14ac:dyDescent="0.25">
      <c r="A203" t="s">
        <v>183</v>
      </c>
      <c r="B203">
        <v>4900.5</v>
      </c>
      <c r="C203">
        <v>212813</v>
      </c>
      <c r="D203">
        <f t="shared" si="14"/>
        <v>7.7112893275755705E-3</v>
      </c>
      <c r="E203">
        <f t="shared" si="15"/>
        <v>7.6817093054486569E-3</v>
      </c>
      <c r="F203">
        <f t="shared" si="12"/>
        <v>8.4970925197092342</v>
      </c>
      <c r="G203">
        <f t="shared" si="13"/>
        <v>12.268169124809258</v>
      </c>
    </row>
    <row r="204" spans="1:7" x14ac:dyDescent="0.25">
      <c r="A204" t="s">
        <v>184</v>
      </c>
      <c r="B204">
        <v>4855.5</v>
      </c>
      <c r="C204">
        <v>176391</v>
      </c>
      <c r="D204">
        <f t="shared" si="14"/>
        <v>-9.1827364554637279E-3</v>
      </c>
      <c r="E204">
        <f t="shared" si="15"/>
        <v>-9.2251576748258301E-3</v>
      </c>
      <c r="F204">
        <f t="shared" si="12"/>
        <v>8.4878673620344092</v>
      </c>
      <c r="G204">
        <f t="shared" si="13"/>
        <v>12.08045840084508</v>
      </c>
    </row>
    <row r="205" spans="1:7" x14ac:dyDescent="0.25">
      <c r="A205" t="s">
        <v>185</v>
      </c>
      <c r="B205">
        <v>4799.5</v>
      </c>
      <c r="C205">
        <v>254788</v>
      </c>
      <c r="D205">
        <f t="shared" si="14"/>
        <v>-1.1533312738132016E-2</v>
      </c>
      <c r="E205">
        <f t="shared" si="15"/>
        <v>-1.160033723081706E-2</v>
      </c>
      <c r="F205">
        <f t="shared" si="12"/>
        <v>8.4762670248035921</v>
      </c>
      <c r="G205">
        <f t="shared" si="13"/>
        <v>12.448187105809724</v>
      </c>
    </row>
    <row r="206" spans="1:7" x14ac:dyDescent="0.25">
      <c r="A206" t="s">
        <v>186</v>
      </c>
      <c r="B206">
        <v>4784</v>
      </c>
      <c r="C206">
        <v>263856</v>
      </c>
      <c r="D206">
        <f t="shared" si="14"/>
        <v>-3.2295030732367954E-3</v>
      </c>
      <c r="E206">
        <f t="shared" si="15"/>
        <v>-3.234729173123931E-3</v>
      </c>
      <c r="F206">
        <f t="shared" si="12"/>
        <v>8.4730322956304676</v>
      </c>
      <c r="G206">
        <f t="shared" si="13"/>
        <v>12.483158778768551</v>
      </c>
    </row>
    <row r="207" spans="1:7" x14ac:dyDescent="0.25">
      <c r="A207" t="s">
        <v>187</v>
      </c>
      <c r="B207">
        <v>4702</v>
      </c>
      <c r="C207">
        <v>403906</v>
      </c>
      <c r="D207">
        <f t="shared" si="14"/>
        <v>-1.7140468227424748E-2</v>
      </c>
      <c r="E207">
        <f t="shared" si="15"/>
        <v>-1.7289066530452861E-2</v>
      </c>
      <c r="F207">
        <f t="shared" si="12"/>
        <v>8.4557432291000154</v>
      </c>
      <c r="G207">
        <f t="shared" si="13"/>
        <v>12.908937456603336</v>
      </c>
    </row>
    <row r="208" spans="1:7" x14ac:dyDescent="0.25">
      <c r="A208" t="s">
        <v>188</v>
      </c>
      <c r="B208">
        <v>4659</v>
      </c>
      <c r="C208">
        <v>603634</v>
      </c>
      <c r="D208">
        <f t="shared" si="14"/>
        <v>-9.1450446618460222E-3</v>
      </c>
      <c r="E208">
        <f t="shared" si="15"/>
        <v>-9.1871172832181051E-3</v>
      </c>
      <c r="F208">
        <f t="shared" si="12"/>
        <v>8.4465561118167969</v>
      </c>
      <c r="G208">
        <f t="shared" si="13"/>
        <v>13.31072333298393</v>
      </c>
    </row>
    <row r="209" spans="1:7" x14ac:dyDescent="0.25">
      <c r="A209" t="s">
        <v>189</v>
      </c>
      <c r="B209">
        <v>4706</v>
      </c>
      <c r="C209">
        <v>356991</v>
      </c>
      <c r="D209">
        <f t="shared" si="14"/>
        <v>1.0088001717106675E-2</v>
      </c>
      <c r="E209">
        <f t="shared" si="15"/>
        <v>1.0037457470511131E-2</v>
      </c>
      <c r="F209">
        <f t="shared" si="12"/>
        <v>8.4565935692873087</v>
      </c>
      <c r="G209">
        <f t="shared" si="13"/>
        <v>12.785465850359962</v>
      </c>
    </row>
    <row r="210" spans="1:7" x14ac:dyDescent="0.25">
      <c r="A210" s="1">
        <v>43872</v>
      </c>
      <c r="B210">
        <v>4829</v>
      </c>
      <c r="C210">
        <v>291287</v>
      </c>
      <c r="D210">
        <f t="shared" si="14"/>
        <v>2.613684657883553E-2</v>
      </c>
      <c r="E210">
        <f t="shared" si="15"/>
        <v>2.5801116586234206E-2</v>
      </c>
      <c r="F210">
        <f t="shared" si="12"/>
        <v>8.4823946858735422</v>
      </c>
      <c r="G210">
        <f t="shared" si="13"/>
        <v>12.582064314419934</v>
      </c>
    </row>
    <row r="211" spans="1:7" x14ac:dyDescent="0.25">
      <c r="A211" s="1">
        <v>43901</v>
      </c>
      <c r="B211">
        <v>4770</v>
      </c>
      <c r="C211">
        <v>415512</v>
      </c>
      <c r="D211">
        <f t="shared" si="14"/>
        <v>-1.2217850486643197E-2</v>
      </c>
      <c r="E211">
        <f t="shared" si="15"/>
        <v>-1.229310199115494E-2</v>
      </c>
      <c r="F211">
        <f t="shared" si="12"/>
        <v>8.4701015838823874</v>
      </c>
      <c r="G211">
        <f t="shared" si="13"/>
        <v>12.937266773727021</v>
      </c>
    </row>
    <row r="212" spans="1:7" x14ac:dyDescent="0.25">
      <c r="A212" s="1">
        <v>43962</v>
      </c>
      <c r="B212">
        <v>4741.5</v>
      </c>
      <c r="C212">
        <v>344948</v>
      </c>
      <c r="D212">
        <f t="shared" si="14"/>
        <v>-5.9748427672955979E-3</v>
      </c>
      <c r="E212">
        <f t="shared" si="15"/>
        <v>-5.9927635586048463E-3</v>
      </c>
      <c r="F212">
        <f t="shared" si="12"/>
        <v>8.4641088203237818</v>
      </c>
      <c r="G212">
        <f t="shared" si="13"/>
        <v>12.751148960015716</v>
      </c>
    </row>
    <row r="213" spans="1:7" x14ac:dyDescent="0.25">
      <c r="A213" s="1">
        <v>43993</v>
      </c>
      <c r="B213">
        <v>4796</v>
      </c>
      <c r="C213">
        <v>400139</v>
      </c>
      <c r="D213">
        <f t="shared" si="14"/>
        <v>1.1494252873563218E-2</v>
      </c>
      <c r="E213">
        <f t="shared" si="15"/>
        <v>1.142869582362285E-2</v>
      </c>
      <c r="F213">
        <f t="shared" si="12"/>
        <v>8.4755375161474049</v>
      </c>
      <c r="G213">
        <f t="shared" si="13"/>
        <v>12.899567265725977</v>
      </c>
    </row>
    <row r="214" spans="1:7" x14ac:dyDescent="0.25">
      <c r="A214" s="1">
        <v>44085</v>
      </c>
      <c r="B214">
        <v>4893.5</v>
      </c>
      <c r="C214">
        <v>487087</v>
      </c>
      <c r="D214">
        <f t="shared" si="14"/>
        <v>2.0329441201000834E-2</v>
      </c>
      <c r="E214">
        <f t="shared" si="15"/>
        <v>2.0125556718469384E-2</v>
      </c>
      <c r="F214">
        <f t="shared" si="12"/>
        <v>8.4956630728658737</v>
      </c>
      <c r="G214">
        <f t="shared" si="13"/>
        <v>13.096198030873511</v>
      </c>
    </row>
    <row r="215" spans="1:7" x14ac:dyDescent="0.25">
      <c r="A215" s="1">
        <v>44115</v>
      </c>
      <c r="B215">
        <v>4945</v>
      </c>
      <c r="C215">
        <v>333565</v>
      </c>
      <c r="D215">
        <f t="shared" si="14"/>
        <v>1.0524164708286503E-2</v>
      </c>
      <c r="E215">
        <f t="shared" si="15"/>
        <v>1.0469171190938332E-2</v>
      </c>
      <c r="F215">
        <f t="shared" si="12"/>
        <v>8.506132244056813</v>
      </c>
      <c r="G215">
        <f t="shared" si="13"/>
        <v>12.717593027895507</v>
      </c>
    </row>
    <row r="216" spans="1:7" x14ac:dyDescent="0.25">
      <c r="A216" s="1">
        <v>44146</v>
      </c>
      <c r="B216">
        <v>4780</v>
      </c>
      <c r="C216">
        <v>523010</v>
      </c>
      <c r="D216">
        <f t="shared" si="14"/>
        <v>-3.3367037411526794E-2</v>
      </c>
      <c r="E216">
        <f t="shared" si="15"/>
        <v>-3.3936418571310835E-2</v>
      </c>
      <c r="F216">
        <f t="shared" si="12"/>
        <v>8.4721958254855014</v>
      </c>
      <c r="G216">
        <f t="shared" si="13"/>
        <v>13.167355863323158</v>
      </c>
    </row>
    <row r="217" spans="1:7" x14ac:dyDescent="0.25">
      <c r="A217" s="1">
        <v>44176</v>
      </c>
      <c r="B217">
        <v>4910</v>
      </c>
      <c r="C217">
        <v>478098</v>
      </c>
      <c r="D217">
        <f t="shared" si="14"/>
        <v>2.7196652719665274E-2</v>
      </c>
      <c r="E217">
        <f t="shared" si="15"/>
        <v>2.6833395303064535E-2</v>
      </c>
      <c r="F217">
        <f t="shared" si="12"/>
        <v>8.4990292207885663</v>
      </c>
      <c r="G217">
        <f t="shared" si="13"/>
        <v>13.077571011380178</v>
      </c>
    </row>
    <row r="218" spans="1:7" x14ac:dyDescent="0.25">
      <c r="A218" t="s">
        <v>190</v>
      </c>
      <c r="B218">
        <v>4932</v>
      </c>
      <c r="C218">
        <v>251469</v>
      </c>
      <c r="D218">
        <f t="shared" si="14"/>
        <v>4.4806517311608961E-3</v>
      </c>
      <c r="E218">
        <f t="shared" si="15"/>
        <v>4.4706434956686145E-3</v>
      </c>
      <c r="F218">
        <f t="shared" si="12"/>
        <v>8.503499864284235</v>
      </c>
      <c r="G218">
        <f t="shared" si="13"/>
        <v>12.435075000487362</v>
      </c>
    </row>
    <row r="219" spans="1:7" x14ac:dyDescent="0.25">
      <c r="A219" t="s">
        <v>191</v>
      </c>
      <c r="B219">
        <v>4982</v>
      </c>
      <c r="C219">
        <v>396031</v>
      </c>
      <c r="D219">
        <f t="shared" si="14"/>
        <v>1.013787510137875E-2</v>
      </c>
      <c r="E219">
        <f t="shared" si="15"/>
        <v>1.008683153789082E-2</v>
      </c>
      <c r="F219">
        <f t="shared" si="12"/>
        <v>8.5135866958221253</v>
      </c>
      <c r="G219">
        <f t="shared" si="13"/>
        <v>12.88924777000096</v>
      </c>
    </row>
    <row r="220" spans="1:7" x14ac:dyDescent="0.25">
      <c r="A220" t="s">
        <v>192</v>
      </c>
      <c r="B220">
        <v>4891.5</v>
      </c>
      <c r="C220">
        <v>319977</v>
      </c>
      <c r="D220">
        <f t="shared" si="14"/>
        <v>-1.8165395423524688E-2</v>
      </c>
      <c r="E220">
        <f t="shared" si="15"/>
        <v>-1.8332411924642213E-2</v>
      </c>
      <c r="F220">
        <f t="shared" si="12"/>
        <v>8.4952542838974843</v>
      </c>
      <c r="G220">
        <f t="shared" si="13"/>
        <v>12.676004397192777</v>
      </c>
    </row>
    <row r="221" spans="1:7" x14ac:dyDescent="0.25">
      <c r="A221" t="s">
        <v>193</v>
      </c>
      <c r="B221">
        <v>4980</v>
      </c>
      <c r="C221">
        <v>442458</v>
      </c>
      <c r="D221">
        <f t="shared" si="14"/>
        <v>1.8092609628948174E-2</v>
      </c>
      <c r="E221">
        <f t="shared" si="15"/>
        <v>1.7930886121215125E-2</v>
      </c>
      <c r="F221">
        <f t="shared" si="12"/>
        <v>8.5131851700186978</v>
      </c>
      <c r="G221">
        <f t="shared" si="13"/>
        <v>13.000100823671147</v>
      </c>
    </row>
    <row r="222" spans="1:7" x14ac:dyDescent="0.25">
      <c r="A222" t="s">
        <v>194</v>
      </c>
      <c r="B222">
        <v>5012.5</v>
      </c>
      <c r="C222">
        <v>632419</v>
      </c>
      <c r="D222">
        <f t="shared" si="14"/>
        <v>6.5261044176706823E-3</v>
      </c>
      <c r="E222">
        <f t="shared" si="15"/>
        <v>6.5049015961260977E-3</v>
      </c>
      <c r="F222">
        <f t="shared" si="12"/>
        <v>8.5196900716148249</v>
      </c>
      <c r="G222">
        <f t="shared" si="13"/>
        <v>13.357307428141908</v>
      </c>
    </row>
    <row r="223" spans="1:7" x14ac:dyDescent="0.25">
      <c r="A223" t="s">
        <v>195</v>
      </c>
      <c r="B223">
        <v>4933</v>
      </c>
      <c r="C223">
        <v>390445</v>
      </c>
      <c r="D223">
        <f t="shared" si="14"/>
        <v>-1.5860349127182045E-2</v>
      </c>
      <c r="E223">
        <f t="shared" si="15"/>
        <v>-1.5987470381086371E-2</v>
      </c>
      <c r="F223">
        <f t="shared" si="12"/>
        <v>8.5037026012337389</v>
      </c>
      <c r="G223">
        <f t="shared" si="13"/>
        <v>12.875042393271857</v>
      </c>
    </row>
    <row r="224" spans="1:7" x14ac:dyDescent="0.25">
      <c r="A224" t="s">
        <v>196</v>
      </c>
      <c r="B224">
        <v>4945</v>
      </c>
      <c r="C224">
        <v>366980</v>
      </c>
      <c r="D224">
        <f t="shared" si="14"/>
        <v>2.4325967970808839E-3</v>
      </c>
      <c r="E224">
        <f t="shared" si="15"/>
        <v>2.42964282307421E-3</v>
      </c>
      <c r="F224">
        <f t="shared" si="12"/>
        <v>8.506132244056813</v>
      </c>
      <c r="G224">
        <f t="shared" si="13"/>
        <v>12.813062629638944</v>
      </c>
    </row>
    <row r="225" spans="1:7" x14ac:dyDescent="0.25">
      <c r="A225" t="s">
        <v>197</v>
      </c>
      <c r="B225">
        <v>4910</v>
      </c>
      <c r="C225">
        <v>319868</v>
      </c>
      <c r="D225">
        <f t="shared" si="14"/>
        <v>-7.0778564206268957E-3</v>
      </c>
      <c r="E225">
        <f t="shared" si="15"/>
        <v>-7.10302326824619E-3</v>
      </c>
      <c r="F225">
        <f t="shared" si="12"/>
        <v>8.4990292207885663</v>
      </c>
      <c r="G225">
        <f t="shared" si="13"/>
        <v>12.67566368967438</v>
      </c>
    </row>
    <row r="226" spans="1:7" x14ac:dyDescent="0.25">
      <c r="A226" t="s">
        <v>198</v>
      </c>
      <c r="B226">
        <v>4891.5</v>
      </c>
      <c r="C226">
        <v>555502</v>
      </c>
      <c r="D226">
        <f t="shared" si="14"/>
        <v>-3.7678207739307535E-3</v>
      </c>
      <c r="E226">
        <f t="shared" si="15"/>
        <v>-3.7749368910827783E-3</v>
      </c>
      <c r="F226">
        <f t="shared" si="12"/>
        <v>8.4952542838974843</v>
      </c>
      <c r="G226">
        <f t="shared" si="13"/>
        <v>13.227627488415376</v>
      </c>
    </row>
    <row r="227" spans="1:7" x14ac:dyDescent="0.25">
      <c r="A227" t="s">
        <v>199</v>
      </c>
      <c r="B227">
        <v>4971.5</v>
      </c>
      <c r="C227">
        <v>309192</v>
      </c>
      <c r="D227">
        <f t="shared" si="14"/>
        <v>1.6354901359501177E-2</v>
      </c>
      <c r="E227">
        <f t="shared" si="15"/>
        <v>1.622260052264482E-2</v>
      </c>
      <c r="F227">
        <f t="shared" si="12"/>
        <v>8.5114768844201283</v>
      </c>
      <c r="G227">
        <f t="shared" si="13"/>
        <v>12.64171772213947</v>
      </c>
    </row>
    <row r="228" spans="1:7" x14ac:dyDescent="0.25">
      <c r="A228" t="s">
        <v>200</v>
      </c>
      <c r="B228">
        <v>4985.5</v>
      </c>
      <c r="C228">
        <v>272493</v>
      </c>
      <c r="D228">
        <f t="shared" si="14"/>
        <v>2.8160514935130243E-3</v>
      </c>
      <c r="E228">
        <f t="shared" si="15"/>
        <v>2.8120938487192549E-3</v>
      </c>
      <c r="F228">
        <f t="shared" si="12"/>
        <v>8.5142889782688478</v>
      </c>
      <c r="G228">
        <f t="shared" si="13"/>
        <v>12.515368204682098</v>
      </c>
    </row>
    <row r="229" spans="1:7" x14ac:dyDescent="0.25">
      <c r="A229" t="s">
        <v>201</v>
      </c>
      <c r="B229">
        <v>4979</v>
      </c>
      <c r="C229">
        <v>303833</v>
      </c>
      <c r="D229">
        <f t="shared" si="14"/>
        <v>-1.3037809647979139E-3</v>
      </c>
      <c r="E229">
        <f t="shared" si="15"/>
        <v>-1.3046316266648581E-3</v>
      </c>
      <c r="F229">
        <f t="shared" si="12"/>
        <v>8.5129843466421828</v>
      </c>
      <c r="G229">
        <f t="shared" si="13"/>
        <v>12.624233487339438</v>
      </c>
    </row>
    <row r="230" spans="1:7" x14ac:dyDescent="0.25">
      <c r="A230" s="1">
        <v>43842</v>
      </c>
      <c r="B230">
        <v>5019.5</v>
      </c>
      <c r="C230">
        <v>290875</v>
      </c>
      <c r="D230">
        <f t="shared" si="14"/>
        <v>8.1341634866439038E-3</v>
      </c>
      <c r="E230">
        <f t="shared" si="15"/>
        <v>8.1012594893984987E-3</v>
      </c>
      <c r="F230">
        <f t="shared" si="12"/>
        <v>8.5210856061315816</v>
      </c>
      <c r="G230">
        <f t="shared" si="13"/>
        <v>12.580648900604594</v>
      </c>
    </row>
    <row r="231" spans="1:7" x14ac:dyDescent="0.25">
      <c r="A231" s="1">
        <v>43873</v>
      </c>
      <c r="B231">
        <v>4995</v>
      </c>
      <c r="C231">
        <v>232363</v>
      </c>
      <c r="D231">
        <f t="shared" si="14"/>
        <v>-4.8809642394660822E-3</v>
      </c>
      <c r="E231">
        <f t="shared" si="15"/>
        <v>-4.8929150489273356E-3</v>
      </c>
      <c r="F231">
        <f t="shared" si="12"/>
        <v>8.5161926910826544</v>
      </c>
      <c r="G231">
        <f t="shared" si="13"/>
        <v>12.356056083023295</v>
      </c>
    </row>
    <row r="232" spans="1:7" x14ac:dyDescent="0.25">
      <c r="A232" s="1">
        <v>43902</v>
      </c>
      <c r="B232">
        <v>5008</v>
      </c>
      <c r="C232">
        <v>485355</v>
      </c>
      <c r="D232">
        <f t="shared" si="14"/>
        <v>2.6026026026026027E-3</v>
      </c>
      <c r="E232">
        <f t="shared" si="15"/>
        <v>2.5992216972806578E-3</v>
      </c>
      <c r="F232">
        <f t="shared" si="12"/>
        <v>8.5187919127799336</v>
      </c>
      <c r="G232">
        <f t="shared" si="13"/>
        <v>13.092635860931338</v>
      </c>
    </row>
    <row r="233" spans="1:7" x14ac:dyDescent="0.25">
      <c r="A233" s="1">
        <v>43933</v>
      </c>
      <c r="B233">
        <v>4992.5</v>
      </c>
      <c r="C233">
        <v>151598</v>
      </c>
      <c r="D233">
        <f t="shared" si="14"/>
        <v>-3.0950479233226836E-3</v>
      </c>
      <c r="E233">
        <f t="shared" si="15"/>
        <v>-3.0998474899642031E-3</v>
      </c>
      <c r="F233">
        <f t="shared" si="12"/>
        <v>8.5156920652899704</v>
      </c>
      <c r="G233">
        <f t="shared" si="13"/>
        <v>11.928987559491247</v>
      </c>
    </row>
    <row r="234" spans="1:7" x14ac:dyDescent="0.25">
      <c r="A234" s="1">
        <v>44024</v>
      </c>
      <c r="B234">
        <v>5008</v>
      </c>
      <c r="C234">
        <v>202118</v>
      </c>
      <c r="D234">
        <f t="shared" si="14"/>
        <v>3.1046569854782172E-3</v>
      </c>
      <c r="E234">
        <f t="shared" si="15"/>
        <v>3.099847489964194E-3</v>
      </c>
      <c r="F234">
        <f t="shared" si="12"/>
        <v>8.5187919127799336</v>
      </c>
      <c r="G234">
        <f t="shared" si="13"/>
        <v>12.216606964245074</v>
      </c>
    </row>
    <row r="235" spans="1:7" x14ac:dyDescent="0.25">
      <c r="A235" s="1">
        <v>44055</v>
      </c>
      <c r="B235">
        <v>5040.5</v>
      </c>
      <c r="C235">
        <v>282800</v>
      </c>
      <c r="D235">
        <f t="shared" si="14"/>
        <v>6.4896166134185305E-3</v>
      </c>
      <c r="E235">
        <f t="shared" si="15"/>
        <v>6.4686497140617532E-3</v>
      </c>
      <c r="F235">
        <f t="shared" si="12"/>
        <v>8.5252605624939957</v>
      </c>
      <c r="G235">
        <f t="shared" si="13"/>
        <v>12.552495213004555</v>
      </c>
    </row>
    <row r="236" spans="1:7" x14ac:dyDescent="0.25">
      <c r="A236" s="1">
        <v>44086</v>
      </c>
      <c r="B236">
        <v>5384</v>
      </c>
      <c r="C236">
        <v>1358687</v>
      </c>
      <c r="D236">
        <f t="shared" si="14"/>
        <v>6.8148001190358104E-2</v>
      </c>
      <c r="E236">
        <f t="shared" si="15"/>
        <v>6.5926308830567534E-2</v>
      </c>
      <c r="F236">
        <f t="shared" si="12"/>
        <v>8.5911868713245632</v>
      </c>
      <c r="G236">
        <f t="shared" si="13"/>
        <v>14.122029350197259</v>
      </c>
    </row>
    <row r="237" spans="1:7" x14ac:dyDescent="0.25">
      <c r="A237" s="1">
        <v>44116</v>
      </c>
      <c r="B237">
        <v>5384.5</v>
      </c>
      <c r="C237">
        <v>908425</v>
      </c>
      <c r="D237">
        <f t="shared" si="14"/>
        <v>9.2867756315007425E-5</v>
      </c>
      <c r="E237">
        <f t="shared" si="15"/>
        <v>9.2863444371883862E-5</v>
      </c>
      <c r="F237">
        <f t="shared" si="12"/>
        <v>8.5912797347689356</v>
      </c>
      <c r="G237">
        <f t="shared" si="13"/>
        <v>13.719467609750742</v>
      </c>
    </row>
    <row r="238" spans="1:7" x14ac:dyDescent="0.25">
      <c r="A238" s="1">
        <v>44147</v>
      </c>
      <c r="B238">
        <v>5381</v>
      </c>
      <c r="C238">
        <v>309310</v>
      </c>
      <c r="D238">
        <f t="shared" si="14"/>
        <v>-6.5001392886990435E-4</v>
      </c>
      <c r="E238">
        <f t="shared" si="15"/>
        <v>-6.5022527951594255E-4</v>
      </c>
      <c r="F238">
        <f t="shared" si="12"/>
        <v>8.5906295094894194</v>
      </c>
      <c r="G238">
        <f t="shared" si="13"/>
        <v>12.642099289220681</v>
      </c>
    </row>
    <row r="239" spans="1:7" x14ac:dyDescent="0.25">
      <c r="A239" t="s">
        <v>202</v>
      </c>
      <c r="B239">
        <v>5512</v>
      </c>
      <c r="C239">
        <v>574282</v>
      </c>
      <c r="D239">
        <f t="shared" si="14"/>
        <v>2.4344917301616798E-2</v>
      </c>
      <c r="E239">
        <f t="shared" si="15"/>
        <v>2.4053303204074863E-2</v>
      </c>
      <c r="F239">
        <f t="shared" si="12"/>
        <v>8.6146828126934949</v>
      </c>
      <c r="G239">
        <f t="shared" si="13"/>
        <v>13.260875843857283</v>
      </c>
    </row>
    <row r="240" spans="1:7" x14ac:dyDescent="0.25">
      <c r="A240" t="s">
        <v>203</v>
      </c>
      <c r="B240">
        <v>5494</v>
      </c>
      <c r="C240">
        <v>306982</v>
      </c>
      <c r="D240">
        <f t="shared" si="14"/>
        <v>-3.2656023222060958E-3</v>
      </c>
      <c r="E240">
        <f t="shared" si="15"/>
        <v>-3.2709460382753033E-3</v>
      </c>
      <c r="F240">
        <f t="shared" si="12"/>
        <v>8.6114118666552191</v>
      </c>
      <c r="G240">
        <f t="shared" si="13"/>
        <v>12.634544392928591</v>
      </c>
    </row>
    <row r="241" spans="1:7" x14ac:dyDescent="0.25">
      <c r="A241" t="s">
        <v>204</v>
      </c>
      <c r="B241">
        <v>5432</v>
      </c>
      <c r="C241">
        <v>324675</v>
      </c>
      <c r="D241">
        <f t="shared" si="14"/>
        <v>-1.1285038223516564E-2</v>
      </c>
      <c r="E241">
        <f t="shared" si="15"/>
        <v>-1.1349197416687117E-2</v>
      </c>
      <c r="F241">
        <f t="shared" si="12"/>
        <v>8.6000626692385325</v>
      </c>
      <c r="G241">
        <f t="shared" si="13"/>
        <v>12.69057996097829</v>
      </c>
    </row>
    <row r="242" spans="1:7" x14ac:dyDescent="0.25">
      <c r="A242" t="s">
        <v>205</v>
      </c>
      <c r="B242">
        <v>5421</v>
      </c>
      <c r="C242">
        <v>382297</v>
      </c>
      <c r="D242">
        <f t="shared" si="14"/>
        <v>-2.025036818851252E-3</v>
      </c>
      <c r="E242">
        <f t="shared" si="15"/>
        <v>-2.0270899781938637E-3</v>
      </c>
      <c r="F242">
        <f t="shared" si="12"/>
        <v>8.5980355792603387</v>
      </c>
      <c r="G242">
        <f t="shared" si="13"/>
        <v>12.853953072413328</v>
      </c>
    </row>
    <row r="243" spans="1:7" x14ac:dyDescent="0.25">
      <c r="A243" t="s">
        <v>206</v>
      </c>
      <c r="B243">
        <v>5449</v>
      </c>
      <c r="C243">
        <v>332646</v>
      </c>
      <c r="D243">
        <f t="shared" si="14"/>
        <v>5.165098690278546E-3</v>
      </c>
      <c r="E243">
        <f t="shared" si="15"/>
        <v>5.1518053227600936E-3</v>
      </c>
      <c r="F243">
        <f t="shared" si="12"/>
        <v>8.603187384583098</v>
      </c>
      <c r="G243">
        <f t="shared" si="13"/>
        <v>12.714834140447204</v>
      </c>
    </row>
    <row r="244" spans="1:7" x14ac:dyDescent="0.25">
      <c r="A244" t="s">
        <v>207</v>
      </c>
      <c r="B244">
        <v>5362</v>
      </c>
      <c r="C244">
        <v>571561</v>
      </c>
      <c r="D244">
        <f t="shared" si="14"/>
        <v>-1.5966232336208478E-2</v>
      </c>
      <c r="E244">
        <f t="shared" si="15"/>
        <v>-1.6095065787193791E-2</v>
      </c>
      <c r="F244">
        <f t="shared" si="12"/>
        <v>8.5870923187959054</v>
      </c>
      <c r="G244">
        <f t="shared" si="13"/>
        <v>13.256126493178968</v>
      </c>
    </row>
    <row r="245" spans="1:7" x14ac:dyDescent="0.25">
      <c r="A245" t="s">
        <v>208</v>
      </c>
      <c r="B245">
        <v>5346</v>
      </c>
      <c r="C245">
        <v>283565</v>
      </c>
      <c r="D245">
        <f t="shared" si="14"/>
        <v>-2.9839612085042896E-3</v>
      </c>
      <c r="E245">
        <f t="shared" si="15"/>
        <v>-2.9884220970403091E-3</v>
      </c>
      <c r="F245">
        <f t="shared" si="12"/>
        <v>8.5841038966988634</v>
      </c>
      <c r="G245">
        <f t="shared" si="13"/>
        <v>12.555196652765957</v>
      </c>
    </row>
    <row r="246" spans="1:7" x14ac:dyDescent="0.25">
      <c r="A246" t="s">
        <v>209</v>
      </c>
      <c r="B246">
        <v>5356</v>
      </c>
      <c r="C246">
        <v>272274</v>
      </c>
      <c r="D246">
        <f t="shared" si="14"/>
        <v>1.8705574261129816E-3</v>
      </c>
      <c r="E246">
        <f t="shared" si="15"/>
        <v>1.8688101121989175E-3</v>
      </c>
      <c r="F246">
        <f t="shared" si="12"/>
        <v>8.5859727068110629</v>
      </c>
      <c r="G246">
        <f t="shared" si="13"/>
        <v>12.51456419117982</v>
      </c>
    </row>
    <row r="247" spans="1:7" x14ac:dyDescent="0.25">
      <c r="A247" t="s">
        <v>210</v>
      </c>
      <c r="B247">
        <v>5424.5</v>
      </c>
      <c r="C247">
        <v>260208</v>
      </c>
      <c r="D247">
        <f t="shared" si="14"/>
        <v>1.278939507094847E-2</v>
      </c>
      <c r="E247">
        <f t="shared" si="15"/>
        <v>1.2708301451442333E-2</v>
      </c>
      <c r="F247">
        <f t="shared" si="12"/>
        <v>8.5986810082625063</v>
      </c>
      <c r="G247">
        <f t="shared" si="13"/>
        <v>12.469236590168229</v>
      </c>
    </row>
    <row r="248" spans="1:7" x14ac:dyDescent="0.25">
      <c r="A248" t="s">
        <v>211</v>
      </c>
      <c r="B248">
        <v>5474.5</v>
      </c>
      <c r="C248">
        <v>179783</v>
      </c>
      <c r="D248">
        <f t="shared" si="14"/>
        <v>9.2174393953359749E-3</v>
      </c>
      <c r="E248">
        <f t="shared" si="15"/>
        <v>9.1752180509741717E-3</v>
      </c>
      <c r="F248">
        <f t="shared" si="12"/>
        <v>8.6078562263134799</v>
      </c>
      <c r="G248">
        <f t="shared" si="13"/>
        <v>12.099505847050127</v>
      </c>
    </row>
    <row r="249" spans="1:7" x14ac:dyDescent="0.25">
      <c r="A249" t="s">
        <v>212</v>
      </c>
      <c r="B249">
        <v>5599</v>
      </c>
      <c r="C249">
        <v>368382</v>
      </c>
      <c r="D249">
        <f t="shared" si="14"/>
        <v>2.274180290437483E-2</v>
      </c>
      <c r="E249">
        <f t="shared" si="15"/>
        <v>2.2487063035413753E-2</v>
      </c>
      <c r="F249">
        <f t="shared" si="12"/>
        <v>8.6303432893488932</v>
      </c>
      <c r="G249">
        <f t="shared" si="13"/>
        <v>12.81687572223475</v>
      </c>
    </row>
    <row r="250" spans="1:7" x14ac:dyDescent="0.25">
      <c r="A250" t="s">
        <v>213</v>
      </c>
      <c r="B250">
        <v>5643</v>
      </c>
      <c r="C250">
        <v>425425</v>
      </c>
      <c r="D250">
        <f t="shared" si="14"/>
        <v>7.8585461689587421E-3</v>
      </c>
      <c r="E250">
        <f t="shared" si="15"/>
        <v>7.8278286202466962E-3</v>
      </c>
      <c r="F250">
        <f t="shared" si="12"/>
        <v>8.6381711179691401</v>
      </c>
      <c r="G250">
        <f t="shared" si="13"/>
        <v>12.960843948239637</v>
      </c>
    </row>
    <row r="251" spans="1:7" x14ac:dyDescent="0.25">
      <c r="A251" t="s">
        <v>214</v>
      </c>
      <c r="B251">
        <v>5685.5</v>
      </c>
      <c r="C251">
        <v>424833</v>
      </c>
      <c r="D251">
        <f t="shared" si="14"/>
        <v>7.5314548998759523E-3</v>
      </c>
      <c r="E251">
        <f t="shared" si="15"/>
        <v>7.5032350956374429E-3</v>
      </c>
      <c r="F251">
        <f t="shared" si="12"/>
        <v>8.6456743530647771</v>
      </c>
      <c r="G251">
        <f t="shared" si="13"/>
        <v>12.959451429508469</v>
      </c>
    </row>
    <row r="252" spans="1:7" x14ac:dyDescent="0.25">
      <c r="A252" s="1">
        <v>44287</v>
      </c>
      <c r="B252">
        <v>5744</v>
      </c>
      <c r="C252">
        <v>389580</v>
      </c>
      <c r="D252">
        <f t="shared" si="14"/>
        <v>1.028933251253188E-2</v>
      </c>
      <c r="E252">
        <f t="shared" si="15"/>
        <v>1.0236757663282647E-2</v>
      </c>
      <c r="F252">
        <f t="shared" si="12"/>
        <v>8.6559111107280593</v>
      </c>
      <c r="G252">
        <f t="shared" si="13"/>
        <v>12.872824514730587</v>
      </c>
    </row>
    <row r="253" spans="1:7" x14ac:dyDescent="0.25">
      <c r="A253" s="1">
        <v>44317</v>
      </c>
      <c r="B253">
        <v>5762.5</v>
      </c>
      <c r="C253">
        <v>523336</v>
      </c>
      <c r="D253">
        <f t="shared" si="14"/>
        <v>3.2207520891364902E-3</v>
      </c>
      <c r="E253">
        <f t="shared" si="15"/>
        <v>3.2155765768438821E-3</v>
      </c>
      <c r="F253">
        <f t="shared" si="12"/>
        <v>8.6591266873049033</v>
      </c>
      <c r="G253">
        <f t="shared" si="13"/>
        <v>13.167978984184801</v>
      </c>
    </row>
    <row r="254" spans="1:7" x14ac:dyDescent="0.25">
      <c r="A254" s="1">
        <v>44348</v>
      </c>
      <c r="B254">
        <v>5534</v>
      </c>
      <c r="C254">
        <v>748238</v>
      </c>
      <c r="D254">
        <f t="shared" si="14"/>
        <v>-3.9652928416485898E-2</v>
      </c>
      <c r="E254">
        <f t="shared" si="15"/>
        <v>-4.0460526958032775E-2</v>
      </c>
      <c r="F254">
        <f t="shared" si="12"/>
        <v>8.6186661603468711</v>
      </c>
      <c r="G254">
        <f t="shared" si="13"/>
        <v>13.525476388165696</v>
      </c>
    </row>
    <row r="255" spans="1:7" x14ac:dyDescent="0.25">
      <c r="A255" s="1">
        <v>44409</v>
      </c>
      <c r="B255">
        <v>5478</v>
      </c>
      <c r="C255">
        <v>685315</v>
      </c>
      <c r="D255">
        <f t="shared" si="14"/>
        <v>-1.0119262739428984E-2</v>
      </c>
      <c r="E255">
        <f t="shared" si="15"/>
        <v>-1.0170810523847744E-2</v>
      </c>
      <c r="F255">
        <f t="shared" si="12"/>
        <v>8.6084953498230234</v>
      </c>
      <c r="G255">
        <f t="shared" si="13"/>
        <v>13.437633865558507</v>
      </c>
    </row>
    <row r="256" spans="1:7" x14ac:dyDescent="0.25">
      <c r="A256" s="1">
        <v>44501</v>
      </c>
      <c r="B256">
        <v>5484.5</v>
      </c>
      <c r="C256">
        <v>381305</v>
      </c>
      <c r="D256">
        <f t="shared" si="14"/>
        <v>1.1865644395764878E-3</v>
      </c>
      <c r="E256">
        <f t="shared" si="15"/>
        <v>1.1858610283654104E-3</v>
      </c>
      <c r="F256">
        <f t="shared" si="12"/>
        <v>8.609681210851388</v>
      </c>
      <c r="G256">
        <f t="shared" si="13"/>
        <v>12.851354858794036</v>
      </c>
    </row>
    <row r="257" spans="1:7" x14ac:dyDescent="0.25">
      <c r="A257" s="1">
        <v>44531</v>
      </c>
      <c r="B257">
        <v>5450.5</v>
      </c>
      <c r="C257">
        <v>384309</v>
      </c>
      <c r="D257">
        <f t="shared" si="14"/>
        <v>-6.1992889050961801E-3</v>
      </c>
      <c r="E257">
        <f t="shared" si="15"/>
        <v>-6.2185842829755528E-3</v>
      </c>
      <c r="F257">
        <f t="shared" si="12"/>
        <v>8.6034626265684135</v>
      </c>
      <c r="G257">
        <f t="shared" si="13"/>
        <v>12.859202195482457</v>
      </c>
    </row>
    <row r="258" spans="1:7" x14ac:dyDescent="0.25">
      <c r="A258" t="s">
        <v>8</v>
      </c>
      <c r="B258">
        <v>5410</v>
      </c>
      <c r="C258">
        <v>292518</v>
      </c>
      <c r="D258">
        <f t="shared" si="14"/>
        <v>-7.4305109622970367E-3</v>
      </c>
      <c r="E258">
        <f t="shared" si="15"/>
        <v>-7.4582547278860588E-3</v>
      </c>
      <c r="F258">
        <f t="shared" si="12"/>
        <v>8.596004371840527</v>
      </c>
      <c r="G258">
        <f t="shared" si="13"/>
        <v>12.586281482222173</v>
      </c>
    </row>
    <row r="259" spans="1:7" x14ac:dyDescent="0.25">
      <c r="A259" t="s">
        <v>9</v>
      </c>
      <c r="B259">
        <v>5375.5</v>
      </c>
      <c r="C259">
        <v>284274</v>
      </c>
      <c r="D259">
        <f t="shared" si="14"/>
        <v>-6.3770794824399265E-3</v>
      </c>
      <c r="E259">
        <f t="shared" si="15"/>
        <v>-6.3974999152444671E-3</v>
      </c>
      <c r="F259">
        <f t="shared" ref="F259:F322" si="16">LN(B259)</f>
        <v>8.5896068719252821</v>
      </c>
      <c r="G259">
        <f t="shared" ref="G259:G322" si="17">LN(C259)</f>
        <v>12.55769384076622</v>
      </c>
    </row>
    <row r="260" spans="1:7" x14ac:dyDescent="0.25">
      <c r="A260" t="s">
        <v>10</v>
      </c>
      <c r="B260">
        <v>5210</v>
      </c>
      <c r="C260">
        <v>1082136</v>
      </c>
      <c r="D260">
        <f t="shared" ref="D260:D323" si="18">(B260-B259)/B259</f>
        <v>-3.0787833689889313E-2</v>
      </c>
      <c r="E260">
        <f t="shared" ref="E260:E323" si="19">LN(B260/B259)</f>
        <v>-3.1271737177870185E-2</v>
      </c>
      <c r="F260">
        <f t="shared" si="16"/>
        <v>8.5583351347474128</v>
      </c>
      <c r="G260">
        <f t="shared" si="17"/>
        <v>13.894447423650654</v>
      </c>
    </row>
    <row r="261" spans="1:7" x14ac:dyDescent="0.25">
      <c r="A261" t="s">
        <v>11</v>
      </c>
      <c r="B261">
        <v>5219</v>
      </c>
      <c r="C261">
        <v>558907</v>
      </c>
      <c r="D261">
        <f t="shared" si="18"/>
        <v>1.7274472168905949E-3</v>
      </c>
      <c r="E261">
        <f t="shared" si="19"/>
        <v>1.7259568960007019E-3</v>
      </c>
      <c r="F261">
        <f t="shared" si="16"/>
        <v>8.5600610916434139</v>
      </c>
      <c r="G261">
        <f t="shared" si="17"/>
        <v>13.233738369781253</v>
      </c>
    </row>
    <row r="262" spans="1:7" x14ac:dyDescent="0.25">
      <c r="A262" t="s">
        <v>12</v>
      </c>
      <c r="B262">
        <v>5183.5</v>
      </c>
      <c r="C262">
        <v>443464</v>
      </c>
      <c r="D262">
        <f t="shared" si="18"/>
        <v>-6.802069361946733E-3</v>
      </c>
      <c r="E262">
        <f t="shared" si="19"/>
        <v>-6.8253088802464387E-3</v>
      </c>
      <c r="F262">
        <f t="shared" si="16"/>
        <v>8.5532357827631671</v>
      </c>
      <c r="G262">
        <f t="shared" si="17"/>
        <v>13.002371904945562</v>
      </c>
    </row>
    <row r="263" spans="1:7" x14ac:dyDescent="0.25">
      <c r="A263" t="s">
        <v>13</v>
      </c>
      <c r="B263">
        <v>5161.5</v>
      </c>
      <c r="C263">
        <v>496304</v>
      </c>
      <c r="D263">
        <f t="shared" si="18"/>
        <v>-4.244236519726054E-3</v>
      </c>
      <c r="E263">
        <f t="shared" si="19"/>
        <v>-4.2532688575220128E-3</v>
      </c>
      <c r="F263">
        <f t="shared" si="16"/>
        <v>8.5489825139056439</v>
      </c>
      <c r="G263">
        <f t="shared" si="17"/>
        <v>13.1149439211844</v>
      </c>
    </row>
    <row r="264" spans="1:7" x14ac:dyDescent="0.25">
      <c r="A264" t="s">
        <v>14</v>
      </c>
      <c r="B264">
        <v>5060</v>
      </c>
      <c r="C264">
        <v>553023</v>
      </c>
      <c r="D264">
        <f t="shared" si="18"/>
        <v>-1.9664826116439018E-2</v>
      </c>
      <c r="E264">
        <f t="shared" si="19"/>
        <v>-1.9860751624133567E-2</v>
      </c>
      <c r="F264">
        <f t="shared" si="16"/>
        <v>8.5291217622815108</v>
      </c>
      <c r="G264">
        <f t="shared" si="17"/>
        <v>13.223154870959648</v>
      </c>
    </row>
    <row r="265" spans="1:7" x14ac:dyDescent="0.25">
      <c r="A265" t="s">
        <v>15</v>
      </c>
      <c r="B265">
        <v>4991</v>
      </c>
      <c r="C265">
        <v>706032</v>
      </c>
      <c r="D265">
        <f t="shared" si="18"/>
        <v>-1.3636363636363636E-2</v>
      </c>
      <c r="E265">
        <f t="shared" si="19"/>
        <v>-1.373019281190202E-2</v>
      </c>
      <c r="F265">
        <f t="shared" si="16"/>
        <v>8.5153915694696085</v>
      </c>
      <c r="G265">
        <f t="shared" si="17"/>
        <v>13.467415841227234</v>
      </c>
    </row>
    <row r="266" spans="1:7" x14ac:dyDescent="0.25">
      <c r="A266" t="s">
        <v>16</v>
      </c>
      <c r="B266">
        <v>5168.5</v>
      </c>
      <c r="C266">
        <v>751937</v>
      </c>
      <c r="D266">
        <f t="shared" si="18"/>
        <v>3.5564015227409339E-2</v>
      </c>
      <c r="E266">
        <f t="shared" si="19"/>
        <v>3.4946220538930137E-2</v>
      </c>
      <c r="F266">
        <f t="shared" si="16"/>
        <v>8.5503377900085393</v>
      </c>
      <c r="G266">
        <f t="shared" si="17"/>
        <v>13.530407822826778</v>
      </c>
    </row>
    <row r="267" spans="1:7" x14ac:dyDescent="0.25">
      <c r="A267" t="s">
        <v>17</v>
      </c>
      <c r="B267">
        <v>5175</v>
      </c>
      <c r="C267">
        <v>461057</v>
      </c>
      <c r="D267">
        <f t="shared" si="18"/>
        <v>1.2576182644867949E-3</v>
      </c>
      <c r="E267">
        <f t="shared" si="19"/>
        <v>1.2568281250303571E-3</v>
      </c>
      <c r="F267">
        <f t="shared" si="16"/>
        <v>8.5515946181335707</v>
      </c>
      <c r="G267">
        <f t="shared" si="17"/>
        <v>13.041276958587092</v>
      </c>
    </row>
    <row r="268" spans="1:7" x14ac:dyDescent="0.25">
      <c r="A268" t="s">
        <v>18</v>
      </c>
      <c r="B268">
        <v>5087.5</v>
      </c>
      <c r="C268">
        <v>406595</v>
      </c>
      <c r="D268">
        <f t="shared" si="18"/>
        <v>-1.6908212560386472E-2</v>
      </c>
      <c r="E268">
        <f t="shared" si="19"/>
        <v>-1.7052788382719359E-2</v>
      </c>
      <c r="F268">
        <f t="shared" si="16"/>
        <v>8.5345418297508502</v>
      </c>
      <c r="G268">
        <f t="shared" si="17"/>
        <v>12.915572883002888</v>
      </c>
    </row>
    <row r="269" spans="1:7" x14ac:dyDescent="0.25">
      <c r="A269" t="s">
        <v>19</v>
      </c>
      <c r="B269">
        <v>5060</v>
      </c>
      <c r="C269">
        <v>394757</v>
      </c>
      <c r="D269">
        <f t="shared" si="18"/>
        <v>-5.4054054054054057E-3</v>
      </c>
      <c r="E269">
        <f t="shared" si="19"/>
        <v>-5.4200674693391446E-3</v>
      </c>
      <c r="F269">
        <f t="shared" si="16"/>
        <v>8.5291217622815108</v>
      </c>
      <c r="G269">
        <f t="shared" si="17"/>
        <v>12.886025664702908</v>
      </c>
    </row>
    <row r="270" spans="1:7" x14ac:dyDescent="0.25">
      <c r="A270" t="s">
        <v>20</v>
      </c>
      <c r="B270">
        <v>4924</v>
      </c>
      <c r="C270">
        <v>551594</v>
      </c>
      <c r="D270">
        <f t="shared" si="18"/>
        <v>-2.6877470355731226E-2</v>
      </c>
      <c r="E270">
        <f t="shared" si="19"/>
        <v>-2.7245274977167055E-2</v>
      </c>
      <c r="F270">
        <f t="shared" si="16"/>
        <v>8.5018764873043438</v>
      </c>
      <c r="G270">
        <f t="shared" si="17"/>
        <v>13.220567547394698</v>
      </c>
    </row>
    <row r="271" spans="1:7" x14ac:dyDescent="0.25">
      <c r="A271" s="1">
        <v>44198</v>
      </c>
      <c r="B271">
        <v>4948.5</v>
      </c>
      <c r="C271">
        <v>490220</v>
      </c>
      <c r="D271">
        <f t="shared" si="18"/>
        <v>4.975629569455727E-3</v>
      </c>
      <c r="E271">
        <f t="shared" si="19"/>
        <v>4.9632920324015799E-3</v>
      </c>
      <c r="F271">
        <f t="shared" si="16"/>
        <v>8.5068397793367456</v>
      </c>
      <c r="G271">
        <f t="shared" si="17"/>
        <v>13.102609548917467</v>
      </c>
    </row>
    <row r="272" spans="1:7" x14ac:dyDescent="0.25">
      <c r="A272" s="1">
        <v>44229</v>
      </c>
      <c r="B272">
        <v>5014.5</v>
      </c>
      <c r="C272">
        <v>716539</v>
      </c>
      <c r="D272">
        <f t="shared" si="18"/>
        <v>1.3337374962109729E-2</v>
      </c>
      <c r="E272">
        <f t="shared" si="19"/>
        <v>1.3249215191517194E-2</v>
      </c>
      <c r="F272">
        <f t="shared" si="16"/>
        <v>8.5200889945282636</v>
      </c>
      <c r="G272">
        <f t="shared" si="17"/>
        <v>13.482187956032121</v>
      </c>
    </row>
    <row r="273" spans="1:7" x14ac:dyDescent="0.25">
      <c r="A273" s="1">
        <v>44257</v>
      </c>
      <c r="B273">
        <v>5048.5</v>
      </c>
      <c r="C273">
        <v>394810</v>
      </c>
      <c r="D273">
        <f t="shared" si="18"/>
        <v>6.7803370226343605E-3</v>
      </c>
      <c r="E273">
        <f t="shared" si="19"/>
        <v>6.7574539161126329E-3</v>
      </c>
      <c r="F273">
        <f t="shared" si="16"/>
        <v>8.5268464484443758</v>
      </c>
      <c r="G273">
        <f t="shared" si="17"/>
        <v>12.886159915501331</v>
      </c>
    </row>
    <row r="274" spans="1:7" x14ac:dyDescent="0.25">
      <c r="A274" s="1">
        <v>44288</v>
      </c>
      <c r="B274">
        <v>5062.5</v>
      </c>
      <c r="C274">
        <v>731022</v>
      </c>
      <c r="D274">
        <f t="shared" si="18"/>
        <v>2.7731009210656631E-3</v>
      </c>
      <c r="E274">
        <f t="shared" si="19"/>
        <v>2.7692629704188267E-3</v>
      </c>
      <c r="F274">
        <f t="shared" si="16"/>
        <v>8.5296157114147952</v>
      </c>
      <c r="G274">
        <f t="shared" si="17"/>
        <v>13.502198834038282</v>
      </c>
    </row>
    <row r="275" spans="1:7" x14ac:dyDescent="0.25">
      <c r="A275" s="1">
        <v>44318</v>
      </c>
      <c r="B275">
        <v>4996</v>
      </c>
      <c r="C275">
        <v>511451</v>
      </c>
      <c r="D275">
        <f t="shared" si="18"/>
        <v>-1.3135802469135802E-2</v>
      </c>
      <c r="E275">
        <f t="shared" si="19"/>
        <v>-1.3222840169326299E-2</v>
      </c>
      <c r="F275">
        <f t="shared" si="16"/>
        <v>8.5163928712454684</v>
      </c>
      <c r="G275">
        <f t="shared" si="17"/>
        <v>13.145007063108581</v>
      </c>
    </row>
    <row r="276" spans="1:7" x14ac:dyDescent="0.25">
      <c r="A276" s="1">
        <v>44410</v>
      </c>
      <c r="B276">
        <v>5107.5</v>
      </c>
      <c r="C276">
        <v>554832</v>
      </c>
      <c r="D276">
        <f t="shared" si="18"/>
        <v>2.2317854283426742E-2</v>
      </c>
      <c r="E276">
        <f t="shared" si="19"/>
        <v>2.2072455446308894E-2</v>
      </c>
      <c r="F276">
        <f t="shared" si="16"/>
        <v>8.5384653266917763</v>
      </c>
      <c r="G276">
        <f t="shared" si="17"/>
        <v>13.226420644202157</v>
      </c>
    </row>
    <row r="277" spans="1:7" x14ac:dyDescent="0.25">
      <c r="A277" s="1">
        <v>44441</v>
      </c>
      <c r="B277">
        <v>5273</v>
      </c>
      <c r="C277">
        <v>870072</v>
      </c>
      <c r="D277">
        <f t="shared" si="18"/>
        <v>3.240332843857073E-2</v>
      </c>
      <c r="E277">
        <f t="shared" si="19"/>
        <v>3.1889412838692677E-2</v>
      </c>
      <c r="F277">
        <f t="shared" si="16"/>
        <v>8.5703547395304707</v>
      </c>
      <c r="G277">
        <f t="shared" si="17"/>
        <v>13.67633124582715</v>
      </c>
    </row>
    <row r="278" spans="1:7" x14ac:dyDescent="0.25">
      <c r="A278" s="1">
        <v>44471</v>
      </c>
      <c r="B278">
        <v>5197</v>
      </c>
      <c r="C278">
        <v>542689</v>
      </c>
      <c r="D278">
        <f t="shared" si="18"/>
        <v>-1.4413047600986157E-2</v>
      </c>
      <c r="E278">
        <f t="shared" si="19"/>
        <v>-1.4517924522027931E-2</v>
      </c>
      <c r="F278">
        <f t="shared" si="16"/>
        <v>8.5558368150084423</v>
      </c>
      <c r="G278">
        <f t="shared" si="17"/>
        <v>13.204291690820833</v>
      </c>
    </row>
    <row r="279" spans="1:7" x14ac:dyDescent="0.25">
      <c r="A279" s="1">
        <v>44502</v>
      </c>
      <c r="B279">
        <v>5117.5</v>
      </c>
      <c r="C279">
        <v>496228</v>
      </c>
      <c r="D279">
        <f t="shared" si="18"/>
        <v>-1.529728689628632E-2</v>
      </c>
      <c r="E279">
        <f t="shared" si="19"/>
        <v>-1.5415497472997232E-2</v>
      </c>
      <c r="F279">
        <f t="shared" si="16"/>
        <v>8.5404213175354453</v>
      </c>
      <c r="G279">
        <f t="shared" si="17"/>
        <v>13.114790777507121</v>
      </c>
    </row>
    <row r="280" spans="1:7" x14ac:dyDescent="0.25">
      <c r="A280" s="1">
        <v>44532</v>
      </c>
      <c r="B280">
        <v>5169</v>
      </c>
      <c r="C280">
        <v>493207</v>
      </c>
      <c r="D280">
        <f t="shared" si="18"/>
        <v>1.0063507572056669E-2</v>
      </c>
      <c r="E280">
        <f t="shared" si="19"/>
        <v>1.0013207660594811E-2</v>
      </c>
      <c r="F280">
        <f t="shared" si="16"/>
        <v>8.5504345251960387</v>
      </c>
      <c r="G280">
        <f t="shared" si="17"/>
        <v>13.108684243196748</v>
      </c>
    </row>
    <row r="281" spans="1:7" x14ac:dyDescent="0.25">
      <c r="A281" t="s">
        <v>21</v>
      </c>
      <c r="B281">
        <v>5280</v>
      </c>
      <c r="C281">
        <v>556501</v>
      </c>
      <c r="D281">
        <f t="shared" si="18"/>
        <v>2.1474172954149738E-2</v>
      </c>
      <c r="E281">
        <f t="shared" si="19"/>
        <v>2.1246851504267767E-2</v>
      </c>
      <c r="F281">
        <f t="shared" si="16"/>
        <v>8.5716813767003064</v>
      </c>
      <c r="G281">
        <f t="shared" si="17"/>
        <v>13.229424246641315</v>
      </c>
    </row>
    <row r="282" spans="1:7" x14ac:dyDescent="0.25">
      <c r="A282" t="s">
        <v>22</v>
      </c>
      <c r="B282">
        <v>5297.5</v>
      </c>
      <c r="C282">
        <v>473145</v>
      </c>
      <c r="D282">
        <f t="shared" si="18"/>
        <v>3.3143939393939395E-3</v>
      </c>
      <c r="E282">
        <f t="shared" si="19"/>
        <v>3.3089134421470721E-3</v>
      </c>
      <c r="F282">
        <f t="shared" si="16"/>
        <v>8.5749902901424537</v>
      </c>
      <c r="G282">
        <f t="shared" si="17"/>
        <v>13.067157174407226</v>
      </c>
    </row>
    <row r="283" spans="1:7" x14ac:dyDescent="0.25">
      <c r="A283" t="s">
        <v>23</v>
      </c>
      <c r="B283">
        <v>5260</v>
      </c>
      <c r="C283">
        <v>538090</v>
      </c>
      <c r="D283">
        <f t="shared" si="18"/>
        <v>-7.0788107597923545E-3</v>
      </c>
      <c r="E283">
        <f t="shared" si="19"/>
        <v>-7.103984410698567E-3</v>
      </c>
      <c r="F283">
        <f t="shared" si="16"/>
        <v>8.567886305731756</v>
      </c>
      <c r="G283">
        <f t="shared" si="17"/>
        <v>13.195781111398491</v>
      </c>
    </row>
    <row r="284" spans="1:7" x14ac:dyDescent="0.25">
      <c r="A284" t="s">
        <v>24</v>
      </c>
      <c r="B284">
        <v>5155.5</v>
      </c>
      <c r="C284">
        <v>762248</v>
      </c>
      <c r="D284">
        <f t="shared" si="18"/>
        <v>-1.9866920152091256E-2</v>
      </c>
      <c r="E284">
        <f t="shared" si="19"/>
        <v>-2.0066920773757262E-2</v>
      </c>
      <c r="F284">
        <f t="shared" si="16"/>
        <v>8.5478193849579984</v>
      </c>
      <c r="G284">
        <f t="shared" si="17"/>
        <v>13.544027241035973</v>
      </c>
    </row>
    <row r="285" spans="1:7" x14ac:dyDescent="0.25">
      <c r="A285" t="s">
        <v>25</v>
      </c>
      <c r="B285">
        <v>5172.5</v>
      </c>
      <c r="C285">
        <v>383471</v>
      </c>
      <c r="D285">
        <f t="shared" si="18"/>
        <v>3.2974493259625643E-3</v>
      </c>
      <c r="E285">
        <f t="shared" si="19"/>
        <v>3.2920246616998084E-3</v>
      </c>
      <c r="F285">
        <f t="shared" si="16"/>
        <v>8.5511114096196987</v>
      </c>
      <c r="G285">
        <f t="shared" si="17"/>
        <v>12.857019277634206</v>
      </c>
    </row>
    <row r="286" spans="1:7" x14ac:dyDescent="0.25">
      <c r="A286" t="s">
        <v>26</v>
      </c>
      <c r="B286">
        <v>5149.5</v>
      </c>
      <c r="C286">
        <v>33555</v>
      </c>
      <c r="D286">
        <f t="shared" si="18"/>
        <v>-4.4465925567907204E-3</v>
      </c>
      <c r="E286">
        <f t="shared" si="19"/>
        <v>-4.4565080538416339E-3</v>
      </c>
      <c r="F286">
        <f t="shared" si="16"/>
        <v>8.5466549015658568</v>
      </c>
      <c r="G286">
        <f t="shared" si="17"/>
        <v>10.42094116259234</v>
      </c>
    </row>
    <row r="287" spans="1:7" x14ac:dyDescent="0.25">
      <c r="A287" t="s">
        <v>27</v>
      </c>
      <c r="B287">
        <v>5098</v>
      </c>
      <c r="C287">
        <v>271104</v>
      </c>
      <c r="D287">
        <f t="shared" si="18"/>
        <v>-1.0000970968055151E-2</v>
      </c>
      <c r="E287">
        <f t="shared" si="19"/>
        <v>-1.0051316629795725E-2</v>
      </c>
      <c r="F287">
        <f t="shared" si="16"/>
        <v>8.53660358493606</v>
      </c>
      <c r="G287">
        <f t="shared" si="17"/>
        <v>12.510257790080969</v>
      </c>
    </row>
    <row r="288" spans="1:7" x14ac:dyDescent="0.25">
      <c r="A288" t="s">
        <v>28</v>
      </c>
      <c r="B288">
        <v>5008</v>
      </c>
      <c r="C288">
        <v>546134</v>
      </c>
      <c r="D288">
        <f t="shared" si="18"/>
        <v>-1.7653981953707338E-2</v>
      </c>
      <c r="E288">
        <f t="shared" si="19"/>
        <v>-1.7811672156126338E-2</v>
      </c>
      <c r="F288">
        <f t="shared" si="16"/>
        <v>8.5187919127799336</v>
      </c>
      <c r="G288">
        <f t="shared" si="17"/>
        <v>13.210619645861597</v>
      </c>
    </row>
    <row r="289" spans="1:7" x14ac:dyDescent="0.25">
      <c r="A289" t="s">
        <v>29</v>
      </c>
      <c r="B289">
        <v>4919.5</v>
      </c>
      <c r="C289">
        <v>713489</v>
      </c>
      <c r="D289">
        <f t="shared" si="18"/>
        <v>-1.7671725239616614E-2</v>
      </c>
      <c r="E289">
        <f t="shared" si="19"/>
        <v>-1.7829734474114258E-2</v>
      </c>
      <c r="F289">
        <f t="shared" si="16"/>
        <v>8.5009621783058194</v>
      </c>
      <c r="G289">
        <f t="shared" si="17"/>
        <v>13.477922298821531</v>
      </c>
    </row>
    <row r="290" spans="1:7" x14ac:dyDescent="0.25">
      <c r="A290" t="s">
        <v>30</v>
      </c>
      <c r="B290">
        <v>4929</v>
      </c>
      <c r="C290">
        <v>458905</v>
      </c>
      <c r="D290">
        <f t="shared" si="18"/>
        <v>1.9310905579835349E-3</v>
      </c>
      <c r="E290">
        <f t="shared" si="19"/>
        <v>1.929228399557539E-3</v>
      </c>
      <c r="F290">
        <f t="shared" si="16"/>
        <v>8.5028914067053769</v>
      </c>
      <c r="G290">
        <f t="shared" si="17"/>
        <v>13.036598495943529</v>
      </c>
    </row>
    <row r="291" spans="1:7" x14ac:dyDescent="0.25">
      <c r="A291" s="1">
        <v>44199</v>
      </c>
      <c r="B291">
        <v>4970.5</v>
      </c>
      <c r="C291">
        <v>345421</v>
      </c>
      <c r="D291">
        <f t="shared" si="18"/>
        <v>8.4195577196185846E-3</v>
      </c>
      <c r="E291">
        <f t="shared" si="19"/>
        <v>8.3843109468221284E-3</v>
      </c>
      <c r="F291">
        <f t="shared" si="16"/>
        <v>8.5112757176522003</v>
      </c>
      <c r="G291">
        <f t="shared" si="17"/>
        <v>12.752519241920064</v>
      </c>
    </row>
    <row r="292" spans="1:7" x14ac:dyDescent="0.25">
      <c r="A292" s="1">
        <v>44230</v>
      </c>
      <c r="B292">
        <v>5068.5</v>
      </c>
      <c r="C292">
        <v>393648</v>
      </c>
      <c r="D292">
        <f t="shared" si="18"/>
        <v>1.9716326325319385E-2</v>
      </c>
      <c r="E292">
        <f t="shared" si="19"/>
        <v>1.9524477170254403E-2</v>
      </c>
      <c r="F292">
        <f t="shared" si="16"/>
        <v>8.5308001948224543</v>
      </c>
      <c r="G292">
        <f t="shared" si="17"/>
        <v>12.883212387944303</v>
      </c>
    </row>
    <row r="293" spans="1:7" x14ac:dyDescent="0.25">
      <c r="A293" s="1">
        <v>44258</v>
      </c>
      <c r="B293">
        <v>5030</v>
      </c>
      <c r="C293">
        <v>466695</v>
      </c>
      <c r="D293">
        <f t="shared" si="18"/>
        <v>-7.5959356811679986E-3</v>
      </c>
      <c r="E293">
        <f t="shared" si="19"/>
        <v>-7.6249317286694483E-3</v>
      </c>
      <c r="F293">
        <f t="shared" si="16"/>
        <v>8.5231752630937851</v>
      </c>
      <c r="G293">
        <f t="shared" si="17"/>
        <v>13.053431218360053</v>
      </c>
    </row>
    <row r="294" spans="1:7" x14ac:dyDescent="0.25">
      <c r="A294" s="1">
        <v>44289</v>
      </c>
      <c r="B294">
        <v>4965.5</v>
      </c>
      <c r="C294">
        <v>315202</v>
      </c>
      <c r="D294">
        <f t="shared" si="18"/>
        <v>-1.2823061630218688E-2</v>
      </c>
      <c r="E294">
        <f t="shared" si="19"/>
        <v>-1.2905986750371693E-2</v>
      </c>
      <c r="F294">
        <f t="shared" si="16"/>
        <v>8.5102692763434131</v>
      </c>
      <c r="G294">
        <f t="shared" si="17"/>
        <v>12.660968982123396</v>
      </c>
    </row>
    <row r="295" spans="1:7" x14ac:dyDescent="0.25">
      <c r="A295" s="1">
        <v>44319</v>
      </c>
      <c r="B295">
        <v>5010</v>
      </c>
      <c r="C295">
        <v>569971</v>
      </c>
      <c r="D295">
        <f t="shared" si="18"/>
        <v>8.9618366730440033E-3</v>
      </c>
      <c r="E295">
        <f t="shared" si="19"/>
        <v>8.9219177354971889E-3</v>
      </c>
      <c r="F295">
        <f t="shared" si="16"/>
        <v>8.5191911940789105</v>
      </c>
      <c r="G295">
        <f t="shared" si="17"/>
        <v>13.253340761323463</v>
      </c>
    </row>
    <row r="296" spans="1:7" x14ac:dyDescent="0.25">
      <c r="A296" s="1">
        <v>44442</v>
      </c>
      <c r="B296">
        <v>4980.5</v>
      </c>
      <c r="C296">
        <v>515133</v>
      </c>
      <c r="D296">
        <f t="shared" si="18"/>
        <v>-5.8882235528942119E-3</v>
      </c>
      <c r="E296">
        <f t="shared" si="19"/>
        <v>-5.9056274936901071E-3</v>
      </c>
      <c r="F296">
        <f t="shared" si="16"/>
        <v>8.5132855665852212</v>
      </c>
      <c r="G296">
        <f t="shared" si="17"/>
        <v>13.152180398731639</v>
      </c>
    </row>
    <row r="297" spans="1:7" x14ac:dyDescent="0.25">
      <c r="A297" s="1">
        <v>44472</v>
      </c>
      <c r="B297">
        <v>5070</v>
      </c>
      <c r="C297">
        <v>366323</v>
      </c>
      <c r="D297">
        <f t="shared" si="18"/>
        <v>1.7970083324967374E-2</v>
      </c>
      <c r="E297">
        <f t="shared" si="19"/>
        <v>1.7810530000008522E-2</v>
      </c>
      <c r="F297">
        <f t="shared" si="16"/>
        <v>8.5310960965852285</v>
      </c>
      <c r="G297">
        <f t="shared" si="17"/>
        <v>12.811270736858482</v>
      </c>
    </row>
    <row r="298" spans="1:7" x14ac:dyDescent="0.25">
      <c r="A298" s="1">
        <v>44503</v>
      </c>
      <c r="B298">
        <v>5096.5</v>
      </c>
      <c r="C298">
        <v>254304</v>
      </c>
      <c r="D298">
        <f t="shared" si="18"/>
        <v>5.2268244575936883E-3</v>
      </c>
      <c r="E298">
        <f t="shared" si="19"/>
        <v>5.2132120232386446E-3</v>
      </c>
      <c r="F298">
        <f t="shared" si="16"/>
        <v>8.5363093086084678</v>
      </c>
      <c r="G298">
        <f t="shared" si="17"/>
        <v>12.446285680739907</v>
      </c>
    </row>
    <row r="299" spans="1:7" x14ac:dyDescent="0.25">
      <c r="A299" s="1">
        <v>44533</v>
      </c>
      <c r="B299">
        <v>5135.5</v>
      </c>
      <c r="C299">
        <v>293522</v>
      </c>
      <c r="D299">
        <f t="shared" si="18"/>
        <v>7.6523104091042876E-3</v>
      </c>
      <c r="E299">
        <f t="shared" si="19"/>
        <v>7.6231799973914618E-3</v>
      </c>
      <c r="F299">
        <f t="shared" si="16"/>
        <v>8.5439324886058596</v>
      </c>
      <c r="G299">
        <f t="shared" si="17"/>
        <v>12.589707872851685</v>
      </c>
    </row>
    <row r="300" spans="1:7" x14ac:dyDescent="0.25">
      <c r="A300" t="s">
        <v>31</v>
      </c>
      <c r="B300">
        <v>5217.5</v>
      </c>
      <c r="C300">
        <v>394556</v>
      </c>
      <c r="D300">
        <f t="shared" si="18"/>
        <v>1.5967286534904097E-2</v>
      </c>
      <c r="E300">
        <f t="shared" si="19"/>
        <v>1.5841150345496772E-2</v>
      </c>
      <c r="F300">
        <f t="shared" si="16"/>
        <v>8.5597736389513557</v>
      </c>
      <c r="G300">
        <f t="shared" si="17"/>
        <v>12.885516361031627</v>
      </c>
    </row>
    <row r="301" spans="1:7" x14ac:dyDescent="0.25">
      <c r="A301" t="s">
        <v>32</v>
      </c>
      <c r="B301">
        <v>5170.5</v>
      </c>
      <c r="C301">
        <v>306942</v>
      </c>
      <c r="D301">
        <f t="shared" si="18"/>
        <v>-9.0081456636320074E-3</v>
      </c>
      <c r="E301">
        <f t="shared" si="19"/>
        <v>-9.0489643263261133E-3</v>
      </c>
      <c r="F301">
        <f t="shared" si="16"/>
        <v>8.5507246746250303</v>
      </c>
      <c r="G301">
        <f t="shared" si="17"/>
        <v>12.63441408363931</v>
      </c>
    </row>
    <row r="302" spans="1:7" x14ac:dyDescent="0.25">
      <c r="A302" t="s">
        <v>33</v>
      </c>
      <c r="B302">
        <v>5274.5</v>
      </c>
      <c r="C302">
        <v>583209</v>
      </c>
      <c r="D302">
        <f t="shared" si="18"/>
        <v>2.0114108886954842E-2</v>
      </c>
      <c r="E302">
        <f t="shared" si="19"/>
        <v>1.9914492496833615E-2</v>
      </c>
      <c r="F302">
        <f t="shared" si="16"/>
        <v>8.5706391671218629</v>
      </c>
      <c r="G302">
        <f t="shared" si="17"/>
        <v>13.276300891656277</v>
      </c>
    </row>
    <row r="303" spans="1:7" x14ac:dyDescent="0.25">
      <c r="A303" t="s">
        <v>34</v>
      </c>
      <c r="B303">
        <v>5362</v>
      </c>
      <c r="C303">
        <v>915441</v>
      </c>
      <c r="D303">
        <f t="shared" si="18"/>
        <v>1.6589250165892501E-2</v>
      </c>
      <c r="E303">
        <f t="shared" si="19"/>
        <v>1.6453151674041062E-2</v>
      </c>
      <c r="F303">
        <f t="shared" si="16"/>
        <v>8.5870923187959054</v>
      </c>
      <c r="G303">
        <f t="shared" si="17"/>
        <v>13.727161195361882</v>
      </c>
    </row>
    <row r="304" spans="1:7" x14ac:dyDescent="0.25">
      <c r="A304" t="s">
        <v>35</v>
      </c>
      <c r="B304">
        <v>5428.5</v>
      </c>
      <c r="C304">
        <v>828789</v>
      </c>
      <c r="D304">
        <f t="shared" si="18"/>
        <v>1.2402088772845953E-2</v>
      </c>
      <c r="E304">
        <f t="shared" si="19"/>
        <v>1.2325812876002247E-2</v>
      </c>
      <c r="F304">
        <f t="shared" si="16"/>
        <v>8.5994181316719072</v>
      </c>
      <c r="G304">
        <f t="shared" si="17"/>
        <v>13.627720878198508</v>
      </c>
    </row>
    <row r="305" spans="1:7" x14ac:dyDescent="0.25">
      <c r="A305" t="s">
        <v>36</v>
      </c>
      <c r="B305">
        <v>5409</v>
      </c>
      <c r="C305">
        <v>396221</v>
      </c>
      <c r="D305">
        <f t="shared" si="18"/>
        <v>-3.592152528322741E-3</v>
      </c>
      <c r="E305">
        <f t="shared" si="19"/>
        <v>-3.5986198004799045E-3</v>
      </c>
      <c r="F305">
        <f t="shared" si="16"/>
        <v>8.5958195118714276</v>
      </c>
      <c r="G305">
        <f t="shared" si="17"/>
        <v>12.889727415375519</v>
      </c>
    </row>
    <row r="306" spans="1:7" x14ac:dyDescent="0.25">
      <c r="A306" t="s">
        <v>37</v>
      </c>
      <c r="B306">
        <v>5300.5</v>
      </c>
      <c r="C306">
        <v>446257</v>
      </c>
      <c r="D306">
        <f t="shared" si="18"/>
        <v>-2.0059160658162323E-2</v>
      </c>
      <c r="E306">
        <f t="shared" si="19"/>
        <v>-2.026307715827454E-2</v>
      </c>
      <c r="F306">
        <f t="shared" si="16"/>
        <v>8.5755564347131532</v>
      </c>
      <c r="G306">
        <f t="shared" si="17"/>
        <v>13.008650298227467</v>
      </c>
    </row>
    <row r="307" spans="1:7" x14ac:dyDescent="0.25">
      <c r="A307" t="s">
        <v>38</v>
      </c>
      <c r="B307">
        <v>5354.5</v>
      </c>
      <c r="C307">
        <v>351371</v>
      </c>
      <c r="D307">
        <f t="shared" si="18"/>
        <v>1.0187718139798132E-2</v>
      </c>
      <c r="E307">
        <f t="shared" si="19"/>
        <v>1.0136173127777461E-2</v>
      </c>
      <c r="F307">
        <f t="shared" si="16"/>
        <v>8.5856926078409295</v>
      </c>
      <c r="G307">
        <f t="shared" si="17"/>
        <v>12.769597924294873</v>
      </c>
    </row>
    <row r="308" spans="1:7" x14ac:dyDescent="0.25">
      <c r="A308" t="s">
        <v>39</v>
      </c>
      <c r="B308">
        <v>5294.5</v>
      </c>
      <c r="C308">
        <v>254876</v>
      </c>
      <c r="D308">
        <f t="shared" si="18"/>
        <v>-1.1205528060509852E-2</v>
      </c>
      <c r="E308">
        <f t="shared" si="19"/>
        <v>-1.1268782970420629E-2</v>
      </c>
      <c r="F308">
        <f t="shared" si="16"/>
        <v>8.5744238248705091</v>
      </c>
      <c r="G308">
        <f t="shared" si="17"/>
        <v>12.448532431360967</v>
      </c>
    </row>
    <row r="309" spans="1:7" x14ac:dyDescent="0.25">
      <c r="A309" t="s">
        <v>40</v>
      </c>
      <c r="B309">
        <v>5348</v>
      </c>
      <c r="C309">
        <v>223178</v>
      </c>
      <c r="D309">
        <f t="shared" si="18"/>
        <v>1.0104825762583813E-2</v>
      </c>
      <c r="E309">
        <f t="shared" si="19"/>
        <v>1.0054113351324608E-2</v>
      </c>
      <c r="F309">
        <f t="shared" si="16"/>
        <v>8.5844779382218341</v>
      </c>
      <c r="G309">
        <f t="shared" si="17"/>
        <v>12.315724938323072</v>
      </c>
    </row>
    <row r="310" spans="1:7" x14ac:dyDescent="0.25">
      <c r="A310" t="s">
        <v>41</v>
      </c>
      <c r="B310">
        <v>5300</v>
      </c>
      <c r="C310">
        <v>374734</v>
      </c>
      <c r="D310">
        <f t="shared" si="18"/>
        <v>-8.9753178758414359E-3</v>
      </c>
      <c r="E310">
        <f t="shared" si="19"/>
        <v>-9.0158386816205395E-3</v>
      </c>
      <c r="F310">
        <f t="shared" si="16"/>
        <v>8.5754620995402124</v>
      </c>
      <c r="G310">
        <f t="shared" si="17"/>
        <v>12.833971719923294</v>
      </c>
    </row>
    <row r="311" spans="1:7" x14ac:dyDescent="0.25">
      <c r="A311" t="s">
        <v>42</v>
      </c>
      <c r="B311">
        <v>5281</v>
      </c>
      <c r="C311">
        <v>129101</v>
      </c>
      <c r="D311">
        <f t="shared" si="18"/>
        <v>-3.5849056603773585E-3</v>
      </c>
      <c r="E311">
        <f t="shared" si="19"/>
        <v>-3.5913468332800752E-3</v>
      </c>
      <c r="F311">
        <f t="shared" si="16"/>
        <v>8.5718707527069338</v>
      </c>
      <c r="G311">
        <f t="shared" si="17"/>
        <v>11.768350322738119</v>
      </c>
    </row>
    <row r="312" spans="1:7" x14ac:dyDescent="0.25">
      <c r="A312" t="s">
        <v>43</v>
      </c>
      <c r="B312">
        <v>5344.5</v>
      </c>
      <c r="C312">
        <v>281065</v>
      </c>
      <c r="D312">
        <f t="shared" si="18"/>
        <v>1.2024237833743609E-2</v>
      </c>
      <c r="E312">
        <f t="shared" si="19"/>
        <v>1.1952521007067283E-2</v>
      </c>
      <c r="F312">
        <f t="shared" si="16"/>
        <v>8.5838232737139997</v>
      </c>
      <c r="G312">
        <f t="shared" si="17"/>
        <v>12.546341238292273</v>
      </c>
    </row>
    <row r="313" spans="1:7" x14ac:dyDescent="0.25">
      <c r="A313" s="1">
        <v>44200</v>
      </c>
      <c r="B313">
        <v>5293.5</v>
      </c>
      <c r="C313">
        <v>262969</v>
      </c>
      <c r="D313">
        <f t="shared" si="18"/>
        <v>-9.542520348021331E-3</v>
      </c>
      <c r="E313">
        <f t="shared" si="19"/>
        <v>-9.5883419305659266E-3</v>
      </c>
      <c r="F313">
        <f t="shared" si="16"/>
        <v>8.574234931783435</v>
      </c>
      <c r="G313">
        <f t="shared" si="17"/>
        <v>12.479791433490169</v>
      </c>
    </row>
    <row r="314" spans="1:7" x14ac:dyDescent="0.25">
      <c r="A314" s="1">
        <v>44231</v>
      </c>
      <c r="B314">
        <v>5301.5</v>
      </c>
      <c r="C314">
        <v>89435</v>
      </c>
      <c r="D314">
        <f t="shared" si="18"/>
        <v>1.5112874279777084E-3</v>
      </c>
      <c r="E314">
        <f t="shared" si="19"/>
        <v>1.5101465824184234E-3</v>
      </c>
      <c r="F314">
        <f t="shared" si="16"/>
        <v>8.5757450783658538</v>
      </c>
      <c r="G314">
        <f t="shared" si="17"/>
        <v>11.401267383427346</v>
      </c>
    </row>
    <row r="315" spans="1:7" x14ac:dyDescent="0.25">
      <c r="A315" s="1">
        <v>44320</v>
      </c>
      <c r="B315">
        <v>5254.5</v>
      </c>
      <c r="C315">
        <v>214581</v>
      </c>
      <c r="D315">
        <f t="shared" si="18"/>
        <v>-8.865415448457984E-3</v>
      </c>
      <c r="E315">
        <f t="shared" si="19"/>
        <v>-8.9049470602016994E-3</v>
      </c>
      <c r="F315">
        <f t="shared" si="16"/>
        <v>8.5668401313056517</v>
      </c>
      <c r="G315">
        <f t="shared" si="17"/>
        <v>12.276442568446445</v>
      </c>
    </row>
    <row r="316" spans="1:7" x14ac:dyDescent="0.25">
      <c r="A316" s="1">
        <v>44351</v>
      </c>
      <c r="B316">
        <v>5110.5</v>
      </c>
      <c r="C316">
        <v>441607</v>
      </c>
      <c r="D316">
        <f t="shared" si="18"/>
        <v>-2.7405081358835286E-2</v>
      </c>
      <c r="E316">
        <f t="shared" si="19"/>
        <v>-2.77876055365202E-2</v>
      </c>
      <c r="F316">
        <f t="shared" si="16"/>
        <v>8.5390525257691312</v>
      </c>
      <c r="G316">
        <f t="shared" si="17"/>
        <v>12.998175625268665</v>
      </c>
    </row>
    <row r="317" spans="1:7" x14ac:dyDescent="0.25">
      <c r="A317" s="1">
        <v>44381</v>
      </c>
      <c r="B317">
        <v>5080</v>
      </c>
      <c r="C317">
        <v>523524</v>
      </c>
      <c r="D317">
        <f t="shared" si="18"/>
        <v>-5.9681048821054695E-3</v>
      </c>
      <c r="E317">
        <f t="shared" si="19"/>
        <v>-5.9859851966033205E-3</v>
      </c>
      <c r="F317">
        <f t="shared" si="16"/>
        <v>8.533066540572527</v>
      </c>
      <c r="G317">
        <f t="shared" si="17"/>
        <v>13.168338153514073</v>
      </c>
    </row>
    <row r="318" spans="1:7" x14ac:dyDescent="0.25">
      <c r="A318" s="1">
        <v>44412</v>
      </c>
      <c r="B318">
        <v>5099</v>
      </c>
      <c r="C318">
        <v>333972</v>
      </c>
      <c r="D318">
        <f t="shared" si="18"/>
        <v>3.7401574803149606E-3</v>
      </c>
      <c r="E318">
        <f t="shared" si="19"/>
        <v>3.7331804826280656E-3</v>
      </c>
      <c r="F318">
        <f t="shared" si="16"/>
        <v>8.5367997210551554</v>
      </c>
      <c r="G318">
        <f t="shared" si="17"/>
        <v>12.718812436109381</v>
      </c>
    </row>
    <row r="319" spans="1:7" x14ac:dyDescent="0.25">
      <c r="A319" s="1">
        <v>44443</v>
      </c>
      <c r="B319">
        <v>5135</v>
      </c>
      <c r="C319">
        <v>335742</v>
      </c>
      <c r="D319">
        <f t="shared" si="18"/>
        <v>7.0602078838988037E-3</v>
      </c>
      <c r="E319">
        <f t="shared" si="19"/>
        <v>7.0354013075028922E-3</v>
      </c>
      <c r="F319">
        <f t="shared" si="16"/>
        <v>8.5438351223626583</v>
      </c>
      <c r="G319">
        <f t="shared" si="17"/>
        <v>12.724098286849191</v>
      </c>
    </row>
    <row r="320" spans="1:7" x14ac:dyDescent="0.25">
      <c r="A320" s="1">
        <v>44534</v>
      </c>
      <c r="B320">
        <v>5180</v>
      </c>
      <c r="C320">
        <v>210750</v>
      </c>
      <c r="D320">
        <f t="shared" si="18"/>
        <v>8.7633885102239538E-3</v>
      </c>
      <c r="E320">
        <f t="shared" si="19"/>
        <v>8.7252128908700318E-3</v>
      </c>
      <c r="F320">
        <f t="shared" si="16"/>
        <v>8.5525603352535295</v>
      </c>
      <c r="G320">
        <f t="shared" si="17"/>
        <v>12.258427875864102</v>
      </c>
    </row>
    <row r="321" spans="1:7" x14ac:dyDescent="0.25">
      <c r="A321" t="s">
        <v>44</v>
      </c>
      <c r="B321">
        <v>5134.5</v>
      </c>
      <c r="C321">
        <v>402712</v>
      </c>
      <c r="D321">
        <f t="shared" si="18"/>
        <v>-8.7837837837837843E-3</v>
      </c>
      <c r="E321">
        <f t="shared" si="19"/>
        <v>-8.8225886151789955E-3</v>
      </c>
      <c r="F321">
        <f t="shared" si="16"/>
        <v>8.5437377466383495</v>
      </c>
      <c r="G321">
        <f t="shared" si="17"/>
        <v>12.905976945253279</v>
      </c>
    </row>
    <row r="322" spans="1:7" x14ac:dyDescent="0.25">
      <c r="A322" t="s">
        <v>45</v>
      </c>
      <c r="B322">
        <v>5095</v>
      </c>
      <c r="C322">
        <v>319263</v>
      </c>
      <c r="D322">
        <f t="shared" si="18"/>
        <v>-7.6930567728113741E-3</v>
      </c>
      <c r="E322">
        <f t="shared" si="19"/>
        <v>-7.7228009815245528E-3</v>
      </c>
      <c r="F322">
        <f t="shared" si="16"/>
        <v>8.5360149456568255</v>
      </c>
      <c r="G322">
        <f t="shared" si="17"/>
        <v>12.673770493504259</v>
      </c>
    </row>
    <row r="323" spans="1:7" x14ac:dyDescent="0.25">
      <c r="A323" t="s">
        <v>46</v>
      </c>
      <c r="B323">
        <v>5111.5</v>
      </c>
      <c r="C323">
        <v>287983</v>
      </c>
      <c r="D323">
        <f t="shared" si="18"/>
        <v>3.2384690873405301E-3</v>
      </c>
      <c r="E323">
        <f t="shared" si="19"/>
        <v>3.2332365402436346E-3</v>
      </c>
      <c r="F323">
        <f t="shared" ref="F323:F334" si="20">LN(B323)</f>
        <v>8.5392481821970687</v>
      </c>
      <c r="G323">
        <f t="shared" ref="G323:G334" si="21">LN(C323)</f>
        <v>12.570656729598097</v>
      </c>
    </row>
    <row r="324" spans="1:7" x14ac:dyDescent="0.25">
      <c r="A324" t="s">
        <v>47</v>
      </c>
      <c r="B324">
        <v>5111.5</v>
      </c>
      <c r="C324">
        <v>242272</v>
      </c>
      <c r="D324">
        <f t="shared" ref="D324:D334" si="22">(B324-B323)/B323</f>
        <v>0</v>
      </c>
      <c r="E324">
        <f t="shared" ref="E324:E334" si="23">LN(B324/B323)</f>
        <v>0</v>
      </c>
      <c r="F324">
        <f t="shared" si="20"/>
        <v>8.5392481821970687</v>
      </c>
      <c r="G324">
        <f t="shared" si="21"/>
        <v>12.397816340903033</v>
      </c>
    </row>
    <row r="325" spans="1:7" x14ac:dyDescent="0.25">
      <c r="A325" t="s">
        <v>48</v>
      </c>
      <c r="B325">
        <v>5095.5</v>
      </c>
      <c r="C325">
        <v>170630</v>
      </c>
      <c r="D325">
        <f t="shared" si="22"/>
        <v>-3.1301966154749093E-3</v>
      </c>
      <c r="E325">
        <f t="shared" si="23"/>
        <v>-3.1351059283204101E-3</v>
      </c>
      <c r="F325">
        <f t="shared" si="20"/>
        <v>8.536113076268748</v>
      </c>
      <c r="G325">
        <f t="shared" si="21"/>
        <v>12.047252748521311</v>
      </c>
    </row>
    <row r="326" spans="1:7" x14ac:dyDescent="0.25">
      <c r="A326" t="s">
        <v>49</v>
      </c>
      <c r="B326">
        <v>5086</v>
      </c>
      <c r="C326">
        <v>274908</v>
      </c>
      <c r="D326">
        <f t="shared" si="22"/>
        <v>-1.8643901481699538E-3</v>
      </c>
      <c r="E326">
        <f t="shared" si="23"/>
        <v>-1.8661302866833701E-3</v>
      </c>
      <c r="F326">
        <f t="shared" si="20"/>
        <v>8.5342469459820656</v>
      </c>
      <c r="G326">
        <f t="shared" si="21"/>
        <v>12.524191775221349</v>
      </c>
    </row>
    <row r="327" spans="1:7" x14ac:dyDescent="0.25">
      <c r="A327" t="s">
        <v>50</v>
      </c>
      <c r="B327">
        <v>5140</v>
      </c>
      <c r="C327">
        <v>298355</v>
      </c>
      <c r="D327">
        <f t="shared" si="22"/>
        <v>1.061738104600865E-2</v>
      </c>
      <c r="E327">
        <f t="shared" si="23"/>
        <v>1.0561412467145818E-2</v>
      </c>
      <c r="F327">
        <f t="shared" si="20"/>
        <v>8.5448083584492114</v>
      </c>
      <c r="G327">
        <f t="shared" si="21"/>
        <v>12.606039331650088</v>
      </c>
    </row>
    <row r="328" spans="1:7" x14ac:dyDescent="0.25">
      <c r="A328" t="s">
        <v>51</v>
      </c>
      <c r="B328">
        <v>5153.5</v>
      </c>
      <c r="C328">
        <v>512716</v>
      </c>
      <c r="D328">
        <f t="shared" si="22"/>
        <v>2.6264591439688718E-3</v>
      </c>
      <c r="E328">
        <f t="shared" si="23"/>
        <v>2.6230160276366214E-3</v>
      </c>
      <c r="F328">
        <f t="shared" si="20"/>
        <v>8.5474313744768473</v>
      </c>
      <c r="G328">
        <f t="shared" si="21"/>
        <v>13.147477364618577</v>
      </c>
    </row>
    <row r="329" spans="1:7" x14ac:dyDescent="0.25">
      <c r="A329" t="s">
        <v>52</v>
      </c>
      <c r="B329">
        <v>5258</v>
      </c>
      <c r="C329">
        <v>656956</v>
      </c>
      <c r="D329">
        <f t="shared" si="22"/>
        <v>2.0277481323372464E-2</v>
      </c>
      <c r="E329">
        <f t="shared" si="23"/>
        <v>2.0074630812979007E-2</v>
      </c>
      <c r="F329">
        <f t="shared" si="20"/>
        <v>8.5675060052898271</v>
      </c>
      <c r="G329">
        <f t="shared" si="21"/>
        <v>13.395372324143414</v>
      </c>
    </row>
    <row r="330" spans="1:7" x14ac:dyDescent="0.25">
      <c r="A330" t="s">
        <v>53</v>
      </c>
      <c r="B330">
        <v>5277</v>
      </c>
      <c r="C330">
        <v>368435</v>
      </c>
      <c r="D330">
        <f t="shared" si="22"/>
        <v>3.6135412704450362E-3</v>
      </c>
      <c r="E330">
        <f t="shared" si="23"/>
        <v>3.6070281158413022E-3</v>
      </c>
      <c r="F330">
        <f t="shared" si="20"/>
        <v>8.571113033405668</v>
      </c>
      <c r="G330">
        <f t="shared" si="21"/>
        <v>12.817019584279441</v>
      </c>
    </row>
    <row r="331" spans="1:7" x14ac:dyDescent="0.25">
      <c r="A331" t="s">
        <v>54</v>
      </c>
      <c r="B331">
        <v>5255</v>
      </c>
      <c r="C331">
        <v>315832</v>
      </c>
      <c r="D331">
        <f t="shared" si="22"/>
        <v>-4.169035436801213E-3</v>
      </c>
      <c r="E331">
        <f t="shared" si="23"/>
        <v>-4.1777500946163972E-3</v>
      </c>
      <c r="F331">
        <f t="shared" si="20"/>
        <v>8.5669352833110519</v>
      </c>
      <c r="G331">
        <f t="shared" si="21"/>
        <v>12.662965705625814</v>
      </c>
    </row>
    <row r="332" spans="1:7" x14ac:dyDescent="0.25">
      <c r="A332" t="s">
        <v>55</v>
      </c>
      <c r="B332">
        <v>5226</v>
      </c>
      <c r="C332">
        <v>218274</v>
      </c>
      <c r="D332">
        <f t="shared" si="22"/>
        <v>-5.518553758325404E-3</v>
      </c>
      <c r="E332">
        <f t="shared" si="23"/>
        <v>-5.5338372304937393E-3</v>
      </c>
      <c r="F332">
        <f t="shared" si="20"/>
        <v>8.5614014460805574</v>
      </c>
      <c r="G332">
        <f t="shared" si="21"/>
        <v>12.29350643329181</v>
      </c>
    </row>
    <row r="333" spans="1:7" x14ac:dyDescent="0.25">
      <c r="A333" t="s">
        <v>56</v>
      </c>
      <c r="B333">
        <v>5113.5</v>
      </c>
      <c r="C333">
        <v>366747</v>
      </c>
      <c r="D333">
        <f t="shared" si="22"/>
        <v>-2.1526980482204364E-2</v>
      </c>
      <c r="E333">
        <f t="shared" si="23"/>
        <v>-2.1762065834490318E-2</v>
      </c>
      <c r="F333">
        <f t="shared" si="20"/>
        <v>8.5396393802460668</v>
      </c>
      <c r="G333">
        <f t="shared" si="21"/>
        <v>12.812427516012672</v>
      </c>
    </row>
    <row r="334" spans="1:7" x14ac:dyDescent="0.25">
      <c r="A334" t="s">
        <v>57</v>
      </c>
      <c r="B334">
        <v>5119</v>
      </c>
      <c r="C334">
        <v>293771</v>
      </c>
      <c r="D334">
        <f t="shared" si="22"/>
        <v>1.075584237801897E-3</v>
      </c>
      <c r="E334">
        <f t="shared" si="23"/>
        <v>1.0750062115157273E-3</v>
      </c>
      <c r="F334">
        <f t="shared" si="20"/>
        <v>8.5407143864575836</v>
      </c>
      <c r="G334">
        <f t="shared" si="21"/>
        <v>12.590555831246965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B070-54D3-4AD1-9325-BF4B8F3C8CAC}">
  <dimension ref="A1:P334"/>
  <sheetViews>
    <sheetView workbookViewId="0">
      <selection activeCell="P9" sqref="P9"/>
    </sheetView>
  </sheetViews>
  <sheetFormatPr defaultRowHeight="15" x14ac:dyDescent="0.25"/>
  <cols>
    <col min="1" max="1" width="10.7109375" bestFit="1" customWidth="1"/>
    <col min="8" max="8" width="14.7109375" customWidth="1"/>
    <col min="9" max="9" width="13.7109375" bestFit="1" customWidth="1"/>
    <col min="12" max="12" width="13.7109375" bestFit="1" customWidth="1"/>
    <col min="16" max="16" width="12.5703125" bestFit="1" customWidth="1"/>
  </cols>
  <sheetData>
    <row r="1" spans="1:16" ht="55.5" customHeight="1" x14ac:dyDescent="0.25">
      <c r="A1" s="2" t="s">
        <v>215</v>
      </c>
      <c r="B1" s="2" t="s">
        <v>217</v>
      </c>
      <c r="C1" s="2" t="s">
        <v>218</v>
      </c>
      <c r="D1" s="2" t="s">
        <v>216</v>
      </c>
      <c r="E1" s="2" t="s">
        <v>219</v>
      </c>
      <c r="F1" s="2" t="s">
        <v>220</v>
      </c>
      <c r="G1" s="2" t="s">
        <v>221</v>
      </c>
      <c r="H1" s="2" t="s">
        <v>276</v>
      </c>
      <c r="L1" s="3" t="s">
        <v>275</v>
      </c>
      <c r="M1" s="3"/>
      <c r="O1" s="3"/>
      <c r="P1" s="3"/>
    </row>
    <row r="2" spans="1:16" x14ac:dyDescent="0.25">
      <c r="A2" s="1">
        <v>43891</v>
      </c>
      <c r="B2">
        <v>3445.5</v>
      </c>
      <c r="C2">
        <v>291955</v>
      </c>
      <c r="F2">
        <f>LN(B2)</f>
        <v>8.1448243107972633</v>
      </c>
      <c r="G2">
        <f>LN(C2)</f>
        <v>12.584354959785275</v>
      </c>
      <c r="H2">
        <f>IF(AND(E2&gt;=$M$5,E2&lt;=$M$6),0,"Выброс")</f>
        <v>0</v>
      </c>
      <c r="L2" t="s">
        <v>222</v>
      </c>
      <c r="M2">
        <f>_xlfn.QUARTILE.INC(E2:E334,1)</f>
        <v>-8.5741279950886339E-3</v>
      </c>
    </row>
    <row r="3" spans="1:16" x14ac:dyDescent="0.25">
      <c r="A3" s="1">
        <v>43983</v>
      </c>
      <c r="B3">
        <v>3416</v>
      </c>
      <c r="C3">
        <v>290909</v>
      </c>
      <c r="D3">
        <f>(B3-B2)/B2</f>
        <v>-8.5618923233202731E-3</v>
      </c>
      <c r="E3">
        <f>LN(B3/B2)</f>
        <v>-8.598755888802153E-3</v>
      </c>
      <c r="F3">
        <f t="shared" ref="F3:G66" si="0">LN(B3)</f>
        <v>8.1362255549084601</v>
      </c>
      <c r="G3">
        <f t="shared" si="0"/>
        <v>12.580765782471536</v>
      </c>
      <c r="H3">
        <f>IF(AND(E3&gt;=$M$5,E3&lt;=$M$6),0,"Выброс")</f>
        <v>0</v>
      </c>
      <c r="L3" t="s">
        <v>223</v>
      </c>
      <c r="M3">
        <f>_xlfn.QUARTILE.INC(E2:E334,3)</f>
        <v>1.0380566649983569E-2</v>
      </c>
    </row>
    <row r="4" spans="1:16" x14ac:dyDescent="0.25">
      <c r="A4" s="1">
        <v>44044</v>
      </c>
      <c r="B4">
        <v>3427</v>
      </c>
      <c r="C4">
        <v>388549</v>
      </c>
      <c r="D4">
        <f t="shared" ref="D4:D67" si="1">(B4-B3)/B3</f>
        <v>3.2201405152224825E-3</v>
      </c>
      <c r="E4">
        <f t="shared" ref="E4:E67" si="2">LN(B4/B3)</f>
        <v>3.2149669661484361E-3</v>
      </c>
      <c r="F4">
        <f t="shared" si="0"/>
        <v>8.139440521874608</v>
      </c>
      <c r="G4">
        <f t="shared" si="0"/>
        <v>12.870174566962735</v>
      </c>
      <c r="H4">
        <f>IF(AND(E4&gt;=$M$5,E4&lt;=$M$6),0,"Выброс")</f>
        <v>0</v>
      </c>
      <c r="L4" t="s">
        <v>224</v>
      </c>
      <c r="M4">
        <f>M3-M2</f>
        <v>1.8954694645072205E-2</v>
      </c>
    </row>
    <row r="5" spans="1:16" x14ac:dyDescent="0.25">
      <c r="A5" s="1">
        <v>44075</v>
      </c>
      <c r="B5">
        <v>3348</v>
      </c>
      <c r="C5">
        <v>492797</v>
      </c>
      <c r="D5">
        <f t="shared" si="1"/>
        <v>-2.3052232273125181E-2</v>
      </c>
      <c r="E5">
        <f t="shared" si="2"/>
        <v>-2.3322090265242849E-2</v>
      </c>
      <c r="F5">
        <f t="shared" si="0"/>
        <v>8.1161184316093653</v>
      </c>
      <c r="G5">
        <f t="shared" si="0"/>
        <v>13.107852603520579</v>
      </c>
      <c r="H5">
        <f>IF(AND(E5&gt;=$M$5,E5&lt;=$M$6),0,"Выброс")</f>
        <v>0</v>
      </c>
      <c r="L5" t="s">
        <v>225</v>
      </c>
      <c r="M5">
        <f>M2-(1.5*M4)</f>
        <v>-3.7006169962696941E-2</v>
      </c>
    </row>
    <row r="6" spans="1:16" x14ac:dyDescent="0.25">
      <c r="A6" s="1">
        <v>44105</v>
      </c>
      <c r="B6">
        <v>3319.5</v>
      </c>
      <c r="C6">
        <v>376849</v>
      </c>
      <c r="D6">
        <f t="shared" si="1"/>
        <v>-8.512544802867384E-3</v>
      </c>
      <c r="E6">
        <f t="shared" si="2"/>
        <v>-8.5489834501518529E-3</v>
      </c>
      <c r="F6">
        <f t="shared" si="0"/>
        <v>8.1075694481592144</v>
      </c>
      <c r="G6">
        <f t="shared" si="0"/>
        <v>12.839599855692402</v>
      </c>
      <c r="H6">
        <f>IF(AND(E6&gt;=$M$5,E6&lt;=$M$6),0,"Выброс")</f>
        <v>0</v>
      </c>
      <c r="L6" t="s">
        <v>226</v>
      </c>
      <c r="M6" s="5">
        <f>M3+(1.5*M4)</f>
        <v>3.8812608617591879E-2</v>
      </c>
      <c r="P6" s="5"/>
    </row>
    <row r="7" spans="1:16" x14ac:dyDescent="0.25">
      <c r="A7" t="s">
        <v>58</v>
      </c>
      <c r="B7">
        <v>3345</v>
      </c>
      <c r="C7">
        <v>222572</v>
      </c>
      <c r="D7">
        <f t="shared" si="1"/>
        <v>7.6818798011748755E-3</v>
      </c>
      <c r="E7">
        <f t="shared" si="2"/>
        <v>7.6525244031147603E-3</v>
      </c>
      <c r="F7">
        <f t="shared" si="0"/>
        <v>8.1152219725623294</v>
      </c>
      <c r="G7">
        <f t="shared" si="0"/>
        <v>12.313005923748317</v>
      </c>
      <c r="H7">
        <f>IF(AND(E7&gt;=$M$5,E7&lt;=$M$6),0,"Выброс")</f>
        <v>0</v>
      </c>
    </row>
    <row r="8" spans="1:16" x14ac:dyDescent="0.25">
      <c r="A8" t="s">
        <v>59</v>
      </c>
      <c r="B8">
        <v>3339</v>
      </c>
      <c r="C8">
        <v>362009</v>
      </c>
      <c r="D8">
        <f t="shared" si="1"/>
        <v>-1.7937219730941704E-3</v>
      </c>
      <c r="E8">
        <f t="shared" si="2"/>
        <v>-1.7953326186742633E-3</v>
      </c>
      <c r="F8">
        <f t="shared" si="0"/>
        <v>8.1134266399436541</v>
      </c>
      <c r="G8">
        <f t="shared" si="0"/>
        <v>12.79942435237731</v>
      </c>
      <c r="H8">
        <f>IF(AND(E8&gt;=$M$5,E8&lt;=$M$6),0,"Выброс")</f>
        <v>0</v>
      </c>
      <c r="M8">
        <v>3.7595528000000003E-2</v>
      </c>
    </row>
    <row r="9" spans="1:16" x14ac:dyDescent="0.25">
      <c r="A9" t="s">
        <v>60</v>
      </c>
      <c r="B9">
        <v>3440</v>
      </c>
      <c r="C9">
        <v>1536221</v>
      </c>
      <c r="D9">
        <f t="shared" si="1"/>
        <v>3.0248577418388739E-2</v>
      </c>
      <c r="E9">
        <f t="shared" si="2"/>
        <v>2.9800110423789487E-2</v>
      </c>
      <c r="F9">
        <f t="shared" si="0"/>
        <v>8.1432267503674449</v>
      </c>
      <c r="G9">
        <f t="shared" si="0"/>
        <v>14.244836062548323</v>
      </c>
      <c r="H9">
        <f>IF(AND(E9&gt;=$M$5,E9&lt;=$M$6),0,"Выброс")</f>
        <v>0</v>
      </c>
    </row>
    <row r="10" spans="1:16" x14ac:dyDescent="0.25">
      <c r="A10" t="s">
        <v>61</v>
      </c>
      <c r="B10">
        <v>3625</v>
      </c>
      <c r="C10">
        <v>1630349</v>
      </c>
      <c r="D10">
        <f t="shared" si="1"/>
        <v>5.3779069767441859E-2</v>
      </c>
      <c r="E10">
        <f t="shared" si="2"/>
        <v>5.23828169213311E-2</v>
      </c>
      <c r="F10">
        <f t="shared" si="0"/>
        <v>8.1956095672887752</v>
      </c>
      <c r="G10">
        <f t="shared" si="0"/>
        <v>14.304304660294026</v>
      </c>
      <c r="H10" t="str">
        <f>IF(AND(E10&gt;=$M$5,E10&lt;=$M$6),0,"Выброс")</f>
        <v>Выброс</v>
      </c>
    </row>
    <row r="11" spans="1:16" x14ac:dyDescent="0.25">
      <c r="A11" t="s">
        <v>62</v>
      </c>
      <c r="B11">
        <v>3623</v>
      </c>
      <c r="C11">
        <v>1422107</v>
      </c>
      <c r="D11">
        <f t="shared" si="1"/>
        <v>-5.5172413793103451E-4</v>
      </c>
      <c r="E11">
        <f t="shared" si="2"/>
        <v>-5.5187639369791571E-4</v>
      </c>
      <c r="F11">
        <f t="shared" si="0"/>
        <v>8.1950576908950765</v>
      </c>
      <c r="G11">
        <f t="shared" si="0"/>
        <v>14.167650132646683</v>
      </c>
      <c r="H11">
        <f>IF(AND(E11&gt;=$M$5,E11&lt;=$M$6),0,"Выброс")</f>
        <v>0</v>
      </c>
    </row>
    <row r="12" spans="1:16" x14ac:dyDescent="0.25">
      <c r="A12" t="s">
        <v>63</v>
      </c>
      <c r="B12">
        <v>3855</v>
      </c>
      <c r="C12">
        <v>1596925</v>
      </c>
      <c r="D12">
        <f t="shared" si="1"/>
        <v>6.4035329837151531E-2</v>
      </c>
      <c r="E12">
        <f t="shared" si="2"/>
        <v>6.206859510235254E-2</v>
      </c>
      <c r="F12">
        <f t="shared" si="0"/>
        <v>8.2571262859974297</v>
      </c>
      <c r="G12">
        <f t="shared" si="0"/>
        <v>14.283590463038621</v>
      </c>
      <c r="H12" t="str">
        <f>IF(AND(E12&gt;=$M$5,E12&lt;=$M$6),0,"Выброс")</f>
        <v>Выброс</v>
      </c>
    </row>
    <row r="13" spans="1:16" x14ac:dyDescent="0.25">
      <c r="A13" t="s">
        <v>64</v>
      </c>
      <c r="B13">
        <v>3840</v>
      </c>
      <c r="C13">
        <v>1137798</v>
      </c>
      <c r="D13">
        <f t="shared" si="1"/>
        <v>-3.8910505836575876E-3</v>
      </c>
      <c r="E13">
        <f t="shared" si="2"/>
        <v>-3.898640415657309E-3</v>
      </c>
      <c r="F13">
        <f t="shared" si="0"/>
        <v>8.2532276455817719</v>
      </c>
      <c r="G13">
        <f t="shared" si="0"/>
        <v>13.944605373518971</v>
      </c>
      <c r="H13">
        <f>IF(AND(E13&gt;=$M$5,E13&lt;=$M$6),0,"Выброс")</f>
        <v>0</v>
      </c>
    </row>
    <row r="14" spans="1:16" x14ac:dyDescent="0.25">
      <c r="A14" t="s">
        <v>65</v>
      </c>
      <c r="B14">
        <v>3750</v>
      </c>
      <c r="C14">
        <v>1202119</v>
      </c>
      <c r="D14">
        <f t="shared" si="1"/>
        <v>-2.34375E-2</v>
      </c>
      <c r="E14">
        <f t="shared" si="2"/>
        <v>-2.3716526617316044E-2</v>
      </c>
      <c r="F14">
        <f t="shared" si="0"/>
        <v>8.2295111189644565</v>
      </c>
      <c r="G14">
        <f t="shared" si="0"/>
        <v>13.999596390840843</v>
      </c>
      <c r="H14">
        <f>IF(AND(E14&gt;=$M$5,E14&lt;=$M$6),0,"Выброс")</f>
        <v>0</v>
      </c>
    </row>
    <row r="15" spans="1:16" x14ac:dyDescent="0.25">
      <c r="A15" t="s">
        <v>66</v>
      </c>
      <c r="B15">
        <v>3702.5</v>
      </c>
      <c r="C15">
        <v>890575</v>
      </c>
      <c r="D15">
        <f t="shared" si="1"/>
        <v>-1.2666666666666666E-2</v>
      </c>
      <c r="E15">
        <f t="shared" si="2"/>
        <v>-1.27475728225027E-2</v>
      </c>
      <c r="F15">
        <f t="shared" si="0"/>
        <v>8.2167635461419533</v>
      </c>
      <c r="G15">
        <f t="shared" si="0"/>
        <v>13.699622600512347</v>
      </c>
      <c r="H15">
        <f>IF(AND(E15&gt;=$M$5,E15&lt;=$M$6),0,"Выброс")</f>
        <v>0</v>
      </c>
    </row>
    <row r="16" spans="1:16" x14ac:dyDescent="0.25">
      <c r="A16" t="s">
        <v>67</v>
      </c>
      <c r="B16">
        <v>3796</v>
      </c>
      <c r="C16">
        <v>1028616</v>
      </c>
      <c r="D16">
        <f t="shared" si="1"/>
        <v>2.525320729237002E-2</v>
      </c>
      <c r="E16">
        <f t="shared" si="2"/>
        <v>2.4939613587864742E-2</v>
      </c>
      <c r="F16">
        <f t="shared" si="0"/>
        <v>8.241703159729818</v>
      </c>
      <c r="G16">
        <f t="shared" si="0"/>
        <v>13.843724767325442</v>
      </c>
      <c r="H16">
        <f>IF(AND(E16&gt;=$M$5,E16&lt;=$M$6),0,"Выброс")</f>
        <v>0</v>
      </c>
    </row>
    <row r="17" spans="1:8" x14ac:dyDescent="0.25">
      <c r="A17" t="s">
        <v>68</v>
      </c>
      <c r="B17">
        <v>3708.5</v>
      </c>
      <c r="C17">
        <v>585063</v>
      </c>
      <c r="D17">
        <f t="shared" si="1"/>
        <v>-2.3050579557428872E-2</v>
      </c>
      <c r="E17">
        <f t="shared" si="2"/>
        <v>-2.3320398553205689E-2</v>
      </c>
      <c r="F17">
        <f t="shared" si="0"/>
        <v>8.2183827611766134</v>
      </c>
      <c r="G17">
        <f t="shared" si="0"/>
        <v>13.279474812723286</v>
      </c>
      <c r="H17">
        <f>IF(AND(E17&gt;=$M$5,E17&lt;=$M$6),0,"Выброс")</f>
        <v>0</v>
      </c>
    </row>
    <row r="18" spans="1:8" x14ac:dyDescent="0.25">
      <c r="A18" t="s">
        <v>69</v>
      </c>
      <c r="B18">
        <v>3751</v>
      </c>
      <c r="C18">
        <v>597899</v>
      </c>
      <c r="D18">
        <f t="shared" si="1"/>
        <v>1.1460159093973304E-2</v>
      </c>
      <c r="E18">
        <f t="shared" si="2"/>
        <v>1.1394988905274621E-2</v>
      </c>
      <c r="F18">
        <f t="shared" si="0"/>
        <v>8.2297777500818867</v>
      </c>
      <c r="G18">
        <f t="shared" si="0"/>
        <v>13.301177122347109</v>
      </c>
      <c r="H18">
        <f>IF(AND(E18&gt;=$M$5,E18&lt;=$M$6),0,"Выброс")</f>
        <v>0</v>
      </c>
    </row>
    <row r="19" spans="1:8" x14ac:dyDescent="0.25">
      <c r="A19" t="s">
        <v>70</v>
      </c>
      <c r="B19">
        <v>3819.5</v>
      </c>
      <c r="C19">
        <v>717748</v>
      </c>
      <c r="D19">
        <f t="shared" si="1"/>
        <v>1.8261796854172219E-2</v>
      </c>
      <c r="E19">
        <f t="shared" si="2"/>
        <v>1.8097052899527118E-2</v>
      </c>
      <c r="F19">
        <f t="shared" si="0"/>
        <v>8.2478748029814142</v>
      </c>
      <c r="G19">
        <f t="shared" si="0"/>
        <v>13.483873811493883</v>
      </c>
      <c r="H19">
        <f>IF(AND(E19&gt;=$M$5,E19&lt;=$M$6),0,"Выброс")</f>
        <v>0</v>
      </c>
    </row>
    <row r="20" spans="1:8" x14ac:dyDescent="0.25">
      <c r="A20" t="s">
        <v>71</v>
      </c>
      <c r="B20">
        <v>3830</v>
      </c>
      <c r="C20">
        <v>617826</v>
      </c>
      <c r="D20">
        <f t="shared" si="1"/>
        <v>2.7490509228956669E-3</v>
      </c>
      <c r="E20">
        <f t="shared" si="2"/>
        <v>2.7452791932771853E-3</v>
      </c>
      <c r="F20">
        <f t="shared" si="0"/>
        <v>8.2506200821746916</v>
      </c>
      <c r="G20">
        <f t="shared" si="0"/>
        <v>13.333962143398169</v>
      </c>
      <c r="H20">
        <f>IF(AND(E20&gt;=$M$5,E20&lt;=$M$6),0,"Выброс")</f>
        <v>0</v>
      </c>
    </row>
    <row r="21" spans="1:8" x14ac:dyDescent="0.25">
      <c r="A21" t="s">
        <v>72</v>
      </c>
      <c r="B21">
        <v>3727</v>
      </c>
      <c r="C21">
        <v>682379</v>
      </c>
      <c r="D21">
        <f t="shared" si="1"/>
        <v>-2.689295039164491E-2</v>
      </c>
      <c r="E21">
        <f t="shared" si="2"/>
        <v>-2.7261182695433202E-2</v>
      </c>
      <c r="F21">
        <f t="shared" si="0"/>
        <v>8.2233588994792584</v>
      </c>
      <c r="G21">
        <f t="shared" si="0"/>
        <v>13.433340500946343</v>
      </c>
      <c r="H21">
        <f>IF(AND(E21&gt;=$M$5,E21&lt;=$M$6),0,"Выброс")</f>
        <v>0</v>
      </c>
    </row>
    <row r="22" spans="1:8" x14ac:dyDescent="0.25">
      <c r="A22" s="1">
        <v>43892</v>
      </c>
      <c r="B22">
        <v>3720.5</v>
      </c>
      <c r="C22">
        <v>559676</v>
      </c>
      <c r="D22">
        <f t="shared" si="1"/>
        <v>-1.74403005097934E-3</v>
      </c>
      <c r="E22">
        <f t="shared" si="2"/>
        <v>-1.7455526419424894E-3</v>
      </c>
      <c r="F22">
        <f t="shared" si="0"/>
        <v>8.2216133468373158</v>
      </c>
      <c r="G22">
        <f t="shared" si="0"/>
        <v>13.235113323845725</v>
      </c>
      <c r="H22">
        <f>IF(AND(E22&gt;=$M$5,E22&lt;=$M$6),0,"Выброс")</f>
        <v>0</v>
      </c>
    </row>
    <row r="23" spans="1:8" x14ac:dyDescent="0.25">
      <c r="A23" s="1">
        <v>43923</v>
      </c>
      <c r="B23">
        <v>3750</v>
      </c>
      <c r="C23">
        <v>453596</v>
      </c>
      <c r="D23">
        <f t="shared" si="1"/>
        <v>7.9290417954576004E-3</v>
      </c>
      <c r="E23">
        <f t="shared" si="2"/>
        <v>7.8977721271405888E-3</v>
      </c>
      <c r="F23">
        <f t="shared" si="0"/>
        <v>8.2295111189644565</v>
      </c>
      <c r="G23">
        <f t="shared" si="0"/>
        <v>13.024962213014646</v>
      </c>
      <c r="H23">
        <f>IF(AND(E23&gt;=$M$5,E23&lt;=$M$6),0,"Выброс")</f>
        <v>0</v>
      </c>
    </row>
    <row r="24" spans="1:8" x14ac:dyDescent="0.25">
      <c r="A24" s="1">
        <v>43953</v>
      </c>
      <c r="B24">
        <v>3783.5</v>
      </c>
      <c r="C24">
        <v>1004108</v>
      </c>
      <c r="D24">
        <f t="shared" si="1"/>
        <v>8.9333333333333331E-3</v>
      </c>
      <c r="E24">
        <f t="shared" si="2"/>
        <v>8.8936671701196797E-3</v>
      </c>
      <c r="F24">
        <f t="shared" si="0"/>
        <v>8.2384047861345771</v>
      </c>
      <c r="G24">
        <f t="shared" si="0"/>
        <v>13.819610143169719</v>
      </c>
      <c r="H24">
        <f>IF(AND(E24&gt;=$M$5,E24&lt;=$M$6),0,"Выброс")</f>
        <v>0</v>
      </c>
    </row>
    <row r="25" spans="1:8" x14ac:dyDescent="0.25">
      <c r="A25" s="1">
        <v>43984</v>
      </c>
      <c r="B25">
        <v>3713</v>
      </c>
      <c r="C25">
        <v>1505151</v>
      </c>
      <c r="D25">
        <f t="shared" si="1"/>
        <v>-1.8633540372670808E-2</v>
      </c>
      <c r="E25">
        <f t="shared" si="2"/>
        <v>-1.8809331957496227E-2</v>
      </c>
      <c r="F25">
        <f t="shared" si="0"/>
        <v>8.2195954541770799</v>
      </c>
      <c r="G25">
        <f t="shared" si="0"/>
        <v>14.224403783358085</v>
      </c>
      <c r="H25">
        <f>IF(AND(E25&gt;=$M$5,E25&lt;=$M$6),0,"Выброс")</f>
        <v>0</v>
      </c>
    </row>
    <row r="26" spans="1:8" x14ac:dyDescent="0.25">
      <c r="A26" s="1">
        <v>44014</v>
      </c>
      <c r="B26">
        <v>3640</v>
      </c>
      <c r="C26">
        <v>652734</v>
      </c>
      <c r="D26">
        <f t="shared" si="1"/>
        <v>-1.9660651764072178E-2</v>
      </c>
      <c r="E26">
        <f t="shared" si="2"/>
        <v>-1.9856493546293725E-2</v>
      </c>
      <c r="F26">
        <f t="shared" si="0"/>
        <v>8.1997389606307856</v>
      </c>
      <c r="G26">
        <f t="shared" si="0"/>
        <v>13.388924974579611</v>
      </c>
      <c r="H26">
        <f>IF(AND(E26&gt;=$M$5,E26&lt;=$M$6),0,"Выброс")</f>
        <v>0</v>
      </c>
    </row>
    <row r="27" spans="1:8" x14ac:dyDescent="0.25">
      <c r="A27" s="1">
        <v>44106</v>
      </c>
      <c r="B27">
        <v>3564.5</v>
      </c>
      <c r="C27">
        <v>779546</v>
      </c>
      <c r="D27">
        <f t="shared" si="1"/>
        <v>-2.0741758241758241E-2</v>
      </c>
      <c r="E27">
        <f t="shared" si="2"/>
        <v>-2.095989007310323E-2</v>
      </c>
      <c r="F27">
        <f t="shared" si="0"/>
        <v>8.1787790705576828</v>
      </c>
      <c r="G27">
        <f t="shared" si="0"/>
        <v>13.566466977926117</v>
      </c>
      <c r="H27">
        <f>IF(AND(E27&gt;=$M$5,E27&lt;=$M$6),0,"Выброс")</f>
        <v>0</v>
      </c>
    </row>
    <row r="28" spans="1:8" x14ac:dyDescent="0.25">
      <c r="A28" s="1">
        <v>44137</v>
      </c>
      <c r="B28">
        <v>3575</v>
      </c>
      <c r="C28">
        <v>594896</v>
      </c>
      <c r="D28">
        <f t="shared" si="1"/>
        <v>2.9457146864917943E-3</v>
      </c>
      <c r="E28">
        <f t="shared" si="2"/>
        <v>2.9413845704248224E-3</v>
      </c>
      <c r="F28">
        <f t="shared" si="0"/>
        <v>8.181720455128108</v>
      </c>
      <c r="G28">
        <f t="shared" si="0"/>
        <v>13.296141879334263</v>
      </c>
      <c r="H28">
        <f>IF(AND(E28&gt;=$M$5,E28&lt;=$M$6),0,"Выброс")</f>
        <v>0</v>
      </c>
    </row>
    <row r="29" spans="1:8" x14ac:dyDescent="0.25">
      <c r="A29" s="1">
        <v>44167</v>
      </c>
      <c r="B29">
        <v>3760</v>
      </c>
      <c r="C29">
        <v>1114425</v>
      </c>
      <c r="D29">
        <f t="shared" si="1"/>
        <v>5.1748251748251747E-2</v>
      </c>
      <c r="E29">
        <f t="shared" si="2"/>
        <v>5.0453781255832129E-2</v>
      </c>
      <c r="F29">
        <f t="shared" si="0"/>
        <v>8.2321742363839405</v>
      </c>
      <c r="G29">
        <f t="shared" si="0"/>
        <v>13.923849134792658</v>
      </c>
      <c r="H29" t="str">
        <f>IF(AND(E29&gt;=$M$5,E29&lt;=$M$6),0,"Выброс")</f>
        <v>Выброс</v>
      </c>
    </row>
    <row r="30" spans="1:8" x14ac:dyDescent="0.25">
      <c r="A30" t="s">
        <v>73</v>
      </c>
      <c r="B30">
        <v>3750</v>
      </c>
      <c r="C30">
        <v>851663</v>
      </c>
      <c r="D30">
        <f t="shared" si="1"/>
        <v>-2.6595744680851063E-3</v>
      </c>
      <c r="E30">
        <f t="shared" si="2"/>
        <v>-2.6631174194836618E-3</v>
      </c>
      <c r="F30">
        <f t="shared" si="0"/>
        <v>8.2295111189644565</v>
      </c>
      <c r="G30">
        <f t="shared" si="0"/>
        <v>13.654946187658807</v>
      </c>
      <c r="H30">
        <f>IF(AND(E30&gt;=$M$5,E30&lt;=$M$6),0,"Выброс")</f>
        <v>0</v>
      </c>
    </row>
    <row r="31" spans="1:8" x14ac:dyDescent="0.25">
      <c r="A31" t="s">
        <v>74</v>
      </c>
      <c r="B31">
        <v>3669</v>
      </c>
      <c r="C31">
        <v>480070</v>
      </c>
      <c r="D31">
        <f t="shared" si="1"/>
        <v>-2.1600000000000001E-2</v>
      </c>
      <c r="E31">
        <f t="shared" si="2"/>
        <v>-2.1836694609174406E-2</v>
      </c>
      <c r="F31">
        <f t="shared" si="0"/>
        <v>8.2076744243552824</v>
      </c>
      <c r="G31">
        <f t="shared" si="0"/>
        <v>13.08168720558476</v>
      </c>
      <c r="H31">
        <f>IF(AND(E31&gt;=$M$5,E31&lt;=$M$6),0,"Выброс")</f>
        <v>0</v>
      </c>
    </row>
    <row r="32" spans="1:8" x14ac:dyDescent="0.25">
      <c r="A32" t="s">
        <v>75</v>
      </c>
      <c r="B32">
        <v>3697</v>
      </c>
      <c r="C32">
        <v>452693</v>
      </c>
      <c r="D32">
        <f t="shared" si="1"/>
        <v>7.6315072226764789E-3</v>
      </c>
      <c r="E32">
        <f t="shared" si="2"/>
        <v>7.6025345813498582E-3</v>
      </c>
      <c r="F32">
        <f t="shared" si="0"/>
        <v>8.2152769589366326</v>
      </c>
      <c r="G32">
        <f t="shared" si="0"/>
        <v>13.022969470525618</v>
      </c>
      <c r="H32">
        <f>IF(AND(E32&gt;=$M$5,E32&lt;=$M$6),0,"Выброс")</f>
        <v>0</v>
      </c>
    </row>
    <row r="33" spans="1:8" x14ac:dyDescent="0.25">
      <c r="A33" t="s">
        <v>76</v>
      </c>
      <c r="B33">
        <v>3620</v>
      </c>
      <c r="C33">
        <v>460542</v>
      </c>
      <c r="D33">
        <f t="shared" si="1"/>
        <v>-2.0827698133621855E-2</v>
      </c>
      <c r="E33">
        <f t="shared" si="2"/>
        <v>-2.1047654116815157E-2</v>
      </c>
      <c r="F33">
        <f t="shared" si="0"/>
        <v>8.1942293048198174</v>
      </c>
      <c r="G33">
        <f t="shared" si="0"/>
        <v>13.040159335730282</v>
      </c>
      <c r="H33">
        <f>IF(AND(E33&gt;=$M$5,E33&lt;=$M$6),0,"Выброс")</f>
        <v>0</v>
      </c>
    </row>
    <row r="34" spans="1:8" x14ac:dyDescent="0.25">
      <c r="A34" t="s">
        <v>77</v>
      </c>
      <c r="B34">
        <v>3640.5</v>
      </c>
      <c r="C34">
        <v>547359</v>
      </c>
      <c r="D34">
        <f t="shared" si="1"/>
        <v>5.6629834254143642E-3</v>
      </c>
      <c r="E34">
        <f t="shared" si="2"/>
        <v>5.6470090149489281E-3</v>
      </c>
      <c r="F34">
        <f t="shared" si="0"/>
        <v>8.1998763138347659</v>
      </c>
      <c r="G34">
        <f t="shared" si="0"/>
        <v>13.212860173258578</v>
      </c>
      <c r="H34">
        <f>IF(AND(E34&gt;=$M$5,E34&lt;=$M$6),0,"Выброс")</f>
        <v>0</v>
      </c>
    </row>
    <row r="35" spans="1:8" x14ac:dyDescent="0.25">
      <c r="A35" t="s">
        <v>78</v>
      </c>
      <c r="B35">
        <v>3641</v>
      </c>
      <c r="C35">
        <v>269194</v>
      </c>
      <c r="D35">
        <f t="shared" si="1"/>
        <v>1.373437714599643E-4</v>
      </c>
      <c r="E35">
        <f t="shared" si="2"/>
        <v>1.3733434066773672E-4</v>
      </c>
      <c r="F35">
        <f t="shared" si="0"/>
        <v>8.2000136481754335</v>
      </c>
      <c r="G35">
        <f t="shared" si="0"/>
        <v>12.503187588242808</v>
      </c>
      <c r="H35">
        <f>IF(AND(E35&gt;=$M$5,E35&lt;=$M$6),0,"Выброс")</f>
        <v>0</v>
      </c>
    </row>
    <row r="36" spans="1:8" x14ac:dyDescent="0.25">
      <c r="A36" t="s">
        <v>79</v>
      </c>
      <c r="B36">
        <v>3625</v>
      </c>
      <c r="C36">
        <v>312226</v>
      </c>
      <c r="D36">
        <f t="shared" si="1"/>
        <v>-4.3943971436418566E-3</v>
      </c>
      <c r="E36">
        <f t="shared" si="2"/>
        <v>-4.4040808866583079E-3</v>
      </c>
      <c r="F36">
        <f t="shared" si="0"/>
        <v>8.1956095672887752</v>
      </c>
      <c r="G36">
        <f t="shared" si="0"/>
        <v>12.651482563544636</v>
      </c>
      <c r="H36">
        <f>IF(AND(E36&gt;=$M$5,E36&lt;=$M$6),0,"Выброс")</f>
        <v>0</v>
      </c>
    </row>
    <row r="37" spans="1:8" x14ac:dyDescent="0.25">
      <c r="A37" t="s">
        <v>80</v>
      </c>
      <c r="B37">
        <v>3503</v>
      </c>
      <c r="C37">
        <v>433180</v>
      </c>
      <c r="D37">
        <f t="shared" si="1"/>
        <v>-3.3655172413793101E-2</v>
      </c>
      <c r="E37">
        <f t="shared" si="2"/>
        <v>-3.4234544091288358E-2</v>
      </c>
      <c r="F37">
        <f t="shared" si="0"/>
        <v>8.1613750231974862</v>
      </c>
      <c r="G37">
        <f t="shared" si="0"/>
        <v>12.978908624991487</v>
      </c>
      <c r="H37">
        <f>IF(AND(E37&gt;=$M$5,E37&lt;=$M$6),0,"Выброс")</f>
        <v>0</v>
      </c>
    </row>
    <row r="38" spans="1:8" x14ac:dyDescent="0.25">
      <c r="A38" t="s">
        <v>81</v>
      </c>
      <c r="B38">
        <v>3529</v>
      </c>
      <c r="C38">
        <v>667542</v>
      </c>
      <c r="D38">
        <f t="shared" si="1"/>
        <v>7.4222095346845561E-3</v>
      </c>
      <c r="E38">
        <f t="shared" si="2"/>
        <v>7.3948004777832288E-3</v>
      </c>
      <c r="F38">
        <f t="shared" si="0"/>
        <v>8.1687698236752695</v>
      </c>
      <c r="G38">
        <f t="shared" si="0"/>
        <v>13.411357588625391</v>
      </c>
      <c r="H38">
        <f>IF(AND(E38&gt;=$M$5,E38&lt;=$M$6),0,"Выброс")</f>
        <v>0</v>
      </c>
    </row>
    <row r="39" spans="1:8" x14ac:dyDescent="0.25">
      <c r="A39" t="s">
        <v>82</v>
      </c>
      <c r="B39">
        <v>3345</v>
      </c>
      <c r="C39">
        <v>600611</v>
      </c>
      <c r="D39">
        <f t="shared" si="1"/>
        <v>-5.2139416265230942E-2</v>
      </c>
      <c r="E39">
        <f t="shared" si="2"/>
        <v>-5.3547851112941303E-2</v>
      </c>
      <c r="F39">
        <f t="shared" si="0"/>
        <v>8.1152219725623294</v>
      </c>
      <c r="G39">
        <f t="shared" si="0"/>
        <v>13.305702749381965</v>
      </c>
      <c r="H39" t="str">
        <f>IF(AND(E39&gt;=$M$5,E39&lt;=$M$6),0,"Выброс")</f>
        <v>Выброс</v>
      </c>
    </row>
    <row r="40" spans="1:8" x14ac:dyDescent="0.25">
      <c r="A40" t="s">
        <v>83</v>
      </c>
      <c r="B40">
        <v>3160.5</v>
      </c>
      <c r="C40">
        <v>1459642</v>
      </c>
      <c r="D40">
        <f t="shared" si="1"/>
        <v>-5.5156950672645741E-2</v>
      </c>
      <c r="E40">
        <f t="shared" si="2"/>
        <v>-5.6736450649975366E-2</v>
      </c>
      <c r="F40">
        <f t="shared" si="0"/>
        <v>8.0584855219123526</v>
      </c>
      <c r="G40">
        <f t="shared" si="0"/>
        <v>14.193701758137289</v>
      </c>
      <c r="H40" t="str">
        <f>IF(AND(E40&gt;=$M$5,E40&lt;=$M$6),0,"Выброс")</f>
        <v>Выброс</v>
      </c>
    </row>
    <row r="41" spans="1:8" x14ac:dyDescent="0.25">
      <c r="A41" s="1">
        <v>43864</v>
      </c>
      <c r="B41">
        <v>3201</v>
      </c>
      <c r="C41">
        <v>749046</v>
      </c>
      <c r="D41">
        <f t="shared" si="1"/>
        <v>1.2814428096820124E-2</v>
      </c>
      <c r="E41">
        <f t="shared" si="2"/>
        <v>1.2733018057509616E-2</v>
      </c>
      <c r="F41">
        <f t="shared" si="0"/>
        <v>8.0712185399698626</v>
      </c>
      <c r="G41">
        <f t="shared" si="0"/>
        <v>13.526555675833812</v>
      </c>
      <c r="H41">
        <f>IF(AND(E41&gt;=$M$5,E41&lt;=$M$6),0,"Выброс")</f>
        <v>0</v>
      </c>
    </row>
    <row r="42" spans="1:8" x14ac:dyDescent="0.25">
      <c r="A42" s="1">
        <v>43893</v>
      </c>
      <c r="B42">
        <v>3150</v>
      </c>
      <c r="C42">
        <v>807292</v>
      </c>
      <c r="D42">
        <f t="shared" si="1"/>
        <v>-1.5932521087160263E-2</v>
      </c>
      <c r="E42">
        <f t="shared" si="2"/>
        <v>-1.6060808150184305E-2</v>
      </c>
      <c r="F42">
        <f t="shared" si="0"/>
        <v>8.0551577318196781</v>
      </c>
      <c r="G42">
        <f t="shared" si="0"/>
        <v>13.60144071575888</v>
      </c>
      <c r="H42">
        <f>IF(AND(E42&gt;=$M$5,E42&lt;=$M$6),0,"Выброс")</f>
        <v>0</v>
      </c>
    </row>
    <row r="43" spans="1:8" x14ac:dyDescent="0.25">
      <c r="A43" s="1">
        <v>43924</v>
      </c>
      <c r="B43">
        <v>3130</v>
      </c>
      <c r="C43">
        <v>532562</v>
      </c>
      <c r="D43">
        <f t="shared" si="1"/>
        <v>-6.3492063492063492E-3</v>
      </c>
      <c r="E43">
        <f t="shared" si="2"/>
        <v>-6.3694482854798227E-3</v>
      </c>
      <c r="F43">
        <f t="shared" si="0"/>
        <v>8.0487882835341988</v>
      </c>
      <c r="G43">
        <f t="shared" si="0"/>
        <v>13.18545460171293</v>
      </c>
      <c r="H43">
        <f>IF(AND(E43&gt;=$M$5,E43&lt;=$M$6),0,"Выброс")</f>
        <v>0</v>
      </c>
    </row>
    <row r="44" spans="1:8" x14ac:dyDescent="0.25">
      <c r="A44" s="1">
        <v>43954</v>
      </c>
      <c r="B44">
        <v>3121</v>
      </c>
      <c r="C44">
        <v>521348</v>
      </c>
      <c r="D44">
        <f t="shared" si="1"/>
        <v>-2.8753993610223642E-3</v>
      </c>
      <c r="E44">
        <f t="shared" si="2"/>
        <v>-2.8795412634194306E-3</v>
      </c>
      <c r="F44">
        <f t="shared" si="0"/>
        <v>8.0459087422707789</v>
      </c>
      <c r="G44">
        <f t="shared" si="0"/>
        <v>13.164173044015886</v>
      </c>
      <c r="H44">
        <f>IF(AND(E44&gt;=$M$5,E44&lt;=$M$6),0,"Выброс")</f>
        <v>0</v>
      </c>
    </row>
    <row r="45" spans="1:8" x14ac:dyDescent="0.25">
      <c r="A45" s="1">
        <v>43985</v>
      </c>
      <c r="B45">
        <v>2984</v>
      </c>
      <c r="C45">
        <v>862991</v>
      </c>
      <c r="D45">
        <f t="shared" si="1"/>
        <v>-4.3896187119512979E-2</v>
      </c>
      <c r="E45">
        <f t="shared" si="2"/>
        <v>-4.4888780947127914E-2</v>
      </c>
      <c r="F45">
        <f t="shared" si="0"/>
        <v>8.0010199613236512</v>
      </c>
      <c r="G45">
        <f t="shared" si="0"/>
        <v>13.668159541274221</v>
      </c>
      <c r="H45" t="str">
        <f>IF(AND(E45&gt;=$M$5,E45&lt;=$M$6),0,"Выброс")</f>
        <v>Выброс</v>
      </c>
    </row>
    <row r="46" spans="1:8" x14ac:dyDescent="0.25">
      <c r="A46" s="1">
        <v>44107</v>
      </c>
      <c r="B46">
        <v>2669.5</v>
      </c>
      <c r="C46">
        <v>2125922</v>
      </c>
      <c r="D46">
        <f t="shared" si="1"/>
        <v>-0.10539544235924933</v>
      </c>
      <c r="E46">
        <f t="shared" si="2"/>
        <v>-0.11137349338341059</v>
      </c>
      <c r="F46">
        <f t="shared" si="0"/>
        <v>7.8896464679402412</v>
      </c>
      <c r="G46">
        <f t="shared" si="0"/>
        <v>14.569716148593866</v>
      </c>
      <c r="H46" t="str">
        <f>IF(AND(E46&gt;=$M$5,E46&lt;=$M$6),0,"Выброс")</f>
        <v>Выброс</v>
      </c>
    </row>
    <row r="47" spans="1:8" x14ac:dyDescent="0.25">
      <c r="A47" s="1">
        <v>44138</v>
      </c>
      <c r="B47">
        <v>2705</v>
      </c>
      <c r="C47">
        <v>1264374</v>
      </c>
      <c r="D47">
        <f t="shared" si="1"/>
        <v>1.3298370481363552E-2</v>
      </c>
      <c r="E47">
        <f t="shared" si="2"/>
        <v>1.3210723340341048E-2</v>
      </c>
      <c r="F47">
        <f t="shared" si="0"/>
        <v>7.9028571912805816</v>
      </c>
      <c r="G47">
        <f t="shared" si="0"/>
        <v>14.050087695999236</v>
      </c>
      <c r="H47">
        <f>IF(AND(E47&gt;=$M$5,E47&lt;=$M$6),0,"Выброс")</f>
        <v>0</v>
      </c>
    </row>
    <row r="48" spans="1:8" x14ac:dyDescent="0.25">
      <c r="A48" s="1">
        <v>44168</v>
      </c>
      <c r="B48">
        <v>2337</v>
      </c>
      <c r="C48">
        <v>1842348</v>
      </c>
      <c r="D48">
        <f t="shared" si="1"/>
        <v>-0.13604436229205175</v>
      </c>
      <c r="E48">
        <f t="shared" si="2"/>
        <v>-0.14623385674172393</v>
      </c>
      <c r="F48">
        <f t="shared" si="0"/>
        <v>7.7566233345388582</v>
      </c>
      <c r="G48">
        <f t="shared" si="0"/>
        <v>14.426551403034727</v>
      </c>
      <c r="H48" t="str">
        <f>IF(AND(E48&gt;=$M$5,E48&lt;=$M$6),0,"Выброс")</f>
        <v>Выброс</v>
      </c>
    </row>
    <row r="49" spans="1:8" x14ac:dyDescent="0.25">
      <c r="A49" t="s">
        <v>84</v>
      </c>
      <c r="B49">
        <v>2501</v>
      </c>
      <c r="C49">
        <v>2036854</v>
      </c>
      <c r="D49">
        <f t="shared" si="1"/>
        <v>7.0175438596491224E-2</v>
      </c>
      <c r="E49">
        <f t="shared" si="2"/>
        <v>6.7822596338761088E-2</v>
      </c>
      <c r="F49">
        <f t="shared" si="0"/>
        <v>7.8244459308776193</v>
      </c>
      <c r="G49">
        <f t="shared" si="0"/>
        <v>14.526917018609799</v>
      </c>
      <c r="H49" t="str">
        <f>IF(AND(E49&gt;=$M$5,E49&lt;=$M$6),0,"Выброс")</f>
        <v>Выброс</v>
      </c>
    </row>
    <row r="50" spans="1:8" x14ac:dyDescent="0.25">
      <c r="A50" t="s">
        <v>85</v>
      </c>
      <c r="B50">
        <v>2636</v>
      </c>
      <c r="C50">
        <v>1400055</v>
      </c>
      <c r="D50">
        <f t="shared" si="1"/>
        <v>5.3978408636545384E-2</v>
      </c>
      <c r="E50">
        <f t="shared" si="2"/>
        <v>5.2571964744778758E-2</v>
      </c>
      <c r="F50">
        <f t="shared" si="0"/>
        <v>7.877017895622398</v>
      </c>
      <c r="G50">
        <f t="shared" si="0"/>
        <v>14.152022079528109</v>
      </c>
      <c r="H50" t="str">
        <f>IF(AND(E50&gt;=$M$5,E50&lt;=$M$6),0,"Выброс")</f>
        <v>Выброс</v>
      </c>
    </row>
    <row r="51" spans="1:8" x14ac:dyDescent="0.25">
      <c r="A51" t="s">
        <v>86</v>
      </c>
      <c r="B51">
        <v>2765.5</v>
      </c>
      <c r="C51">
        <v>1387212</v>
      </c>
      <c r="D51">
        <f t="shared" si="1"/>
        <v>4.9127465857359637E-2</v>
      </c>
      <c r="E51">
        <f t="shared" si="2"/>
        <v>4.7958833812334949E-2</v>
      </c>
      <c r="F51">
        <f t="shared" si="0"/>
        <v>7.9249767294347331</v>
      </c>
      <c r="G51">
        <f t="shared" si="0"/>
        <v>14.142806535490029</v>
      </c>
      <c r="H51" t="str">
        <f>IF(AND(E51&gt;=$M$5,E51&lt;=$M$6),0,"Выброс")</f>
        <v>Выброс</v>
      </c>
    </row>
    <row r="52" spans="1:8" x14ac:dyDescent="0.25">
      <c r="A52" t="s">
        <v>87</v>
      </c>
      <c r="B52">
        <v>2780</v>
      </c>
      <c r="C52">
        <v>1841047</v>
      </c>
      <c r="D52">
        <f t="shared" si="1"/>
        <v>5.2431748327608028E-3</v>
      </c>
      <c r="E52">
        <f t="shared" si="2"/>
        <v>5.2294772499500604E-3</v>
      </c>
      <c r="F52">
        <f t="shared" si="0"/>
        <v>7.9302062066846828</v>
      </c>
      <c r="G52">
        <f t="shared" si="0"/>
        <v>14.425844989492816</v>
      </c>
      <c r="H52">
        <f>IF(AND(E52&gt;=$M$5,E52&lt;=$M$6),0,"Выброс")</f>
        <v>0</v>
      </c>
    </row>
    <row r="53" spans="1:8" x14ac:dyDescent="0.25">
      <c r="A53" t="s">
        <v>88</v>
      </c>
      <c r="B53">
        <v>2950</v>
      </c>
      <c r="C53">
        <v>1233763</v>
      </c>
      <c r="D53">
        <f t="shared" si="1"/>
        <v>6.1151079136690649E-2</v>
      </c>
      <c r="E53">
        <f t="shared" si="2"/>
        <v>5.935424264918282E-2</v>
      </c>
      <c r="F53">
        <f t="shared" si="0"/>
        <v>7.9895604493338652</v>
      </c>
      <c r="G53">
        <f t="shared" si="0"/>
        <v>14.025579406655064</v>
      </c>
      <c r="H53" t="str">
        <f>IF(AND(E53&gt;=$M$5,E53&lt;=$M$6),0,"Выброс")</f>
        <v>Выброс</v>
      </c>
    </row>
    <row r="54" spans="1:8" x14ac:dyDescent="0.25">
      <c r="A54" t="s">
        <v>89</v>
      </c>
      <c r="B54">
        <v>3002.5</v>
      </c>
      <c r="C54">
        <v>1329099</v>
      </c>
      <c r="D54">
        <f t="shared" si="1"/>
        <v>1.7796610169491526E-2</v>
      </c>
      <c r="E54">
        <f t="shared" si="2"/>
        <v>1.7640104620273094E-2</v>
      </c>
      <c r="F54">
        <f t="shared" si="0"/>
        <v>8.0072005539541387</v>
      </c>
      <c r="G54">
        <f t="shared" si="0"/>
        <v>14.100011827020307</v>
      </c>
      <c r="H54">
        <f>IF(AND(E54&gt;=$M$5,E54&lt;=$M$6),0,"Выброс")</f>
        <v>0</v>
      </c>
    </row>
    <row r="55" spans="1:8" x14ac:dyDescent="0.25">
      <c r="A55" t="s">
        <v>90</v>
      </c>
      <c r="B55">
        <v>2986</v>
      </c>
      <c r="C55">
        <v>1068377</v>
      </c>
      <c r="D55">
        <f t="shared" si="1"/>
        <v>-5.4954204829308906E-3</v>
      </c>
      <c r="E55">
        <f t="shared" si="2"/>
        <v>-5.5105758550029671E-3</v>
      </c>
      <c r="F55">
        <f t="shared" si="0"/>
        <v>8.0016899780991348</v>
      </c>
      <c r="G55">
        <f t="shared" si="0"/>
        <v>13.881651232468439</v>
      </c>
      <c r="H55">
        <f>IF(AND(E55&gt;=$M$5,E55&lt;=$M$6),0,"Выброс")</f>
        <v>0</v>
      </c>
    </row>
    <row r="56" spans="1:8" x14ac:dyDescent="0.25">
      <c r="A56" t="s">
        <v>91</v>
      </c>
      <c r="B56">
        <v>3020</v>
      </c>
      <c r="C56">
        <v>733127</v>
      </c>
      <c r="D56">
        <f t="shared" si="1"/>
        <v>1.1386470194239785E-2</v>
      </c>
      <c r="E56">
        <f t="shared" si="2"/>
        <v>1.1322132269779725E-2</v>
      </c>
      <c r="F56">
        <f t="shared" si="0"/>
        <v>8.0130121103689156</v>
      </c>
      <c r="G56">
        <f t="shared" si="0"/>
        <v>13.505074226433896</v>
      </c>
      <c r="H56">
        <f>IF(AND(E56&gt;=$M$5,E56&lt;=$M$6),0,"Выброс")</f>
        <v>0</v>
      </c>
    </row>
    <row r="57" spans="1:8" x14ac:dyDescent="0.25">
      <c r="A57" t="s">
        <v>92</v>
      </c>
      <c r="B57">
        <v>3070</v>
      </c>
      <c r="C57">
        <v>1017518</v>
      </c>
      <c r="D57">
        <f t="shared" si="1"/>
        <v>1.6556291390728478E-2</v>
      </c>
      <c r="E57">
        <f t="shared" si="2"/>
        <v>1.642073021232749E-2</v>
      </c>
      <c r="F57">
        <f t="shared" si="0"/>
        <v>8.0294328405812436</v>
      </c>
      <c r="G57">
        <f t="shared" si="0"/>
        <v>13.832876886560104</v>
      </c>
      <c r="H57">
        <f>IF(AND(E57&gt;=$M$5,E57&lt;=$M$6),0,"Выброс")</f>
        <v>0</v>
      </c>
    </row>
    <row r="58" spans="1:8" x14ac:dyDescent="0.25">
      <c r="A58" t="s">
        <v>93</v>
      </c>
      <c r="B58">
        <v>3249.5</v>
      </c>
      <c r="C58">
        <v>776449</v>
      </c>
      <c r="D58">
        <f t="shared" si="1"/>
        <v>5.8469055374592835E-2</v>
      </c>
      <c r="E58">
        <f t="shared" si="2"/>
        <v>5.6823576753160694E-2</v>
      </c>
      <c r="F58">
        <f t="shared" si="0"/>
        <v>8.086256417334404</v>
      </c>
      <c r="G58">
        <f t="shared" si="0"/>
        <v>13.562486240083569</v>
      </c>
      <c r="H58" t="str">
        <f>IF(AND(E58&gt;=$M$5,E58&lt;=$M$6),0,"Выброс")</f>
        <v>Выброс</v>
      </c>
    </row>
    <row r="59" spans="1:8" x14ac:dyDescent="0.25">
      <c r="A59" t="s">
        <v>94</v>
      </c>
      <c r="B59">
        <v>3140</v>
      </c>
      <c r="C59">
        <v>640870</v>
      </c>
      <c r="D59">
        <f t="shared" si="1"/>
        <v>-3.3697491921834126E-2</v>
      </c>
      <c r="E59">
        <f t="shared" si="2"/>
        <v>-3.4278338432104524E-2</v>
      </c>
      <c r="F59">
        <f t="shared" si="0"/>
        <v>8.0519780789022999</v>
      </c>
      <c r="G59">
        <f t="shared" si="0"/>
        <v>13.370581907222137</v>
      </c>
      <c r="H59">
        <f>IF(AND(E59&gt;=$M$5,E59&lt;=$M$6),0,"Выброс")</f>
        <v>0</v>
      </c>
    </row>
    <row r="60" spans="1:8" x14ac:dyDescent="0.25">
      <c r="A60" t="s">
        <v>95</v>
      </c>
      <c r="B60">
        <v>3128.5</v>
      </c>
      <c r="C60">
        <v>386716</v>
      </c>
      <c r="D60">
        <f t="shared" si="1"/>
        <v>-3.6624203821656051E-3</v>
      </c>
      <c r="E60">
        <f t="shared" si="2"/>
        <v>-3.6691434638808436E-3</v>
      </c>
      <c r="F60">
        <f t="shared" si="0"/>
        <v>8.0483089354384187</v>
      </c>
      <c r="G60">
        <f t="shared" si="0"/>
        <v>12.865445852482907</v>
      </c>
      <c r="H60">
        <f>IF(AND(E60&gt;=$M$5,E60&lt;=$M$6),0,"Выброс")</f>
        <v>0</v>
      </c>
    </row>
    <row r="61" spans="1:8" x14ac:dyDescent="0.25">
      <c r="A61" t="s">
        <v>96</v>
      </c>
      <c r="B61">
        <v>3202.5</v>
      </c>
      <c r="C61">
        <v>468120</v>
      </c>
      <c r="D61">
        <f t="shared" si="1"/>
        <v>2.3653508070960526E-2</v>
      </c>
      <c r="E61">
        <f t="shared" si="2"/>
        <v>2.3378098332471169E-2</v>
      </c>
      <c r="F61">
        <f t="shared" si="0"/>
        <v>8.071687033770889</v>
      </c>
      <c r="G61">
        <f t="shared" si="0"/>
        <v>13.056479952288703</v>
      </c>
      <c r="H61">
        <f>IF(AND(E61&gt;=$M$5,E61&lt;=$M$6),0,"Выброс")</f>
        <v>0</v>
      </c>
    </row>
    <row r="62" spans="1:8" x14ac:dyDescent="0.25">
      <c r="A62" s="1">
        <v>43834</v>
      </c>
      <c r="B62">
        <v>3140</v>
      </c>
      <c r="C62">
        <v>401981</v>
      </c>
      <c r="D62">
        <f t="shared" si="1"/>
        <v>-1.95160031225605E-2</v>
      </c>
      <c r="E62">
        <f t="shared" si="2"/>
        <v>-1.970895486859028E-2</v>
      </c>
      <c r="F62">
        <f t="shared" si="0"/>
        <v>8.0519780789022999</v>
      </c>
      <c r="G62">
        <f t="shared" si="0"/>
        <v>12.904160102802603</v>
      </c>
      <c r="H62">
        <f>IF(AND(E62&gt;=$M$5,E62&lt;=$M$6),0,"Выброс")</f>
        <v>0</v>
      </c>
    </row>
    <row r="63" spans="1:8" x14ac:dyDescent="0.25">
      <c r="A63" s="1">
        <v>43865</v>
      </c>
      <c r="B63">
        <v>3190</v>
      </c>
      <c r="C63">
        <v>603133</v>
      </c>
      <c r="D63">
        <f t="shared" si="1"/>
        <v>1.5923566878980892E-2</v>
      </c>
      <c r="E63">
        <f t="shared" si="2"/>
        <v>1.5798116876591311E-2</v>
      </c>
      <c r="F63">
        <f t="shared" si="0"/>
        <v>8.0677761957788903</v>
      </c>
      <c r="G63">
        <f t="shared" si="0"/>
        <v>13.309893015236122</v>
      </c>
      <c r="H63">
        <f>IF(AND(E63&gt;=$M$5,E63&lt;=$M$6),0,"Выброс")</f>
        <v>0</v>
      </c>
    </row>
    <row r="64" spans="1:8" x14ac:dyDescent="0.25">
      <c r="A64" s="1">
        <v>43894</v>
      </c>
      <c r="B64">
        <v>3189</v>
      </c>
      <c r="C64">
        <v>631941</v>
      </c>
      <c r="D64">
        <f t="shared" si="1"/>
        <v>-3.1347962382445143E-4</v>
      </c>
      <c r="E64">
        <f t="shared" si="2"/>
        <v>-3.1352876883262597E-4</v>
      </c>
      <c r="F64">
        <f t="shared" si="0"/>
        <v>8.0674626670100569</v>
      </c>
      <c r="G64">
        <f t="shared" si="0"/>
        <v>13.356551314340818</v>
      </c>
      <c r="H64">
        <f>IF(AND(E64&gt;=$M$5,E64&lt;=$M$6),0,"Выброс")</f>
        <v>0</v>
      </c>
    </row>
    <row r="65" spans="1:8" x14ac:dyDescent="0.25">
      <c r="A65" s="1">
        <v>43986</v>
      </c>
      <c r="B65">
        <v>3262</v>
      </c>
      <c r="C65">
        <v>428077</v>
      </c>
      <c r="D65">
        <f t="shared" si="1"/>
        <v>2.2891188460332394E-2</v>
      </c>
      <c r="E65">
        <f t="shared" si="2"/>
        <v>2.2633116170901611E-2</v>
      </c>
      <c r="F65">
        <f t="shared" si="0"/>
        <v>8.0900957831809599</v>
      </c>
      <c r="G65">
        <f t="shared" si="0"/>
        <v>12.967058364924748</v>
      </c>
      <c r="H65">
        <f>IF(AND(E65&gt;=$M$5,E65&lt;=$M$6),0,"Выброс")</f>
        <v>0</v>
      </c>
    </row>
    <row r="66" spans="1:8" x14ac:dyDescent="0.25">
      <c r="A66" s="1">
        <v>44016</v>
      </c>
      <c r="B66">
        <v>3255</v>
      </c>
      <c r="C66">
        <v>634958</v>
      </c>
      <c r="D66">
        <f t="shared" si="1"/>
        <v>-2.1459227467811159E-3</v>
      </c>
      <c r="E66">
        <f t="shared" si="2"/>
        <v>-2.1482285382896063E-3</v>
      </c>
      <c r="F66">
        <f t="shared" si="0"/>
        <v>8.0879475546426693</v>
      </c>
      <c r="G66">
        <f t="shared" si="0"/>
        <v>13.361314133955084</v>
      </c>
      <c r="H66">
        <f>IF(AND(E66&gt;=$M$5,E66&lt;=$M$6),0,"Выброс")</f>
        <v>0</v>
      </c>
    </row>
    <row r="67" spans="1:8" x14ac:dyDescent="0.25">
      <c r="A67" s="1">
        <v>44047</v>
      </c>
      <c r="B67">
        <v>3372.5</v>
      </c>
      <c r="C67">
        <v>638994</v>
      </c>
      <c r="D67">
        <f t="shared" si="1"/>
        <v>3.6098310291858678E-2</v>
      </c>
      <c r="E67">
        <f t="shared" si="2"/>
        <v>3.5462033439241265E-2</v>
      </c>
      <c r="F67">
        <f t="shared" ref="F67:G130" si="3">LN(B67)</f>
        <v>8.1234095880819108</v>
      </c>
      <c r="G67">
        <f t="shared" si="3"/>
        <v>13.367650343644227</v>
      </c>
      <c r="H67">
        <f>IF(AND(E67&gt;=$M$5,E67&lt;=$M$6),0,"Выброс")</f>
        <v>0</v>
      </c>
    </row>
    <row r="68" spans="1:8" x14ac:dyDescent="0.25">
      <c r="A68" s="1">
        <v>44078</v>
      </c>
      <c r="B68">
        <v>3318</v>
      </c>
      <c r="C68">
        <v>664627</v>
      </c>
      <c r="D68">
        <f t="shared" ref="D68:D131" si="4">(B68-B67)/B67</f>
        <v>-1.6160118606375094E-2</v>
      </c>
      <c r="E68">
        <f t="shared" ref="E68:E131" si="5">LN(B68/B67)</f>
        <v>-1.6292117331521173E-2</v>
      </c>
      <c r="F68">
        <f t="shared" si="3"/>
        <v>8.1071174707503904</v>
      </c>
      <c r="G68">
        <f t="shared" si="3"/>
        <v>13.406981260017835</v>
      </c>
      <c r="H68">
        <f>IF(AND(E68&gt;=$M$5,E68&lt;=$M$6),0,"Выброс")</f>
        <v>0</v>
      </c>
    </row>
    <row r="69" spans="1:8" x14ac:dyDescent="0.25">
      <c r="A69" s="1">
        <v>44108</v>
      </c>
      <c r="B69">
        <v>3321.5</v>
      </c>
      <c r="C69">
        <v>198605</v>
      </c>
      <c r="D69">
        <f t="shared" si="4"/>
        <v>1.0548523206751054E-3</v>
      </c>
      <c r="E69">
        <f t="shared" si="5"/>
        <v>1.0542963549059923E-3</v>
      </c>
      <c r="F69">
        <f t="shared" si="3"/>
        <v>8.1081717671052953</v>
      </c>
      <c r="G69">
        <f t="shared" si="3"/>
        <v>12.199073206509929</v>
      </c>
      <c r="H69">
        <f>IF(AND(E69&gt;=$M$5,E69&lt;=$M$6),0,"Выброс")</f>
        <v>0</v>
      </c>
    </row>
    <row r="70" spans="1:8" x14ac:dyDescent="0.25">
      <c r="A70" t="s">
        <v>97</v>
      </c>
      <c r="B70">
        <v>3286</v>
      </c>
      <c r="C70">
        <v>303435</v>
      </c>
      <c r="D70">
        <f t="shared" si="4"/>
        <v>-1.068794219479151E-2</v>
      </c>
      <c r="E70">
        <f t="shared" si="5"/>
        <v>-1.0745468508082483E-2</v>
      </c>
      <c r="F70">
        <f t="shared" si="3"/>
        <v>8.0974262985972132</v>
      </c>
      <c r="G70">
        <f t="shared" si="3"/>
        <v>12.622922698504901</v>
      </c>
      <c r="H70">
        <f>IF(AND(E70&gt;=$M$5,E70&lt;=$M$6),0,"Выброс")</f>
        <v>0</v>
      </c>
    </row>
    <row r="71" spans="1:8" x14ac:dyDescent="0.25">
      <c r="A71" t="s">
        <v>98</v>
      </c>
      <c r="B71">
        <v>3362</v>
      </c>
      <c r="C71">
        <v>477174</v>
      </c>
      <c r="D71">
        <f t="shared" si="4"/>
        <v>2.3128423615337797E-2</v>
      </c>
      <c r="E71">
        <f t="shared" si="5"/>
        <v>2.2865015371347466E-2</v>
      </c>
      <c r="F71">
        <f t="shared" si="3"/>
        <v>8.1202913139685613</v>
      </c>
      <c r="G71">
        <f t="shared" si="3"/>
        <v>13.075636483228688</v>
      </c>
      <c r="H71">
        <f>IF(AND(E71&gt;=$M$5,E71&lt;=$M$6),0,"Выброс")</f>
        <v>0</v>
      </c>
    </row>
    <row r="72" spans="1:8" x14ac:dyDescent="0.25">
      <c r="A72" t="s">
        <v>99</v>
      </c>
      <c r="B72">
        <v>3244.5</v>
      </c>
      <c r="C72">
        <v>489492</v>
      </c>
      <c r="D72">
        <f t="shared" si="4"/>
        <v>-3.4949434860202258E-2</v>
      </c>
      <c r="E72">
        <f t="shared" si="5"/>
        <v>-3.557477990733781E-2</v>
      </c>
      <c r="F72">
        <f t="shared" si="3"/>
        <v>8.0847165340612239</v>
      </c>
      <c r="G72">
        <f t="shared" si="3"/>
        <v>13.101123397611795</v>
      </c>
      <c r="H72">
        <f>IF(AND(E72&gt;=$M$5,E72&lt;=$M$6),0,"Выброс")</f>
        <v>0</v>
      </c>
    </row>
    <row r="73" spans="1:8" x14ac:dyDescent="0.25">
      <c r="A73" t="s">
        <v>100</v>
      </c>
      <c r="B73">
        <v>3196.5</v>
      </c>
      <c r="C73">
        <v>423817</v>
      </c>
      <c r="D73">
        <f t="shared" si="4"/>
        <v>-1.4794267221451687E-2</v>
      </c>
      <c r="E73">
        <f t="shared" si="5"/>
        <v>-1.4904793854441659E-2</v>
      </c>
      <c r="F73">
        <f t="shared" si="3"/>
        <v>8.0698117402067808</v>
      </c>
      <c r="G73">
        <f t="shared" si="3"/>
        <v>12.957057037272792</v>
      </c>
      <c r="H73">
        <f>IF(AND(E73&gt;=$M$5,E73&lt;=$M$6),0,"Выброс")</f>
        <v>0</v>
      </c>
    </row>
    <row r="74" spans="1:8" x14ac:dyDescent="0.25">
      <c r="A74" t="s">
        <v>101</v>
      </c>
      <c r="B74">
        <v>3236</v>
      </c>
      <c r="C74">
        <v>290157</v>
      </c>
      <c r="D74">
        <f t="shared" si="4"/>
        <v>1.235726575942437E-2</v>
      </c>
      <c r="E74">
        <f t="shared" si="5"/>
        <v>1.2281537971600835E-2</v>
      </c>
      <c r="F74">
        <f t="shared" si="3"/>
        <v>8.0820932781783821</v>
      </c>
      <c r="G74">
        <f t="shared" si="3"/>
        <v>12.578177434780093</v>
      </c>
      <c r="H74">
        <f>IF(AND(E74&gt;=$M$5,E74&lt;=$M$6),0,"Выброс")</f>
        <v>0</v>
      </c>
    </row>
    <row r="75" spans="1:8" x14ac:dyDescent="0.25">
      <c r="A75" t="s">
        <v>102</v>
      </c>
      <c r="B75">
        <v>3165</v>
      </c>
      <c r="C75">
        <v>272556</v>
      </c>
      <c r="D75">
        <f t="shared" si="4"/>
        <v>-2.1940667490729295E-2</v>
      </c>
      <c r="E75">
        <f t="shared" si="5"/>
        <v>-2.2184943600105766E-2</v>
      </c>
      <c r="F75">
        <f t="shared" si="3"/>
        <v>8.0599083345782763</v>
      </c>
      <c r="G75">
        <f t="shared" si="3"/>
        <v>12.515599376559416</v>
      </c>
      <c r="H75">
        <f>IF(AND(E75&gt;=$M$5,E75&lt;=$M$6),0,"Выброс")</f>
        <v>0</v>
      </c>
    </row>
    <row r="76" spans="1:8" x14ac:dyDescent="0.25">
      <c r="A76" t="s">
        <v>103</v>
      </c>
      <c r="B76">
        <v>3142.5</v>
      </c>
      <c r="C76">
        <v>448016</v>
      </c>
      <c r="D76">
        <f t="shared" si="4"/>
        <v>-7.1090047393364926E-3</v>
      </c>
      <c r="E76">
        <f t="shared" si="5"/>
        <v>-7.1343941138740921E-3</v>
      </c>
      <c r="F76">
        <f t="shared" si="3"/>
        <v>8.0527739404644016</v>
      </c>
      <c r="G76">
        <f t="shared" si="3"/>
        <v>13.012584225045096</v>
      </c>
      <c r="H76">
        <f>IF(AND(E76&gt;=$M$5,E76&lt;=$M$6),0,"Выброс")</f>
        <v>0</v>
      </c>
    </row>
    <row r="77" spans="1:8" x14ac:dyDescent="0.25">
      <c r="A77" t="s">
        <v>104</v>
      </c>
      <c r="B77">
        <v>3205</v>
      </c>
      <c r="C77">
        <v>412431</v>
      </c>
      <c r="D77">
        <f t="shared" si="4"/>
        <v>1.9888623707239459E-2</v>
      </c>
      <c r="E77">
        <f t="shared" si="5"/>
        <v>1.9693428890368004E-2</v>
      </c>
      <c r="F77">
        <f t="shared" si="3"/>
        <v>8.0724673693547704</v>
      </c>
      <c r="G77">
        <f t="shared" si="3"/>
        <v>12.929824198037958</v>
      </c>
      <c r="H77">
        <f>IF(AND(E77&gt;=$M$5,E77&lt;=$M$6),0,"Выброс")</f>
        <v>0</v>
      </c>
    </row>
    <row r="78" spans="1:8" x14ac:dyDescent="0.25">
      <c r="A78" t="s">
        <v>105</v>
      </c>
      <c r="B78">
        <v>3287</v>
      </c>
      <c r="C78">
        <v>370461</v>
      </c>
      <c r="D78">
        <f t="shared" si="4"/>
        <v>2.5585023400936036E-2</v>
      </c>
      <c r="E78">
        <f t="shared" si="5"/>
        <v>2.5263204309449002E-2</v>
      </c>
      <c r="F78">
        <f t="shared" si="3"/>
        <v>8.0977305736642187</v>
      </c>
      <c r="G78">
        <f t="shared" si="3"/>
        <v>12.822503455019829</v>
      </c>
      <c r="H78">
        <f>IF(AND(E78&gt;=$M$5,E78&lt;=$M$6),0,"Выброс")</f>
        <v>0</v>
      </c>
    </row>
    <row r="79" spans="1:8" x14ac:dyDescent="0.25">
      <c r="A79" t="s">
        <v>106</v>
      </c>
      <c r="B79">
        <v>3215.5</v>
      </c>
      <c r="C79">
        <v>314692</v>
      </c>
      <c r="D79">
        <f t="shared" si="4"/>
        <v>-2.1752357773045329E-2</v>
      </c>
      <c r="E79">
        <f t="shared" si="5"/>
        <v>-2.1992428089301529E-2</v>
      </c>
      <c r="F79">
        <f t="shared" si="3"/>
        <v>8.0757381455749186</v>
      </c>
      <c r="G79">
        <f t="shared" si="3"/>
        <v>12.65934966169347</v>
      </c>
      <c r="H79">
        <f>IF(AND(E79&gt;=$M$5,E79&lt;=$M$6),0,"Выброс")</f>
        <v>0</v>
      </c>
    </row>
    <row r="80" spans="1:8" x14ac:dyDescent="0.25">
      <c r="A80" t="s">
        <v>107</v>
      </c>
      <c r="B80">
        <v>3356</v>
      </c>
      <c r="C80">
        <v>512104</v>
      </c>
      <c r="D80">
        <f t="shared" si="4"/>
        <v>4.3694604260612654E-2</v>
      </c>
      <c r="E80">
        <f t="shared" si="5"/>
        <v>4.2766922012178861E-2</v>
      </c>
      <c r="F80">
        <f t="shared" si="3"/>
        <v>8.1185050675870976</v>
      </c>
      <c r="G80">
        <f t="shared" si="3"/>
        <v>13.146283008394555</v>
      </c>
      <c r="H80" t="str">
        <f>IF(AND(E80&gt;=$M$5,E80&lt;=$M$6),0,"Выброс")</f>
        <v>Выброс</v>
      </c>
    </row>
    <row r="81" spans="1:8" x14ac:dyDescent="0.25">
      <c r="A81" t="s">
        <v>108</v>
      </c>
      <c r="B81">
        <v>3380</v>
      </c>
      <c r="C81">
        <v>760416</v>
      </c>
      <c r="D81">
        <f t="shared" si="4"/>
        <v>7.1513706793802142E-3</v>
      </c>
      <c r="E81">
        <f t="shared" si="5"/>
        <v>7.1259208899676638E-3</v>
      </c>
      <c r="F81">
        <f t="shared" si="3"/>
        <v>8.1256309884770648</v>
      </c>
      <c r="G81">
        <f t="shared" si="3"/>
        <v>13.541620930932115</v>
      </c>
      <c r="H81">
        <f>IF(AND(E81&gt;=$M$5,E81&lt;=$M$6),0,"Выброс")</f>
        <v>0</v>
      </c>
    </row>
    <row r="82" spans="1:8" x14ac:dyDescent="0.25">
      <c r="A82" t="s">
        <v>109</v>
      </c>
      <c r="B82">
        <v>3467</v>
      </c>
      <c r="C82">
        <v>546429</v>
      </c>
      <c r="D82">
        <f t="shared" si="4"/>
        <v>2.5739644970414203E-2</v>
      </c>
      <c r="E82">
        <f t="shared" si="5"/>
        <v>2.5413957207958911E-2</v>
      </c>
      <c r="F82">
        <f t="shared" si="3"/>
        <v>8.1510449456850242</v>
      </c>
      <c r="G82">
        <f t="shared" si="3"/>
        <v>13.211159660500877</v>
      </c>
      <c r="H82">
        <f>IF(AND(E82&gt;=$M$5,E82&lt;=$M$6),0,"Выброс")</f>
        <v>0</v>
      </c>
    </row>
    <row r="83" spans="1:8" x14ac:dyDescent="0.25">
      <c r="A83" t="s">
        <v>110</v>
      </c>
      <c r="B83">
        <v>3690</v>
      </c>
      <c r="C83">
        <v>1484139</v>
      </c>
      <c r="D83">
        <f t="shared" si="4"/>
        <v>6.4320738390539367E-2</v>
      </c>
      <c r="E83">
        <f t="shared" si="5"/>
        <v>6.2336791349549385E-2</v>
      </c>
      <c r="F83">
        <f t="shared" si="3"/>
        <v>8.2133817370345721</v>
      </c>
      <c r="G83">
        <f t="shared" si="3"/>
        <v>14.210345364091292</v>
      </c>
      <c r="H83" t="str">
        <f>IF(AND(E83&gt;=$M$5,E83&lt;=$M$6),0,"Выброс")</f>
        <v>Выброс</v>
      </c>
    </row>
    <row r="84" spans="1:8" x14ac:dyDescent="0.25">
      <c r="A84" s="1">
        <v>43926</v>
      </c>
      <c r="B84">
        <v>3760</v>
      </c>
      <c r="C84">
        <v>1340370</v>
      </c>
      <c r="D84">
        <f t="shared" si="4"/>
        <v>1.8970189701897018E-2</v>
      </c>
      <c r="E84">
        <f t="shared" si="5"/>
        <v>1.879249934936732E-2</v>
      </c>
      <c r="F84">
        <f t="shared" si="3"/>
        <v>8.2321742363839405</v>
      </c>
      <c r="G84">
        <f t="shared" si="3"/>
        <v>14.108456253216133</v>
      </c>
      <c r="H84">
        <f>IF(AND(E84&gt;=$M$5,E84&lt;=$M$6),0,"Выброс")</f>
        <v>0</v>
      </c>
    </row>
    <row r="85" spans="1:8" x14ac:dyDescent="0.25">
      <c r="A85" s="1">
        <v>43956</v>
      </c>
      <c r="B85">
        <v>3702</v>
      </c>
      <c r="C85">
        <v>661431</v>
      </c>
      <c r="D85">
        <f t="shared" si="4"/>
        <v>-1.5425531914893617E-2</v>
      </c>
      <c r="E85">
        <f t="shared" si="5"/>
        <v>-1.5545743250497365E-2</v>
      </c>
      <c r="F85">
        <f t="shared" si="3"/>
        <v>8.2166284931334435</v>
      </c>
      <c r="G85">
        <f t="shared" si="3"/>
        <v>13.402160948706626</v>
      </c>
      <c r="H85">
        <f>IF(AND(E85&gt;=$M$5,E85&lt;=$M$6),0,"Выброс")</f>
        <v>0</v>
      </c>
    </row>
    <row r="86" spans="1:8" x14ac:dyDescent="0.25">
      <c r="A86" s="1">
        <v>43987</v>
      </c>
      <c r="B86">
        <v>3690</v>
      </c>
      <c r="C86">
        <v>675492</v>
      </c>
      <c r="D86">
        <f t="shared" si="4"/>
        <v>-3.2414910858995136E-3</v>
      </c>
      <c r="E86">
        <f t="shared" si="5"/>
        <v>-3.2467560988699812E-3</v>
      </c>
      <c r="F86">
        <f t="shared" si="3"/>
        <v>8.2133817370345721</v>
      </c>
      <c r="G86">
        <f t="shared" si="3"/>
        <v>13.42319659323306</v>
      </c>
      <c r="H86">
        <f>IF(AND(E86&gt;=$M$5,E86&lt;=$M$6),0,"Выброс")</f>
        <v>0</v>
      </c>
    </row>
    <row r="87" spans="1:8" x14ac:dyDescent="0.25">
      <c r="A87" s="1">
        <v>44017</v>
      </c>
      <c r="B87">
        <v>3694</v>
      </c>
      <c r="C87">
        <v>483755</v>
      </c>
      <c r="D87">
        <f t="shared" si="4"/>
        <v>1.0840108401084011E-3</v>
      </c>
      <c r="E87">
        <f t="shared" si="5"/>
        <v>1.0834237246124504E-3</v>
      </c>
      <c r="F87">
        <f t="shared" si="3"/>
        <v>8.2144651607591861</v>
      </c>
      <c r="G87">
        <f t="shared" si="3"/>
        <v>13.089333859190026</v>
      </c>
      <c r="H87">
        <f>IF(AND(E87&gt;=$M$5,E87&lt;=$M$6),0,"Выброс")</f>
        <v>0</v>
      </c>
    </row>
    <row r="88" spans="1:8" x14ac:dyDescent="0.25">
      <c r="A88" s="1">
        <v>44048</v>
      </c>
      <c r="B88">
        <v>3663</v>
      </c>
      <c r="C88">
        <v>291016</v>
      </c>
      <c r="D88">
        <f t="shared" si="4"/>
        <v>-8.3919870059556041E-3</v>
      </c>
      <c r="E88">
        <f t="shared" si="5"/>
        <v>-8.4273979803708553E-3</v>
      </c>
      <c r="F88">
        <f t="shared" si="3"/>
        <v>8.2060377627788146</v>
      </c>
      <c r="G88">
        <f t="shared" si="3"/>
        <v>12.581133527459999</v>
      </c>
      <c r="H88">
        <f>IF(AND(E88&gt;=$M$5,E88&lt;=$M$6),0,"Выброс")</f>
        <v>0</v>
      </c>
    </row>
    <row r="89" spans="1:8" x14ac:dyDescent="0.25">
      <c r="A89" s="1">
        <v>44170</v>
      </c>
      <c r="B89">
        <v>3575.5</v>
      </c>
      <c r="C89">
        <v>535623</v>
      </c>
      <c r="D89">
        <f t="shared" si="4"/>
        <v>-2.3887523887523888E-2</v>
      </c>
      <c r="E89">
        <f t="shared" si="5"/>
        <v>-2.4177457290363753E-2</v>
      </c>
      <c r="F89">
        <f t="shared" si="3"/>
        <v>8.1818603054884509</v>
      </c>
      <c r="G89">
        <f t="shared" si="3"/>
        <v>13.19118583437155</v>
      </c>
      <c r="H89">
        <f>IF(AND(E89&gt;=$M$5,E89&lt;=$M$6),0,"Выброс")</f>
        <v>0</v>
      </c>
    </row>
    <row r="90" spans="1:8" x14ac:dyDescent="0.25">
      <c r="A90" t="s">
        <v>111</v>
      </c>
      <c r="B90">
        <v>3631</v>
      </c>
      <c r="C90">
        <v>546151</v>
      </c>
      <c r="D90">
        <f t="shared" si="4"/>
        <v>1.5522304572787023E-2</v>
      </c>
      <c r="E90">
        <f t="shared" si="5"/>
        <v>1.5403065925885149E-2</v>
      </c>
      <c r="F90">
        <f t="shared" si="3"/>
        <v>8.1972633714143353</v>
      </c>
      <c r="G90">
        <f t="shared" si="3"/>
        <v>13.210650773268823</v>
      </c>
      <c r="H90">
        <f>IF(AND(E90&gt;=$M$5,E90&lt;=$M$6),0,"Выброс")</f>
        <v>0</v>
      </c>
    </row>
    <row r="91" spans="1:8" x14ac:dyDescent="0.25">
      <c r="A91" t="s">
        <v>112</v>
      </c>
      <c r="B91">
        <v>3508</v>
      </c>
      <c r="C91">
        <v>621758</v>
      </c>
      <c r="D91">
        <f t="shared" si="4"/>
        <v>-3.3874965574221975E-2</v>
      </c>
      <c r="E91">
        <f t="shared" si="5"/>
        <v>-3.4462017922262132E-2</v>
      </c>
      <c r="F91">
        <f t="shared" si="3"/>
        <v>8.1628013534920729</v>
      </c>
      <c r="G91">
        <f t="shared" si="3"/>
        <v>13.340306228490794</v>
      </c>
      <c r="H91">
        <f>IF(AND(E91&gt;=$M$5,E91&lt;=$M$6),0,"Выброс")</f>
        <v>0</v>
      </c>
    </row>
    <row r="92" spans="1:8" x14ac:dyDescent="0.25">
      <c r="A92" t="s">
        <v>113</v>
      </c>
      <c r="B92">
        <v>3544.5</v>
      </c>
      <c r="C92">
        <v>308703</v>
      </c>
      <c r="D92">
        <f t="shared" si="4"/>
        <v>1.040478905359179E-2</v>
      </c>
      <c r="E92">
        <f t="shared" si="5"/>
        <v>1.0351031802998649E-2</v>
      </c>
      <c r="F92">
        <f t="shared" si="3"/>
        <v>8.1731523852950723</v>
      </c>
      <c r="G92">
        <f t="shared" si="3"/>
        <v>12.640134928616012</v>
      </c>
      <c r="H92">
        <f>IF(AND(E92&gt;=$M$5,E92&lt;=$M$6),0,"Выброс")</f>
        <v>0</v>
      </c>
    </row>
    <row r="93" spans="1:8" x14ac:dyDescent="0.25">
      <c r="A93" t="s">
        <v>114</v>
      </c>
      <c r="B93">
        <v>3619.5</v>
      </c>
      <c r="C93">
        <v>522604</v>
      </c>
      <c r="D93">
        <f t="shared" si="4"/>
        <v>2.1159542953872196E-2</v>
      </c>
      <c r="E93">
        <f t="shared" si="5"/>
        <v>2.0938788438123933E-2</v>
      </c>
      <c r="F93">
        <f t="shared" si="3"/>
        <v>8.194091173733197</v>
      </c>
      <c r="G93">
        <f t="shared" si="3"/>
        <v>13.166579286076862</v>
      </c>
      <c r="H93">
        <f>IF(AND(E93&gt;=$M$5,E93&lt;=$M$6),0,"Выброс")</f>
        <v>0</v>
      </c>
    </row>
    <row r="94" spans="1:8" x14ac:dyDescent="0.25">
      <c r="A94" t="s">
        <v>115</v>
      </c>
      <c r="B94">
        <v>3657</v>
      </c>
      <c r="C94">
        <v>352357</v>
      </c>
      <c r="D94">
        <f t="shared" si="4"/>
        <v>1.0360547036883548E-2</v>
      </c>
      <c r="E94">
        <f t="shared" si="5"/>
        <v>1.0307244416185048E-2</v>
      </c>
      <c r="F94">
        <f t="shared" si="3"/>
        <v>8.2043984181493812</v>
      </c>
      <c r="G94">
        <f t="shared" si="3"/>
        <v>12.772400145167735</v>
      </c>
      <c r="H94">
        <f>IF(AND(E94&gt;=$M$5,E94&lt;=$M$6),0,"Выброс")</f>
        <v>0</v>
      </c>
    </row>
    <row r="95" spans="1:8" x14ac:dyDescent="0.25">
      <c r="A95" t="s">
        <v>116</v>
      </c>
      <c r="B95">
        <v>3640</v>
      </c>
      <c r="C95">
        <v>400697</v>
      </c>
      <c r="D95">
        <f t="shared" si="4"/>
        <v>-4.6486190866830736E-3</v>
      </c>
      <c r="E95">
        <f t="shared" si="5"/>
        <v>-4.6594575185949245E-3</v>
      </c>
      <c r="F95">
        <f t="shared" si="3"/>
        <v>8.1997389606307856</v>
      </c>
      <c r="G95">
        <f t="shared" si="3"/>
        <v>12.90096080969828</v>
      </c>
      <c r="H95">
        <f>IF(AND(E95&gt;=$M$5,E95&lt;=$M$6),0,"Выброс")</f>
        <v>0</v>
      </c>
    </row>
    <row r="96" spans="1:8" x14ac:dyDescent="0.25">
      <c r="A96" t="s">
        <v>117</v>
      </c>
      <c r="B96">
        <v>3600</v>
      </c>
      <c r="C96">
        <v>345079</v>
      </c>
      <c r="D96">
        <f t="shared" si="4"/>
        <v>-1.098901098901099E-2</v>
      </c>
      <c r="E96">
        <f t="shared" si="5"/>
        <v>-1.1049836186584935E-2</v>
      </c>
      <c r="F96">
        <f t="shared" si="3"/>
        <v>8.1886891244442008</v>
      </c>
      <c r="G96">
        <f t="shared" si="3"/>
        <v>12.751528655307563</v>
      </c>
      <c r="H96">
        <f>IF(AND(E96&gt;=$M$5,E96&lt;=$M$6),0,"Выброс")</f>
        <v>0</v>
      </c>
    </row>
    <row r="97" spans="1:8" x14ac:dyDescent="0.25">
      <c r="A97" t="s">
        <v>118</v>
      </c>
      <c r="B97">
        <v>3616</v>
      </c>
      <c r="C97">
        <v>208008</v>
      </c>
      <c r="D97">
        <f t="shared" si="4"/>
        <v>4.4444444444444444E-3</v>
      </c>
      <c r="E97">
        <f t="shared" si="5"/>
        <v>4.4345970678657748E-3</v>
      </c>
      <c r="F97">
        <f t="shared" si="3"/>
        <v>8.1931237215120678</v>
      </c>
      <c r="G97">
        <f t="shared" si="3"/>
        <v>12.24533181948229</v>
      </c>
      <c r="H97">
        <f>IF(AND(E97&gt;=$M$5,E97&lt;=$M$6),0,"Выброс")</f>
        <v>0</v>
      </c>
    </row>
    <row r="98" spans="1:8" x14ac:dyDescent="0.25">
      <c r="A98" t="s">
        <v>119</v>
      </c>
      <c r="B98">
        <v>3635</v>
      </c>
      <c r="C98">
        <v>119457</v>
      </c>
      <c r="D98">
        <f t="shared" si="4"/>
        <v>5.2544247787610623E-3</v>
      </c>
      <c r="E98">
        <f t="shared" si="5"/>
        <v>5.2406684555527088E-3</v>
      </c>
      <c r="F98">
        <f t="shared" si="3"/>
        <v>8.1983643899676206</v>
      </c>
      <c r="G98">
        <f t="shared" si="3"/>
        <v>11.690711752962422</v>
      </c>
      <c r="H98">
        <f>IF(AND(E98&gt;=$M$5,E98&lt;=$M$6),0,"Выброс")</f>
        <v>0</v>
      </c>
    </row>
    <row r="99" spans="1:8" x14ac:dyDescent="0.25">
      <c r="A99" t="s">
        <v>120</v>
      </c>
      <c r="B99">
        <v>3615.5</v>
      </c>
      <c r="C99">
        <v>365782</v>
      </c>
      <c r="D99">
        <f t="shared" si="4"/>
        <v>-5.3645116918844566E-3</v>
      </c>
      <c r="E99">
        <f t="shared" si="5"/>
        <v>-5.3789523526131967E-3</v>
      </c>
      <c r="F99">
        <f t="shared" si="3"/>
        <v>8.1929854376150058</v>
      </c>
      <c r="G99">
        <f t="shared" si="3"/>
        <v>12.80979280651113</v>
      </c>
      <c r="H99">
        <f>IF(AND(E99&gt;=$M$5,E99&lt;=$M$6),0,"Выброс")</f>
        <v>0</v>
      </c>
    </row>
    <row r="100" spans="1:8" x14ac:dyDescent="0.25">
      <c r="A100" t="s">
        <v>121</v>
      </c>
      <c r="B100">
        <v>3744.5</v>
      </c>
      <c r="C100">
        <v>856327</v>
      </c>
      <c r="D100">
        <f t="shared" si="4"/>
        <v>3.567971234960586E-2</v>
      </c>
      <c r="E100">
        <f t="shared" si="5"/>
        <v>3.5057938074415138E-2</v>
      </c>
      <c r="F100">
        <f t="shared" si="3"/>
        <v>8.2280433756894222</v>
      </c>
      <c r="G100">
        <f t="shared" si="3"/>
        <v>13.660407591522681</v>
      </c>
      <c r="H100">
        <f>IF(AND(E100&gt;=$M$5,E100&lt;=$M$6),0,"Выброс")</f>
        <v>0</v>
      </c>
    </row>
    <row r="101" spans="1:8" x14ac:dyDescent="0.25">
      <c r="A101" t="s">
        <v>122</v>
      </c>
      <c r="B101">
        <v>3827</v>
      </c>
      <c r="C101">
        <v>502375</v>
      </c>
      <c r="D101">
        <f t="shared" si="4"/>
        <v>2.2032314060622248E-2</v>
      </c>
      <c r="E101">
        <f t="shared" si="5"/>
        <v>2.1793109736280465E-2</v>
      </c>
      <c r="F101">
        <f t="shared" si="3"/>
        <v>8.2498364854257016</v>
      </c>
      <c r="G101">
        <f t="shared" si="3"/>
        <v>13.127102131751503</v>
      </c>
      <c r="H101">
        <f>IF(AND(E101&gt;=$M$5,E101&lt;=$M$6),0,"Выброс")</f>
        <v>0</v>
      </c>
    </row>
    <row r="102" spans="1:8" x14ac:dyDescent="0.25">
      <c r="A102" t="s">
        <v>123</v>
      </c>
      <c r="B102">
        <v>3740</v>
      </c>
      <c r="C102">
        <v>518322</v>
      </c>
      <c r="D102">
        <f t="shared" si="4"/>
        <v>-2.2733211392735823E-2</v>
      </c>
      <c r="E102">
        <f t="shared" si="5"/>
        <v>-2.2995595017124695E-2</v>
      </c>
      <c r="F102">
        <f t="shared" si="3"/>
        <v>8.2268408904085781</v>
      </c>
      <c r="G102">
        <f t="shared" si="3"/>
        <v>13.158351949736552</v>
      </c>
      <c r="H102">
        <f>IF(AND(E102&gt;=$M$5,E102&lt;=$M$6),0,"Выброс")</f>
        <v>0</v>
      </c>
    </row>
    <row r="103" spans="1:8" x14ac:dyDescent="0.25">
      <c r="A103" s="1">
        <v>43836</v>
      </c>
      <c r="B103">
        <v>3832</v>
      </c>
      <c r="C103">
        <v>428320</v>
      </c>
      <c r="D103">
        <f t="shared" si="4"/>
        <v>2.4598930481283421E-2</v>
      </c>
      <c r="E103">
        <f t="shared" si="5"/>
        <v>2.43012486821736E-2</v>
      </c>
      <c r="F103">
        <f t="shared" si="3"/>
        <v>8.2511421390907511</v>
      </c>
      <c r="G103">
        <f t="shared" si="3"/>
        <v>12.967625858754179</v>
      </c>
      <c r="H103">
        <f>IF(AND(E103&gt;=$M$5,E103&lt;=$M$6),0,"Выброс")</f>
        <v>0</v>
      </c>
    </row>
    <row r="104" spans="1:8" x14ac:dyDescent="0.25">
      <c r="A104" s="1">
        <v>43867</v>
      </c>
      <c r="B104">
        <v>3899.5</v>
      </c>
      <c r="C104">
        <v>590579</v>
      </c>
      <c r="D104">
        <f t="shared" si="4"/>
        <v>1.7614822546972862E-2</v>
      </c>
      <c r="E104">
        <f t="shared" si="5"/>
        <v>1.7461479679801488E-2</v>
      </c>
      <c r="F104">
        <f t="shared" si="3"/>
        <v>8.2686036187705536</v>
      </c>
      <c r="G104">
        <f t="shared" si="3"/>
        <v>13.288858690599175</v>
      </c>
      <c r="H104">
        <f>IF(AND(E104&gt;=$M$5,E104&lt;=$M$6),0,"Выброс")</f>
        <v>0</v>
      </c>
    </row>
    <row r="105" spans="1:8" x14ac:dyDescent="0.25">
      <c r="A105" s="1">
        <v>43896</v>
      </c>
      <c r="B105">
        <v>3869</v>
      </c>
      <c r="C105">
        <v>529011</v>
      </c>
      <c r="D105">
        <f t="shared" si="4"/>
        <v>-7.8215155789203746E-3</v>
      </c>
      <c r="E105">
        <f t="shared" si="5"/>
        <v>-7.8522640700398084E-3</v>
      </c>
      <c r="F105">
        <f t="shared" si="3"/>
        <v>8.2607513547005134</v>
      </c>
      <c r="G105">
        <f t="shared" si="3"/>
        <v>13.178764504575096</v>
      </c>
      <c r="H105">
        <f>IF(AND(E105&gt;=$M$5,E105&lt;=$M$6),0,"Выброс")</f>
        <v>0</v>
      </c>
    </row>
    <row r="106" spans="1:8" x14ac:dyDescent="0.25">
      <c r="A106" s="1">
        <v>43927</v>
      </c>
      <c r="B106">
        <v>3836</v>
      </c>
      <c r="C106">
        <v>632588</v>
      </c>
      <c r="D106">
        <f t="shared" si="4"/>
        <v>-8.5293357456707151E-3</v>
      </c>
      <c r="E106">
        <f t="shared" si="5"/>
        <v>-8.5659186971841269E-3</v>
      </c>
      <c r="F106">
        <f t="shared" si="3"/>
        <v>8.2521854360033284</v>
      </c>
      <c r="G106">
        <f t="shared" si="3"/>
        <v>13.357574620340854</v>
      </c>
      <c r="H106">
        <f>IF(AND(E106&gt;=$M$5,E106&lt;=$M$6),0,"Выброс")</f>
        <v>0</v>
      </c>
    </row>
    <row r="107" spans="1:8" x14ac:dyDescent="0.25">
      <c r="A107" s="1">
        <v>43957</v>
      </c>
      <c r="B107">
        <v>3846</v>
      </c>
      <c r="C107">
        <v>300224</v>
      </c>
      <c r="D107">
        <f t="shared" si="4"/>
        <v>2.6068821689259644E-3</v>
      </c>
      <c r="E107">
        <f t="shared" si="5"/>
        <v>2.6034901453962536E-3</v>
      </c>
      <c r="F107">
        <f t="shared" si="3"/>
        <v>8.2547889261487253</v>
      </c>
      <c r="G107">
        <f t="shared" si="3"/>
        <v>12.61228414168813</v>
      </c>
      <c r="H107">
        <f>IF(AND(E107&gt;=$M$5,E107&lt;=$M$6),0,"Выброс")</f>
        <v>0</v>
      </c>
    </row>
    <row r="108" spans="1:8" x14ac:dyDescent="0.25">
      <c r="A108" s="1">
        <v>44049</v>
      </c>
      <c r="B108">
        <v>3950</v>
      </c>
      <c r="C108">
        <v>622249</v>
      </c>
      <c r="D108">
        <f t="shared" si="4"/>
        <v>2.704108164326573E-2</v>
      </c>
      <c r="E108">
        <f t="shared" si="5"/>
        <v>2.6681931746442577E-2</v>
      </c>
      <c r="F108">
        <f t="shared" si="3"/>
        <v>8.281470857895167</v>
      </c>
      <c r="G108">
        <f t="shared" si="3"/>
        <v>13.341095613157433</v>
      </c>
      <c r="H108">
        <f>IF(AND(E108&gt;=$M$5,E108&lt;=$M$6),0,"Выброс")</f>
        <v>0</v>
      </c>
    </row>
    <row r="109" spans="1:8" x14ac:dyDescent="0.25">
      <c r="A109" s="1">
        <v>44080</v>
      </c>
      <c r="B109">
        <v>3929</v>
      </c>
      <c r="C109">
        <v>367852</v>
      </c>
      <c r="D109">
        <f t="shared" si="4"/>
        <v>-5.3164556962025317E-3</v>
      </c>
      <c r="E109">
        <f t="shared" si="5"/>
        <v>-5.3306383367077948E-3</v>
      </c>
      <c r="F109">
        <f t="shared" si="3"/>
        <v>8.2761402195584601</v>
      </c>
      <c r="G109">
        <f t="shared" si="3"/>
        <v>12.815435962344408</v>
      </c>
      <c r="H109">
        <f>IF(AND(E109&gt;=$M$5,E109&lt;=$M$6),0,"Выброс")</f>
        <v>0</v>
      </c>
    </row>
    <row r="110" spans="1:8" x14ac:dyDescent="0.25">
      <c r="A110" s="1">
        <v>44110</v>
      </c>
      <c r="B110">
        <v>3995</v>
      </c>
      <c r="C110">
        <v>805517</v>
      </c>
      <c r="D110">
        <f t="shared" si="4"/>
        <v>1.6798167472639347E-2</v>
      </c>
      <c r="E110">
        <f t="shared" si="5"/>
        <v>1.665863864191533E-2</v>
      </c>
      <c r="F110">
        <f t="shared" si="3"/>
        <v>8.2927988582003742</v>
      </c>
      <c r="G110">
        <f t="shared" si="3"/>
        <v>13.599239586280246</v>
      </c>
      <c r="H110">
        <f>IF(AND(E110&gt;=$M$5,E110&lt;=$M$6),0,"Выброс")</f>
        <v>0</v>
      </c>
    </row>
    <row r="111" spans="1:8" x14ac:dyDescent="0.25">
      <c r="A111" s="1">
        <v>44141</v>
      </c>
      <c r="B111">
        <v>4004</v>
      </c>
      <c r="C111">
        <v>786098</v>
      </c>
      <c r="D111">
        <f t="shared" si="4"/>
        <v>2.2528160200250315E-3</v>
      </c>
      <c r="E111">
        <f t="shared" si="5"/>
        <v>2.250282234736159E-3</v>
      </c>
      <c r="F111">
        <f t="shared" si="3"/>
        <v>8.2950491404351112</v>
      </c>
      <c r="G111">
        <f t="shared" si="3"/>
        <v>13.574836745573039</v>
      </c>
      <c r="H111">
        <f>IF(AND(E111&gt;=$M$5,E111&lt;=$M$6),0,"Выброс")</f>
        <v>0</v>
      </c>
    </row>
    <row r="112" spans="1:8" x14ac:dyDescent="0.25">
      <c r="A112" t="s">
        <v>124</v>
      </c>
      <c r="B112">
        <v>3985.5</v>
      </c>
      <c r="C112">
        <v>606762</v>
      </c>
      <c r="D112">
        <f t="shared" si="4"/>
        <v>-4.6203796203796201E-3</v>
      </c>
      <c r="E112">
        <f t="shared" si="5"/>
        <v>-4.6310865671333416E-3</v>
      </c>
      <c r="F112">
        <f t="shared" si="3"/>
        <v>8.2904180538679775</v>
      </c>
      <c r="G112">
        <f t="shared" si="3"/>
        <v>13.315891900896366</v>
      </c>
      <c r="H112">
        <f>IF(AND(E112&gt;=$M$5,E112&lt;=$M$6),0,"Выброс")</f>
        <v>0</v>
      </c>
    </row>
    <row r="113" spans="1:8" x14ac:dyDescent="0.25">
      <c r="A113" t="s">
        <v>125</v>
      </c>
      <c r="B113">
        <v>3950</v>
      </c>
      <c r="C113">
        <v>409007</v>
      </c>
      <c r="D113">
        <f t="shared" si="4"/>
        <v>-8.907288922343496E-3</v>
      </c>
      <c r="E113">
        <f t="shared" si="5"/>
        <v>-8.9471959728103321E-3</v>
      </c>
      <c r="F113">
        <f t="shared" si="3"/>
        <v>8.281470857895167</v>
      </c>
      <c r="G113">
        <f t="shared" si="3"/>
        <v>12.921487549792905</v>
      </c>
      <c r="H113">
        <f>IF(AND(E113&gt;=$M$5,E113&lt;=$M$6),0,"Выброс")</f>
        <v>0</v>
      </c>
    </row>
    <row r="114" spans="1:8" x14ac:dyDescent="0.25">
      <c r="A114" t="s">
        <v>126</v>
      </c>
      <c r="B114">
        <v>3945</v>
      </c>
      <c r="C114">
        <v>542551</v>
      </c>
      <c r="D114">
        <f t="shared" si="4"/>
        <v>-1.2658227848101266E-3</v>
      </c>
      <c r="E114">
        <f t="shared" si="5"/>
        <v>-1.2666246151929424E-3</v>
      </c>
      <c r="F114">
        <f t="shared" si="3"/>
        <v>8.2802042332799743</v>
      </c>
      <c r="G114">
        <f t="shared" si="3"/>
        <v>13.204037369194753</v>
      </c>
      <c r="H114">
        <f>IF(AND(E114&gt;=$M$5,E114&lt;=$M$6),0,"Выброс")</f>
        <v>0</v>
      </c>
    </row>
    <row r="115" spans="1:8" x14ac:dyDescent="0.25">
      <c r="A115" t="s">
        <v>127</v>
      </c>
      <c r="B115">
        <v>3820</v>
      </c>
      <c r="C115">
        <v>725669</v>
      </c>
      <c r="D115">
        <f t="shared" si="4"/>
        <v>-3.1685678073510776E-2</v>
      </c>
      <c r="E115">
        <f t="shared" si="5"/>
        <v>-3.2198531679353722E-2</v>
      </c>
      <c r="F115">
        <f t="shared" si="3"/>
        <v>8.2480057016006203</v>
      </c>
      <c r="G115">
        <f t="shared" si="3"/>
        <v>13.494849266977489</v>
      </c>
      <c r="H115">
        <f>IF(AND(E115&gt;=$M$5,E115&lt;=$M$6),0,"Выброс")</f>
        <v>0</v>
      </c>
    </row>
    <row r="116" spans="1:8" x14ac:dyDescent="0.25">
      <c r="A116" t="s">
        <v>128</v>
      </c>
      <c r="B116">
        <v>3980</v>
      </c>
      <c r="C116">
        <v>867710</v>
      </c>
      <c r="D116">
        <f t="shared" si="4"/>
        <v>4.1884816753926704E-2</v>
      </c>
      <c r="E116">
        <f t="shared" si="5"/>
        <v>4.1031396677862562E-2</v>
      </c>
      <c r="F116">
        <f t="shared" si="3"/>
        <v>8.2890370982784827</v>
      </c>
      <c r="G116">
        <f t="shared" si="3"/>
        <v>13.673612836435698</v>
      </c>
      <c r="H116" t="str">
        <f>IF(AND(E116&gt;=$M$5,E116&lt;=$M$6),0,"Выброс")</f>
        <v>Выброс</v>
      </c>
    </row>
    <row r="117" spans="1:8" x14ac:dyDescent="0.25">
      <c r="A117" t="s">
        <v>129</v>
      </c>
      <c r="B117">
        <v>4076</v>
      </c>
      <c r="C117">
        <v>655479</v>
      </c>
      <c r="D117">
        <f t="shared" si="4"/>
        <v>2.4120603015075376E-2</v>
      </c>
      <c r="E117">
        <f t="shared" si="5"/>
        <v>2.3834296064132017E-2</v>
      </c>
      <c r="F117">
        <f t="shared" si="3"/>
        <v>8.3128713943426149</v>
      </c>
      <c r="G117">
        <f t="shared" si="3"/>
        <v>13.393121545059437</v>
      </c>
      <c r="H117">
        <f>IF(AND(E117&gt;=$M$5,E117&lt;=$M$6),0,"Выброс")</f>
        <v>0</v>
      </c>
    </row>
    <row r="118" spans="1:8" x14ac:dyDescent="0.25">
      <c r="A118" t="s">
        <v>130</v>
      </c>
      <c r="B118">
        <v>4115</v>
      </c>
      <c r="C118">
        <v>715543</v>
      </c>
      <c r="D118">
        <f t="shared" si="4"/>
        <v>9.5682041216879291E-3</v>
      </c>
      <c r="E118">
        <f t="shared" si="5"/>
        <v>9.5227187685548408E-3</v>
      </c>
      <c r="F118">
        <f t="shared" si="3"/>
        <v>8.3223941131111694</v>
      </c>
      <c r="G118">
        <f t="shared" si="3"/>
        <v>13.480796974006523</v>
      </c>
      <c r="H118">
        <f>IF(AND(E118&gt;=$M$5,E118&lt;=$M$6),0,"Выброс")</f>
        <v>0</v>
      </c>
    </row>
    <row r="119" spans="1:8" x14ac:dyDescent="0.25">
      <c r="A119" t="s">
        <v>131</v>
      </c>
      <c r="B119">
        <v>4140.5</v>
      </c>
      <c r="C119">
        <v>870462</v>
      </c>
      <c r="D119">
        <f t="shared" si="4"/>
        <v>6.1968408262454439E-3</v>
      </c>
      <c r="E119">
        <f t="shared" si="5"/>
        <v>6.17771936258453E-3</v>
      </c>
      <c r="F119">
        <f t="shared" si="3"/>
        <v>8.3285718324737541</v>
      </c>
      <c r="G119">
        <f t="shared" si="3"/>
        <v>13.676779384164611</v>
      </c>
      <c r="H119">
        <f>IF(AND(E119&gt;=$M$5,E119&lt;=$M$6),0,"Выброс")</f>
        <v>0</v>
      </c>
    </row>
    <row r="120" spans="1:8" x14ac:dyDescent="0.25">
      <c r="A120" t="s">
        <v>132</v>
      </c>
      <c r="B120">
        <v>4180.5</v>
      </c>
      <c r="C120">
        <v>558665</v>
      </c>
      <c r="D120">
        <f t="shared" si="4"/>
        <v>9.6606690013283422E-3</v>
      </c>
      <c r="E120">
        <f t="shared" si="5"/>
        <v>9.6143031163578134E-3</v>
      </c>
      <c r="F120">
        <f t="shared" si="3"/>
        <v>8.3381861355901119</v>
      </c>
      <c r="G120">
        <f t="shared" si="3"/>
        <v>13.23330528805805</v>
      </c>
      <c r="H120">
        <f>IF(AND(E120&gt;=$M$5,E120&lt;=$M$6),0,"Выброс")</f>
        <v>0</v>
      </c>
    </row>
    <row r="121" spans="1:8" x14ac:dyDescent="0.25">
      <c r="A121" t="s">
        <v>133</v>
      </c>
      <c r="B121">
        <v>4156.5</v>
      </c>
      <c r="C121">
        <v>332486</v>
      </c>
      <c r="D121">
        <f t="shared" si="4"/>
        <v>-5.7409400789379264E-3</v>
      </c>
      <c r="E121">
        <f t="shared" si="5"/>
        <v>-5.7574826189697517E-3</v>
      </c>
      <c r="F121">
        <f t="shared" si="3"/>
        <v>8.3324286529711422</v>
      </c>
      <c r="G121">
        <f t="shared" si="3"/>
        <v>12.714353032928436</v>
      </c>
      <c r="H121">
        <f>IF(AND(E121&gt;=$M$5,E121&lt;=$M$6),0,"Выброс")</f>
        <v>0</v>
      </c>
    </row>
    <row r="122" spans="1:8" x14ac:dyDescent="0.25">
      <c r="A122" t="s">
        <v>134</v>
      </c>
      <c r="B122">
        <v>4035</v>
      </c>
      <c r="C122">
        <v>439418</v>
      </c>
      <c r="D122">
        <f t="shared" si="4"/>
        <v>-2.9231324431613137E-2</v>
      </c>
      <c r="E122">
        <f t="shared" si="5"/>
        <v>-2.9667072267093624E-2</v>
      </c>
      <c r="F122">
        <f t="shared" si="3"/>
        <v>8.3027615807040487</v>
      </c>
      <c r="G122">
        <f t="shared" si="3"/>
        <v>12.993206403045814</v>
      </c>
      <c r="H122">
        <f>IF(AND(E122&gt;=$M$5,E122&lt;=$M$6),0,"Выброс")</f>
        <v>0</v>
      </c>
    </row>
    <row r="123" spans="1:8" x14ac:dyDescent="0.25">
      <c r="A123" s="1">
        <v>43868</v>
      </c>
      <c r="B123">
        <v>4202</v>
      </c>
      <c r="C123">
        <v>514032</v>
      </c>
      <c r="D123">
        <f t="shared" si="4"/>
        <v>4.1387856257744736E-2</v>
      </c>
      <c r="E123">
        <f t="shared" si="5"/>
        <v>4.0554300700896592E-2</v>
      </c>
      <c r="F123">
        <f t="shared" si="3"/>
        <v>8.343315881404946</v>
      </c>
      <c r="G123">
        <f t="shared" si="3"/>
        <v>13.150040799308766</v>
      </c>
      <c r="H123" t="str">
        <f>IF(AND(E123&gt;=$M$5,E123&lt;=$M$6),0,"Выброс")</f>
        <v>Выброс</v>
      </c>
    </row>
    <row r="124" spans="1:8" x14ac:dyDescent="0.25">
      <c r="A124" s="1">
        <v>43897</v>
      </c>
      <c r="B124">
        <v>4222</v>
      </c>
      <c r="C124">
        <v>287251</v>
      </c>
      <c r="D124">
        <f t="shared" si="4"/>
        <v>4.7596382674916704E-3</v>
      </c>
      <c r="E124">
        <f t="shared" si="5"/>
        <v>4.7483470033202278E-3</v>
      </c>
      <c r="F124">
        <f t="shared" si="3"/>
        <v>8.3480642284082656</v>
      </c>
      <c r="G124">
        <f t="shared" si="3"/>
        <v>12.56811167699302</v>
      </c>
      <c r="H124">
        <f>IF(AND(E124&gt;=$M$5,E124&lt;=$M$6),0,"Выброс")</f>
        <v>0</v>
      </c>
    </row>
    <row r="125" spans="1:8" x14ac:dyDescent="0.25">
      <c r="A125" s="1">
        <v>43989</v>
      </c>
      <c r="B125">
        <v>4332</v>
      </c>
      <c r="C125">
        <v>494536</v>
      </c>
      <c r="D125">
        <f t="shared" si="4"/>
        <v>2.6054002842254856E-2</v>
      </c>
      <c r="E125">
        <f t="shared" si="5"/>
        <v>2.5720379712615354E-2</v>
      </c>
      <c r="F125">
        <f t="shared" si="3"/>
        <v>8.3737846081208804</v>
      </c>
      <c r="G125">
        <f t="shared" si="3"/>
        <v>13.111375228203951</v>
      </c>
      <c r="H125">
        <f>IF(AND(E125&gt;=$M$5,E125&lt;=$M$6),0,"Выброс")</f>
        <v>0</v>
      </c>
    </row>
    <row r="126" spans="1:8" x14ac:dyDescent="0.25">
      <c r="A126" s="1">
        <v>44019</v>
      </c>
      <c r="B126">
        <v>4242</v>
      </c>
      <c r="C126">
        <v>599546</v>
      </c>
      <c r="D126">
        <f t="shared" si="4"/>
        <v>-2.077562326869806E-2</v>
      </c>
      <c r="E126">
        <f t="shared" si="5"/>
        <v>-2.0994472996253496E-2</v>
      </c>
      <c r="F126">
        <f t="shared" si="3"/>
        <v>8.3527901351246285</v>
      </c>
      <c r="G126">
        <f t="shared" si="3"/>
        <v>13.303927981114905</v>
      </c>
      <c r="H126">
        <f>IF(AND(E126&gt;=$M$5,E126&lt;=$M$6),0,"Выброс")</f>
        <v>0</v>
      </c>
    </row>
    <row r="127" spans="1:8" x14ac:dyDescent="0.25">
      <c r="A127" s="1">
        <v>44050</v>
      </c>
      <c r="B127">
        <v>4225</v>
      </c>
      <c r="C127">
        <v>364001</v>
      </c>
      <c r="D127">
        <f t="shared" si="4"/>
        <v>-4.0075436115040077E-3</v>
      </c>
      <c r="E127">
        <f t="shared" si="5"/>
        <v>-4.0155953333535447E-3</v>
      </c>
      <c r="F127">
        <f t="shared" si="3"/>
        <v>8.3487745397912736</v>
      </c>
      <c r="G127">
        <f t="shared" si="3"/>
        <v>12.804911893867851</v>
      </c>
      <c r="H127">
        <f>IF(AND(E127&gt;=$M$5,E127&lt;=$M$6),0,"Выброс")</f>
        <v>0</v>
      </c>
    </row>
    <row r="128" spans="1:8" x14ac:dyDescent="0.25">
      <c r="A128" s="1">
        <v>44081</v>
      </c>
      <c r="B128">
        <v>4337</v>
      </c>
      <c r="C128">
        <v>674716</v>
      </c>
      <c r="D128">
        <f t="shared" si="4"/>
        <v>2.6508875739644971E-2</v>
      </c>
      <c r="E128">
        <f t="shared" si="5"/>
        <v>2.6163604044092043E-2</v>
      </c>
      <c r="F128">
        <f t="shared" si="3"/>
        <v>8.3749381438353669</v>
      </c>
      <c r="G128">
        <f t="shared" si="3"/>
        <v>13.422047140577705</v>
      </c>
      <c r="H128">
        <f>IF(AND(E128&gt;=$M$5,E128&lt;=$M$6),0,"Выброс")</f>
        <v>0</v>
      </c>
    </row>
    <row r="129" spans="1:8" x14ac:dyDescent="0.25">
      <c r="A129" s="1">
        <v>44111</v>
      </c>
      <c r="B129">
        <v>4307</v>
      </c>
      <c r="C129">
        <v>519649</v>
      </c>
      <c r="D129">
        <f t="shared" si="4"/>
        <v>-6.917223887479825E-3</v>
      </c>
      <c r="E129">
        <f t="shared" si="5"/>
        <v>-6.9412587812556709E-3</v>
      </c>
      <c r="F129">
        <f t="shared" si="3"/>
        <v>8.3679968850541098</v>
      </c>
      <c r="G129">
        <f t="shared" si="3"/>
        <v>13.160908862642543</v>
      </c>
      <c r="H129">
        <f>IF(AND(E129&gt;=$M$5,E129&lt;=$M$6),0,"Выброс")</f>
        <v>0</v>
      </c>
    </row>
    <row r="130" spans="1:8" x14ac:dyDescent="0.25">
      <c r="A130" t="s">
        <v>135</v>
      </c>
      <c r="B130">
        <v>4291</v>
      </c>
      <c r="C130">
        <v>327645</v>
      </c>
      <c r="D130">
        <f t="shared" si="4"/>
        <v>-3.7148827490132343E-3</v>
      </c>
      <c r="E130">
        <f t="shared" si="5"/>
        <v>-3.7218000625858561E-3</v>
      </c>
      <c r="F130">
        <f t="shared" si="3"/>
        <v>8.3642750849915242</v>
      </c>
      <c r="G130">
        <f t="shared" si="3"/>
        <v>12.699685984165031</v>
      </c>
      <c r="H130">
        <f>IF(AND(E130&gt;=$M$5,E130&lt;=$M$6),0,"Выброс")</f>
        <v>0</v>
      </c>
    </row>
    <row r="131" spans="1:8" x14ac:dyDescent="0.25">
      <c r="A131" t="s">
        <v>136</v>
      </c>
      <c r="B131">
        <v>4259.5</v>
      </c>
      <c r="C131">
        <v>403736</v>
      </c>
      <c r="D131">
        <f t="shared" si="4"/>
        <v>-7.34094616639478E-3</v>
      </c>
      <c r="E131">
        <f t="shared" si="5"/>
        <v>-7.3680235086295582E-3</v>
      </c>
      <c r="F131">
        <f t="shared" ref="F131:G194" si="6">LN(B131)</f>
        <v>8.3569070614828949</v>
      </c>
      <c r="G131">
        <f t="shared" si="6"/>
        <v>12.908516477995214</v>
      </c>
      <c r="H131">
        <f>IF(AND(E131&gt;=$M$5,E131&lt;=$M$6),0,"Выброс")</f>
        <v>0</v>
      </c>
    </row>
    <row r="132" spans="1:8" x14ac:dyDescent="0.25">
      <c r="A132" t="s">
        <v>137</v>
      </c>
      <c r="B132">
        <v>4298</v>
      </c>
      <c r="C132">
        <v>278935</v>
      </c>
      <c r="D132">
        <f t="shared" ref="D132:D195" si="7">(B132-B131)/B131</f>
        <v>9.0386195562859491E-3</v>
      </c>
      <c r="E132">
        <f t="shared" ref="E132:E195" si="8">LN(B132/B131)</f>
        <v>8.9980157195605828E-3</v>
      </c>
      <c r="F132">
        <f t="shared" si="6"/>
        <v>8.3659050772024557</v>
      </c>
      <c r="G132">
        <f t="shared" si="6"/>
        <v>12.538734058750238</v>
      </c>
      <c r="H132">
        <f>IF(AND(E132&gt;=$M$5,E132&lt;=$M$6),0,"Выброс")</f>
        <v>0</v>
      </c>
    </row>
    <row r="133" spans="1:8" x14ac:dyDescent="0.25">
      <c r="A133" t="s">
        <v>138</v>
      </c>
      <c r="B133">
        <v>4303.5</v>
      </c>
      <c r="C133">
        <v>361755</v>
      </c>
      <c r="D133">
        <f t="shared" si="7"/>
        <v>1.2796649604467194E-3</v>
      </c>
      <c r="E133">
        <f t="shared" si="8"/>
        <v>1.278846887073419E-3</v>
      </c>
      <c r="F133">
        <f t="shared" si="6"/>
        <v>8.3671839240895292</v>
      </c>
      <c r="G133">
        <f t="shared" si="6"/>
        <v>12.798722466098281</v>
      </c>
      <c r="H133">
        <f>IF(AND(E133&gt;=$M$5,E133&lt;=$M$6),0,"Выброс")</f>
        <v>0</v>
      </c>
    </row>
    <row r="134" spans="1:8" x14ac:dyDescent="0.25">
      <c r="A134" t="s">
        <v>139</v>
      </c>
      <c r="B134">
        <v>4302</v>
      </c>
      <c r="C134">
        <v>176026</v>
      </c>
      <c r="D134">
        <f t="shared" si="7"/>
        <v>-3.4855350296270478E-4</v>
      </c>
      <c r="E134">
        <f t="shared" si="8"/>
        <v>-3.4861426185380754E-4</v>
      </c>
      <c r="F134">
        <f t="shared" si="6"/>
        <v>8.3668353098276746</v>
      </c>
      <c r="G134">
        <f t="shared" si="6"/>
        <v>12.078386990382418</v>
      </c>
      <c r="H134">
        <f>IF(AND(E134&gt;=$M$5,E134&lt;=$M$6),0,"Выброс")</f>
        <v>0</v>
      </c>
    </row>
    <row r="135" spans="1:8" x14ac:dyDescent="0.25">
      <c r="A135" t="s">
        <v>140</v>
      </c>
      <c r="B135">
        <v>4476.5</v>
      </c>
      <c r="C135">
        <v>570102</v>
      </c>
      <c r="D135">
        <f t="shared" si="7"/>
        <v>4.0562529056252905E-2</v>
      </c>
      <c r="E135">
        <f t="shared" si="8"/>
        <v>3.9761460246535429E-2</v>
      </c>
      <c r="F135">
        <f t="shared" si="6"/>
        <v>8.406596770074211</v>
      </c>
      <c r="G135">
        <f t="shared" si="6"/>
        <v>13.253570571169984</v>
      </c>
      <c r="H135" t="str">
        <f>IF(AND(E135&gt;=$M$5,E135&lt;=$M$6),0,"Выброс")</f>
        <v>Выброс</v>
      </c>
    </row>
    <row r="136" spans="1:8" x14ac:dyDescent="0.25">
      <c r="A136" t="s">
        <v>141</v>
      </c>
      <c r="B136">
        <v>4648</v>
      </c>
      <c r="C136">
        <v>717238</v>
      </c>
      <c r="D136">
        <f t="shared" si="7"/>
        <v>3.8311180609851447E-2</v>
      </c>
      <c r="E136">
        <f t="shared" si="8"/>
        <v>3.7595528457536526E-2</v>
      </c>
      <c r="F136">
        <f t="shared" si="6"/>
        <v>8.4441922985317479</v>
      </c>
      <c r="G136">
        <f t="shared" si="6"/>
        <v>13.483163003135511</v>
      </c>
      <c r="H136" t="str">
        <f>IF(AND(E136&gt;=$M$5,E136&lt;=$M$6),"Выброс",0)</f>
        <v>Выброс</v>
      </c>
    </row>
    <row r="137" spans="1:8" x14ac:dyDescent="0.25">
      <c r="A137" t="s">
        <v>142</v>
      </c>
      <c r="B137">
        <v>4690</v>
      </c>
      <c r="C137">
        <v>859724</v>
      </c>
      <c r="D137">
        <f t="shared" si="7"/>
        <v>9.0361445783132526E-3</v>
      </c>
      <c r="E137">
        <f t="shared" si="8"/>
        <v>8.9955629085777828E-3</v>
      </c>
      <c r="F137">
        <f t="shared" si="6"/>
        <v>8.4531878614403251</v>
      </c>
      <c r="G137">
        <f t="shared" si="6"/>
        <v>13.664366686488004</v>
      </c>
      <c r="H137">
        <f>IF(AND(E137&gt;=$M$5,E137&lt;=$M$6),0,"Выброс")</f>
        <v>0</v>
      </c>
    </row>
    <row r="138" spans="1:8" x14ac:dyDescent="0.25">
      <c r="A138" t="s">
        <v>143</v>
      </c>
      <c r="B138">
        <v>4720</v>
      </c>
      <c r="C138">
        <v>648464</v>
      </c>
      <c r="D138">
        <f t="shared" si="7"/>
        <v>6.3965884861407248E-3</v>
      </c>
      <c r="E138">
        <f t="shared" si="8"/>
        <v>6.3762171392760638E-3</v>
      </c>
      <c r="F138">
        <f t="shared" si="6"/>
        <v>8.4595640785796018</v>
      </c>
      <c r="G138">
        <f t="shared" si="6"/>
        <v>13.382361768476082</v>
      </c>
      <c r="H138">
        <f>IF(AND(E138&gt;=$M$5,E138&lt;=$M$6),0,"Выброс")</f>
        <v>0</v>
      </c>
    </row>
    <row r="139" spans="1:8" x14ac:dyDescent="0.25">
      <c r="A139" t="s">
        <v>144</v>
      </c>
      <c r="B139">
        <v>4782.5</v>
      </c>
      <c r="C139">
        <v>464885</v>
      </c>
      <c r="D139">
        <f t="shared" si="7"/>
        <v>1.3241525423728813E-2</v>
      </c>
      <c r="E139">
        <f t="shared" si="8"/>
        <v>1.3154622734806871E-2</v>
      </c>
      <c r="F139">
        <f t="shared" si="6"/>
        <v>8.4727187013144079</v>
      </c>
      <c r="G139">
        <f t="shared" si="6"/>
        <v>13.049545342154923</v>
      </c>
      <c r="H139">
        <f>IF(AND(E139&gt;=$M$5,E139&lt;=$M$6),0,"Выброс")</f>
        <v>0</v>
      </c>
    </row>
    <row r="140" spans="1:8" x14ac:dyDescent="0.25">
      <c r="A140" t="s">
        <v>145</v>
      </c>
      <c r="B140">
        <v>4752</v>
      </c>
      <c r="C140">
        <v>554837</v>
      </c>
      <c r="D140">
        <f t="shared" si="7"/>
        <v>-6.3774176685833768E-3</v>
      </c>
      <c r="E140">
        <f t="shared" si="8"/>
        <v>-6.3978402719270591E-3</v>
      </c>
      <c r="F140">
        <f t="shared" si="6"/>
        <v>8.4663208610424814</v>
      </c>
      <c r="G140">
        <f t="shared" si="6"/>
        <v>13.226429655898439</v>
      </c>
      <c r="H140">
        <f>IF(AND(E140&gt;=$M$5,E140&lt;=$M$6),0,"Выброс")</f>
        <v>0</v>
      </c>
    </row>
    <row r="141" spans="1:8" x14ac:dyDescent="0.25">
      <c r="A141" t="s">
        <v>146</v>
      </c>
      <c r="B141">
        <v>4768</v>
      </c>
      <c r="C141">
        <v>303507</v>
      </c>
      <c r="D141">
        <f t="shared" si="7"/>
        <v>3.3670033670033669E-3</v>
      </c>
      <c r="E141">
        <f t="shared" si="8"/>
        <v>3.3613477027049274E-3</v>
      </c>
      <c r="F141">
        <f t="shared" si="6"/>
        <v>8.4696822087451853</v>
      </c>
      <c r="G141">
        <f t="shared" si="6"/>
        <v>12.623159953466127</v>
      </c>
      <c r="H141">
        <f>IF(AND(E141&gt;=$M$5,E141&lt;=$M$6),0,"Выброс")</f>
        <v>0</v>
      </c>
    </row>
    <row r="142" spans="1:8" x14ac:dyDescent="0.25">
      <c r="A142" t="s">
        <v>147</v>
      </c>
      <c r="B142">
        <v>4698</v>
      </c>
      <c r="C142">
        <v>815281</v>
      </c>
      <c r="D142">
        <f t="shared" si="7"/>
        <v>-1.4681208053691275E-2</v>
      </c>
      <c r="E142">
        <f t="shared" si="8"/>
        <v>-1.4790043526327642E-2</v>
      </c>
      <c r="F142">
        <f t="shared" si="6"/>
        <v>8.4548921652188582</v>
      </c>
      <c r="G142">
        <f t="shared" si="6"/>
        <v>13.611288118074288</v>
      </c>
      <c r="H142">
        <f>IF(AND(E142&gt;=$M$5,E142&lt;=$M$6),0,"Выброс")</f>
        <v>0</v>
      </c>
    </row>
    <row r="143" spans="1:8" x14ac:dyDescent="0.25">
      <c r="A143" t="s">
        <v>148</v>
      </c>
      <c r="B143">
        <v>4675.5</v>
      </c>
      <c r="C143">
        <v>499186</v>
      </c>
      <c r="D143">
        <f t="shared" si="7"/>
        <v>-4.7892720306513406E-3</v>
      </c>
      <c r="E143">
        <f t="shared" si="8"/>
        <v>-4.8007773433566764E-3</v>
      </c>
      <c r="F143">
        <f t="shared" si="6"/>
        <v>8.4500913878755011</v>
      </c>
      <c r="G143">
        <f t="shared" si="6"/>
        <v>13.120734050772295</v>
      </c>
      <c r="H143">
        <f>IF(AND(E143&gt;=$M$5,E143&lt;=$M$6),0,"Выброс")</f>
        <v>0</v>
      </c>
    </row>
    <row r="144" spans="1:8" x14ac:dyDescent="0.25">
      <c r="A144" t="s">
        <v>149</v>
      </c>
      <c r="B144">
        <v>4586</v>
      </c>
      <c r="C144">
        <v>545908</v>
      </c>
      <c r="D144">
        <f t="shared" si="7"/>
        <v>-1.9142337717891134E-2</v>
      </c>
      <c r="E144">
        <f t="shared" si="8"/>
        <v>-1.932792445765167E-2</v>
      </c>
      <c r="F144">
        <f t="shared" si="6"/>
        <v>8.4307634634178505</v>
      </c>
      <c r="G144">
        <f t="shared" si="6"/>
        <v>13.210205742361133</v>
      </c>
      <c r="H144">
        <f>IF(AND(E144&gt;=$M$5,E144&lt;=$M$6),0,"Выброс")</f>
        <v>0</v>
      </c>
    </row>
    <row r="145" spans="1:8" x14ac:dyDescent="0.25">
      <c r="A145" s="1">
        <v>43898</v>
      </c>
      <c r="B145">
        <v>4614</v>
      </c>
      <c r="C145">
        <v>440772</v>
      </c>
      <c r="D145">
        <f t="shared" si="7"/>
        <v>6.1055385957261227E-3</v>
      </c>
      <c r="E145">
        <f t="shared" si="8"/>
        <v>6.0869753158491486E-3</v>
      </c>
      <c r="F145">
        <f t="shared" si="6"/>
        <v>8.4368504387336998</v>
      </c>
      <c r="G145">
        <f t="shared" si="6"/>
        <v>12.996283013932162</v>
      </c>
      <c r="H145">
        <f>IF(AND(E145&gt;=$M$5,E145&lt;=$M$6),0,"Выброс")</f>
        <v>0</v>
      </c>
    </row>
    <row r="146" spans="1:8" x14ac:dyDescent="0.25">
      <c r="A146" s="1">
        <v>43929</v>
      </c>
      <c r="B146">
        <v>4658.5</v>
      </c>
      <c r="C146">
        <v>276765</v>
      </c>
      <c r="D146">
        <f t="shared" si="7"/>
        <v>9.6445600346770702E-3</v>
      </c>
      <c r="E146">
        <f t="shared" si="8"/>
        <v>9.5983481567806454E-3</v>
      </c>
      <c r="F146">
        <f t="shared" si="6"/>
        <v>8.4464487868904801</v>
      </c>
      <c r="G146">
        <f t="shared" si="6"/>
        <v>12.530924049644092</v>
      </c>
      <c r="H146">
        <f>IF(AND(E146&gt;=$M$5,E146&lt;=$M$6),0,"Выброс")</f>
        <v>0</v>
      </c>
    </row>
    <row r="147" spans="1:8" x14ac:dyDescent="0.25">
      <c r="A147" s="1">
        <v>43959</v>
      </c>
      <c r="B147">
        <v>4632</v>
      </c>
      <c r="C147">
        <v>333049</v>
      </c>
      <c r="D147">
        <f t="shared" si="7"/>
        <v>-5.6885263496833744E-3</v>
      </c>
      <c r="E147">
        <f t="shared" si="8"/>
        <v>-5.7047676376485029E-3</v>
      </c>
      <c r="F147">
        <f t="shared" si="6"/>
        <v>8.4407440192528309</v>
      </c>
      <c r="G147">
        <f t="shared" si="6"/>
        <v>12.716044905284649</v>
      </c>
      <c r="H147">
        <f>IF(AND(E147&gt;=$M$5,E147&lt;=$M$6),0,"Выброс")</f>
        <v>0</v>
      </c>
    </row>
    <row r="148" spans="1:8" x14ac:dyDescent="0.25">
      <c r="A148" s="1">
        <v>43990</v>
      </c>
      <c r="B148">
        <v>4606.5</v>
      </c>
      <c r="C148">
        <v>321495</v>
      </c>
      <c r="D148">
        <f t="shared" si="7"/>
        <v>-5.5051813471502587E-3</v>
      </c>
      <c r="E148">
        <f t="shared" si="8"/>
        <v>-5.5203907038444411E-3</v>
      </c>
      <c r="F148">
        <f t="shared" si="6"/>
        <v>8.4352236285489859</v>
      </c>
      <c r="G148">
        <f t="shared" si="6"/>
        <v>12.680737270439343</v>
      </c>
      <c r="H148">
        <f>IF(AND(E148&gt;=$M$5,E148&lt;=$M$6),0,"Выброс")</f>
        <v>0</v>
      </c>
    </row>
    <row r="149" spans="1:8" x14ac:dyDescent="0.25">
      <c r="A149" s="1">
        <v>44020</v>
      </c>
      <c r="B149">
        <v>4618</v>
      </c>
      <c r="C149">
        <v>309905</v>
      </c>
      <c r="D149">
        <f t="shared" si="7"/>
        <v>2.4964723759904484E-3</v>
      </c>
      <c r="E149">
        <f t="shared" si="8"/>
        <v>2.4933613654538459E-3</v>
      </c>
      <c r="F149">
        <f t="shared" si="6"/>
        <v>8.4377169899144402</v>
      </c>
      <c r="G149">
        <f t="shared" si="6"/>
        <v>12.644021077882535</v>
      </c>
      <c r="H149">
        <f>IF(AND(E149&gt;=$M$5,E149&lt;=$M$6),0,"Выброс")</f>
        <v>0</v>
      </c>
    </row>
    <row r="150" spans="1:8" x14ac:dyDescent="0.25">
      <c r="A150" s="1">
        <v>44112</v>
      </c>
      <c r="B150">
        <v>4613.5</v>
      </c>
      <c r="C150">
        <v>263586</v>
      </c>
      <c r="D150">
        <f t="shared" si="7"/>
        <v>-9.7444781290601987E-4</v>
      </c>
      <c r="E150">
        <f t="shared" si="8"/>
        <v>-9.7492289583013417E-4</v>
      </c>
      <c r="F150">
        <f t="shared" si="6"/>
        <v>8.43674206701861</v>
      </c>
      <c r="G150">
        <f t="shared" si="6"/>
        <v>12.482134969426163</v>
      </c>
      <c r="H150">
        <f>IF(AND(E150&gt;=$M$5,E150&lt;=$M$6),0,"Выброс")</f>
        <v>0</v>
      </c>
    </row>
    <row r="151" spans="1:8" x14ac:dyDescent="0.25">
      <c r="A151" s="1">
        <v>44143</v>
      </c>
      <c r="B151">
        <v>4622</v>
      </c>
      <c r="C151">
        <v>368984</v>
      </c>
      <c r="D151">
        <f t="shared" si="7"/>
        <v>1.8424189877533326E-3</v>
      </c>
      <c r="E151">
        <f t="shared" si="8"/>
        <v>1.840723815715462E-3</v>
      </c>
      <c r="F151">
        <f t="shared" si="6"/>
        <v>8.4385827908343263</v>
      </c>
      <c r="G151">
        <f t="shared" si="6"/>
        <v>12.818508561648969</v>
      </c>
      <c r="H151">
        <f>IF(AND(E151&gt;=$M$5,E151&lt;=$M$6),0,"Выброс")</f>
        <v>0</v>
      </c>
    </row>
    <row r="152" spans="1:8" x14ac:dyDescent="0.25">
      <c r="A152" s="1">
        <v>44173</v>
      </c>
      <c r="B152">
        <v>4619.5</v>
      </c>
      <c r="C152">
        <v>343556</v>
      </c>
      <c r="D152">
        <f t="shared" si="7"/>
        <v>-5.4089138900908693E-4</v>
      </c>
      <c r="E152">
        <f t="shared" si="8"/>
        <v>-5.4103772352615302E-4</v>
      </c>
      <c r="F152">
        <f t="shared" si="6"/>
        <v>8.4380417531108005</v>
      </c>
      <c r="G152">
        <f t="shared" si="6"/>
        <v>12.747105405013455</v>
      </c>
      <c r="H152">
        <f>IF(AND(E152&gt;=$M$5,E152&lt;=$M$6),0,"Выброс")</f>
        <v>0</v>
      </c>
    </row>
    <row r="153" spans="1:8" x14ac:dyDescent="0.25">
      <c r="A153" t="s">
        <v>150</v>
      </c>
      <c r="B153">
        <v>4738.5</v>
      </c>
      <c r="C153">
        <v>509353</v>
      </c>
      <c r="D153">
        <f t="shared" si="7"/>
        <v>2.5760363675722479E-2</v>
      </c>
      <c r="E153">
        <f t="shared" si="8"/>
        <v>2.5434155799449694E-2</v>
      </c>
      <c r="F153">
        <f t="shared" si="6"/>
        <v>8.4634759089102491</v>
      </c>
      <c r="G153">
        <f t="shared" si="6"/>
        <v>13.140896571860493</v>
      </c>
      <c r="H153">
        <f>IF(AND(E153&gt;=$M$5,E153&lt;=$M$6),0,"Выброс")</f>
        <v>0</v>
      </c>
    </row>
    <row r="154" spans="1:8" x14ac:dyDescent="0.25">
      <c r="A154" t="s">
        <v>151</v>
      </c>
      <c r="B154">
        <v>4763.5</v>
      </c>
      <c r="C154">
        <v>561231</v>
      </c>
      <c r="D154">
        <f t="shared" si="7"/>
        <v>5.2759312018571276E-3</v>
      </c>
      <c r="E154">
        <f t="shared" si="8"/>
        <v>5.2620622365844626E-3</v>
      </c>
      <c r="F154">
        <f t="shared" si="6"/>
        <v>8.4687379711468349</v>
      </c>
      <c r="G154">
        <f t="shared" si="6"/>
        <v>13.237887864458894</v>
      </c>
      <c r="H154">
        <f>IF(AND(E154&gt;=$M$5,E154&lt;=$M$6),0,"Выброс")</f>
        <v>0</v>
      </c>
    </row>
    <row r="155" spans="1:8" x14ac:dyDescent="0.25">
      <c r="A155" t="s">
        <v>152</v>
      </c>
      <c r="B155">
        <v>4688</v>
      </c>
      <c r="C155">
        <v>518607</v>
      </c>
      <c r="D155">
        <f t="shared" si="7"/>
        <v>-1.5849690353731499E-2</v>
      </c>
      <c r="E155">
        <f t="shared" si="8"/>
        <v>-1.5976639889985541E-2</v>
      </c>
      <c r="F155">
        <f t="shared" si="6"/>
        <v>8.4527613312568484</v>
      </c>
      <c r="G155">
        <f t="shared" si="6"/>
        <v>13.15890164987451</v>
      </c>
      <c r="H155">
        <f>IF(AND(E155&gt;=$M$5,E155&lt;=$M$6),0,"Выброс")</f>
        <v>0</v>
      </c>
    </row>
    <row r="156" spans="1:8" x14ac:dyDescent="0.25">
      <c r="A156" t="s">
        <v>153</v>
      </c>
      <c r="B156">
        <v>4690.5</v>
      </c>
      <c r="C156">
        <v>321094</v>
      </c>
      <c r="D156">
        <f t="shared" si="7"/>
        <v>5.3327645051194541E-4</v>
      </c>
      <c r="E156">
        <f t="shared" si="8"/>
        <v>5.3313430915711028E-4</v>
      </c>
      <c r="F156">
        <f t="shared" si="6"/>
        <v>8.4532944655660049</v>
      </c>
      <c r="G156">
        <f t="shared" si="6"/>
        <v>12.67948919413535</v>
      </c>
      <c r="H156">
        <f>IF(AND(E156&gt;=$M$5,E156&lt;=$M$6),0,"Выброс")</f>
        <v>0</v>
      </c>
    </row>
    <row r="157" spans="1:8" x14ac:dyDescent="0.25">
      <c r="A157" t="s">
        <v>154</v>
      </c>
      <c r="B157">
        <v>4671.5</v>
      </c>
      <c r="C157">
        <v>252837</v>
      </c>
      <c r="D157">
        <f t="shared" si="7"/>
        <v>-4.0507408591834559E-3</v>
      </c>
      <c r="E157">
        <f t="shared" si="8"/>
        <v>-4.0589673329953311E-3</v>
      </c>
      <c r="F157">
        <f t="shared" si="6"/>
        <v>8.4492354982330102</v>
      </c>
      <c r="G157">
        <f t="shared" si="6"/>
        <v>12.440500291304643</v>
      </c>
      <c r="H157">
        <f>IF(AND(E157&gt;=$M$5,E157&lt;=$M$6),0,"Выброс")</f>
        <v>0</v>
      </c>
    </row>
    <row r="158" spans="1:8" x14ac:dyDescent="0.25">
      <c r="A158" t="s">
        <v>155</v>
      </c>
      <c r="B158">
        <v>4561.5</v>
      </c>
      <c r="C158">
        <v>533803</v>
      </c>
      <c r="D158">
        <f t="shared" si="7"/>
        <v>-2.3547040565128973E-2</v>
      </c>
      <c r="E158">
        <f t="shared" si="8"/>
        <v>-2.382870244748134E-2</v>
      </c>
      <c r="F158">
        <f t="shared" si="6"/>
        <v>8.4254067957855288</v>
      </c>
      <c r="G158">
        <f t="shared" si="6"/>
        <v>13.187782136019196</v>
      </c>
      <c r="H158">
        <f>IF(AND(E158&gt;=$M$5,E158&lt;=$M$6),0,"Выброс")</f>
        <v>0</v>
      </c>
    </row>
    <row r="159" spans="1:8" x14ac:dyDescent="0.25">
      <c r="A159" t="s">
        <v>156</v>
      </c>
      <c r="B159">
        <v>4523</v>
      </c>
      <c r="C159">
        <v>368723</v>
      </c>
      <c r="D159">
        <f t="shared" si="7"/>
        <v>-8.4402060725638495E-3</v>
      </c>
      <c r="E159">
        <f t="shared" si="8"/>
        <v>-8.4760263076859282E-3</v>
      </c>
      <c r="F159">
        <f t="shared" si="6"/>
        <v>8.4169307694778439</v>
      </c>
      <c r="G159">
        <f t="shared" si="6"/>
        <v>12.817800963616444</v>
      </c>
      <c r="H159">
        <f>IF(AND(E159&gt;=$M$5,E159&lt;=$M$6),0,"Выброс")</f>
        <v>0</v>
      </c>
    </row>
    <row r="160" spans="1:8" x14ac:dyDescent="0.25">
      <c r="A160" t="s">
        <v>157</v>
      </c>
      <c r="B160">
        <v>4608</v>
      </c>
      <c r="C160">
        <v>335463</v>
      </c>
      <c r="D160">
        <f t="shared" si="7"/>
        <v>1.8792836612867566E-2</v>
      </c>
      <c r="E160">
        <f t="shared" si="8"/>
        <v>1.8618432897884018E-2</v>
      </c>
      <c r="F160">
        <f t="shared" si="6"/>
        <v>8.4355492023757268</v>
      </c>
      <c r="G160">
        <f t="shared" si="6"/>
        <v>12.723266946152775</v>
      </c>
      <c r="H160">
        <f>IF(AND(E160&gt;=$M$5,E160&lt;=$M$6),0,"Выброс")</f>
        <v>0</v>
      </c>
    </row>
    <row r="161" spans="1:8" x14ac:dyDescent="0.25">
      <c r="A161" t="s">
        <v>158</v>
      </c>
      <c r="B161">
        <v>4642.5</v>
      </c>
      <c r="C161">
        <v>473599</v>
      </c>
      <c r="D161">
        <f t="shared" si="7"/>
        <v>7.486979166666667E-3</v>
      </c>
      <c r="E161">
        <f t="shared" si="8"/>
        <v>7.4590908511337648E-3</v>
      </c>
      <c r="F161">
        <f t="shared" si="6"/>
        <v>8.4430082932268604</v>
      </c>
      <c r="G161">
        <f t="shared" si="6"/>
        <v>13.068116251063218</v>
      </c>
      <c r="H161">
        <f>IF(AND(E161&gt;=$M$5,E161&lt;=$M$6),0,"Выброс")</f>
        <v>0</v>
      </c>
    </row>
    <row r="162" spans="1:8" x14ac:dyDescent="0.25">
      <c r="A162" t="s">
        <v>159</v>
      </c>
      <c r="B162">
        <v>4666</v>
      </c>
      <c r="C162">
        <v>302374</v>
      </c>
      <c r="D162">
        <f t="shared" si="7"/>
        <v>5.0619278406031235E-3</v>
      </c>
      <c r="E162">
        <f t="shared" si="8"/>
        <v>5.0491593545145151E-3</v>
      </c>
      <c r="F162">
        <f t="shared" si="6"/>
        <v>8.4480574525813754</v>
      </c>
      <c r="G162">
        <f t="shared" si="6"/>
        <v>12.619419940755144</v>
      </c>
      <c r="H162">
        <f>IF(AND(E162&gt;=$M$5,E162&lt;=$M$6),0,"Выброс")</f>
        <v>0</v>
      </c>
    </row>
    <row r="163" spans="1:8" x14ac:dyDescent="0.25">
      <c r="A163" t="s">
        <v>160</v>
      </c>
      <c r="B163">
        <v>4728</v>
      </c>
      <c r="C163">
        <v>422233</v>
      </c>
      <c r="D163">
        <f t="shared" si="7"/>
        <v>1.3287612516073724E-2</v>
      </c>
      <c r="E163">
        <f t="shared" si="8"/>
        <v>1.3200106504558811E-2</v>
      </c>
      <c r="F163">
        <f t="shared" si="6"/>
        <v>8.4612575590859347</v>
      </c>
      <c r="G163">
        <f t="shared" si="6"/>
        <v>12.953312573350393</v>
      </c>
      <c r="H163">
        <f>IF(AND(E163&gt;=$M$5,E163&lt;=$M$6),0,"Выброс")</f>
        <v>0</v>
      </c>
    </row>
    <row r="164" spans="1:8" x14ac:dyDescent="0.25">
      <c r="A164" t="s">
        <v>161</v>
      </c>
      <c r="B164">
        <v>4581.5</v>
      </c>
      <c r="C164">
        <v>481042</v>
      </c>
      <c r="D164">
        <f t="shared" si="7"/>
        <v>-3.0985617597292726E-2</v>
      </c>
      <c r="E164">
        <f t="shared" si="8"/>
        <v>-3.1475824680666155E-2</v>
      </c>
      <c r="F164">
        <f t="shared" si="6"/>
        <v>8.4297817344052675</v>
      </c>
      <c r="G164">
        <f t="shared" si="6"/>
        <v>13.083709863363215</v>
      </c>
      <c r="H164">
        <f>IF(AND(E164&gt;=$M$5,E164&lt;=$M$6),0,"Выброс")</f>
        <v>0</v>
      </c>
    </row>
    <row r="165" spans="1:8" x14ac:dyDescent="0.25">
      <c r="A165" t="s">
        <v>162</v>
      </c>
      <c r="B165">
        <v>4474.5</v>
      </c>
      <c r="C165">
        <v>468217</v>
      </c>
      <c r="D165">
        <f t="shared" si="7"/>
        <v>-2.3354796464040161E-2</v>
      </c>
      <c r="E165">
        <f t="shared" si="8"/>
        <v>-2.3631841782355015E-2</v>
      </c>
      <c r="F165">
        <f t="shared" si="6"/>
        <v>8.4061498926229135</v>
      </c>
      <c r="G165">
        <f t="shared" si="6"/>
        <v>13.056687142649325</v>
      </c>
      <c r="H165">
        <f>IF(AND(E165&gt;=$M$5,E165&lt;=$M$6),0,"Выброс")</f>
        <v>0</v>
      </c>
    </row>
    <row r="166" spans="1:8" x14ac:dyDescent="0.25">
      <c r="A166" s="1">
        <v>43839</v>
      </c>
      <c r="B166">
        <v>4497.5</v>
      </c>
      <c r="C166">
        <v>556547</v>
      </c>
      <c r="D166">
        <f t="shared" si="7"/>
        <v>5.1402391328640076E-3</v>
      </c>
      <c r="E166">
        <f t="shared" si="8"/>
        <v>5.1270732017753614E-3</v>
      </c>
      <c r="F166">
        <f t="shared" si="6"/>
        <v>8.4112769658246886</v>
      </c>
      <c r="G166">
        <f t="shared" si="6"/>
        <v>13.229506902555572</v>
      </c>
      <c r="H166">
        <f>IF(AND(E166&gt;=$M$5,E166&lt;=$M$6),0,"Выброс")</f>
        <v>0</v>
      </c>
    </row>
    <row r="167" spans="1:8" x14ac:dyDescent="0.25">
      <c r="A167" s="1">
        <v>43870</v>
      </c>
      <c r="B167">
        <v>4564.5</v>
      </c>
      <c r="C167">
        <v>518184</v>
      </c>
      <c r="D167">
        <f t="shared" si="7"/>
        <v>1.4897165091717622E-2</v>
      </c>
      <c r="E167">
        <f t="shared" si="8"/>
        <v>1.4787292180447238E-2</v>
      </c>
      <c r="F167">
        <f t="shared" si="6"/>
        <v>8.4260642580051357</v>
      </c>
      <c r="G167">
        <f t="shared" si="6"/>
        <v>13.15808567052386</v>
      </c>
      <c r="H167">
        <f>IF(AND(E167&gt;=$M$5,E167&lt;=$M$6),0,"Выброс")</f>
        <v>0</v>
      </c>
    </row>
    <row r="168" spans="1:8" x14ac:dyDescent="0.25">
      <c r="A168" s="1">
        <v>43899</v>
      </c>
      <c r="B168">
        <v>4565</v>
      </c>
      <c r="C168">
        <v>274496</v>
      </c>
      <c r="D168">
        <f t="shared" si="7"/>
        <v>1.0954102311315588E-4</v>
      </c>
      <c r="E168">
        <f t="shared" si="8"/>
        <v>1.0953502393334118E-4</v>
      </c>
      <c r="F168">
        <f t="shared" si="6"/>
        <v>8.4261737930290685</v>
      </c>
      <c r="G168">
        <f t="shared" si="6"/>
        <v>12.522691967876552</v>
      </c>
      <c r="H168">
        <f>IF(AND(E168&gt;=$M$5,E168&lt;=$M$6),0,"Выброс")</f>
        <v>0</v>
      </c>
    </row>
    <row r="169" spans="1:8" x14ac:dyDescent="0.25">
      <c r="A169" s="1">
        <v>43930</v>
      </c>
      <c r="B169">
        <v>4590.5</v>
      </c>
      <c r="C169">
        <v>251453</v>
      </c>
      <c r="D169">
        <f t="shared" si="7"/>
        <v>5.5859802847754653E-3</v>
      </c>
      <c r="E169">
        <f t="shared" si="8"/>
        <v>5.5704365546859098E-3</v>
      </c>
      <c r="F169">
        <f t="shared" si="6"/>
        <v>8.4317442295837548</v>
      </c>
      <c r="G169">
        <f t="shared" si="6"/>
        <v>12.435011372330292</v>
      </c>
      <c r="H169">
        <f>IF(AND(E169&gt;=$M$5,E169&lt;=$M$6),0,"Выброс")</f>
        <v>0</v>
      </c>
    </row>
    <row r="170" spans="1:8" x14ac:dyDescent="0.25">
      <c r="A170" s="1">
        <v>44021</v>
      </c>
      <c r="B170">
        <v>4558.5</v>
      </c>
      <c r="C170">
        <v>150741</v>
      </c>
      <c r="D170">
        <f t="shared" si="7"/>
        <v>-6.9709182006317391E-3</v>
      </c>
      <c r="E170">
        <f t="shared" si="8"/>
        <v>-6.9953285587972796E-3</v>
      </c>
      <c r="F170">
        <f t="shared" si="6"/>
        <v>8.424748901024957</v>
      </c>
      <c r="G170">
        <f t="shared" si="6"/>
        <v>11.923318411314689</v>
      </c>
      <c r="H170">
        <f>IF(AND(E170&gt;=$M$5,E170&lt;=$M$6),0,"Выброс")</f>
        <v>0</v>
      </c>
    </row>
    <row r="171" spans="1:8" x14ac:dyDescent="0.25">
      <c r="A171" s="1">
        <v>44052</v>
      </c>
      <c r="B171">
        <v>4535</v>
      </c>
      <c r="C171">
        <v>312059</v>
      </c>
      <c r="D171">
        <f t="shared" si="7"/>
        <v>-5.1552045629044644E-3</v>
      </c>
      <c r="E171">
        <f t="shared" si="8"/>
        <v>-5.168538475720426E-3</v>
      </c>
      <c r="F171">
        <f t="shared" si="6"/>
        <v>8.4195803625492367</v>
      </c>
      <c r="G171">
        <f t="shared" si="6"/>
        <v>12.650947551478087</v>
      </c>
      <c r="H171">
        <f>IF(AND(E171&gt;=$M$5,E171&lt;=$M$6),0,"Выброс")</f>
        <v>0</v>
      </c>
    </row>
    <row r="172" spans="1:8" x14ac:dyDescent="0.25">
      <c r="A172" s="1">
        <v>44083</v>
      </c>
      <c r="B172">
        <v>4456</v>
      </c>
      <c r="C172">
        <v>279467</v>
      </c>
      <c r="D172">
        <f t="shared" si="7"/>
        <v>-1.7420066152149943E-2</v>
      </c>
      <c r="E172">
        <f t="shared" si="8"/>
        <v>-1.7573580942117053E-2</v>
      </c>
      <c r="F172">
        <f t="shared" si="6"/>
        <v>8.4020067816071204</v>
      </c>
      <c r="G172">
        <f t="shared" si="6"/>
        <v>12.540639496628186</v>
      </c>
      <c r="H172">
        <f>IF(AND(E172&gt;=$M$5,E172&lt;=$M$6),0,"Выброс")</f>
        <v>0</v>
      </c>
    </row>
    <row r="173" spans="1:8" x14ac:dyDescent="0.25">
      <c r="A173" s="1">
        <v>44113</v>
      </c>
      <c r="B173">
        <v>4475</v>
      </c>
      <c r="C173">
        <v>217757</v>
      </c>
      <c r="D173">
        <f t="shared" si="7"/>
        <v>4.263913824057451E-3</v>
      </c>
      <c r="E173">
        <f t="shared" si="8"/>
        <v>4.2548491018357861E-3</v>
      </c>
      <c r="F173">
        <f t="shared" si="6"/>
        <v>8.4062616307089559</v>
      </c>
      <c r="G173">
        <f t="shared" si="6"/>
        <v>12.291135041155567</v>
      </c>
      <c r="H173">
        <f>IF(AND(E173&gt;=$M$5,E173&lt;=$M$6),0,"Выброс")</f>
        <v>0</v>
      </c>
    </row>
    <row r="174" spans="1:8" x14ac:dyDescent="0.25">
      <c r="A174" s="1">
        <v>44144</v>
      </c>
      <c r="B174">
        <v>4663.5</v>
      </c>
      <c r="C174">
        <v>322222</v>
      </c>
      <c r="D174">
        <f t="shared" si="7"/>
        <v>4.2122905027932964E-2</v>
      </c>
      <c r="E174">
        <f t="shared" si="8"/>
        <v>4.1259887457962517E-2</v>
      </c>
      <c r="F174">
        <f t="shared" si="6"/>
        <v>8.4475215181669174</v>
      </c>
      <c r="G174">
        <f t="shared" si="6"/>
        <v>12.682996027965073</v>
      </c>
      <c r="H174" t="str">
        <f>IF(AND(E174&gt;=$M$5,E174&lt;=$M$6),0,"Выброс")</f>
        <v>Выброс</v>
      </c>
    </row>
    <row r="175" spans="1:8" x14ac:dyDescent="0.25">
      <c r="A175" t="s">
        <v>163</v>
      </c>
      <c r="B175">
        <v>4671.5</v>
      </c>
      <c r="C175">
        <v>458729</v>
      </c>
      <c r="D175">
        <f t="shared" si="7"/>
        <v>1.7154497694864372E-3</v>
      </c>
      <c r="E175">
        <f t="shared" si="8"/>
        <v>1.7139800660921471E-3</v>
      </c>
      <c r="F175">
        <f t="shared" si="6"/>
        <v>8.4492354982330102</v>
      </c>
      <c r="G175">
        <f t="shared" si="6"/>
        <v>13.036214900736381</v>
      </c>
      <c r="H175">
        <f>IF(AND(E175&gt;=$M$5,E175&lt;=$M$6),0,"Выброс")</f>
        <v>0</v>
      </c>
    </row>
    <row r="176" spans="1:8" x14ac:dyDescent="0.25">
      <c r="A176" t="s">
        <v>164</v>
      </c>
      <c r="B176">
        <v>4724.5</v>
      </c>
      <c r="C176">
        <v>382678</v>
      </c>
      <c r="D176">
        <f t="shared" si="7"/>
        <v>1.1345392272289414E-2</v>
      </c>
      <c r="E176">
        <f t="shared" si="8"/>
        <v>1.1281515989670346E-2</v>
      </c>
      <c r="F176">
        <f t="shared" si="6"/>
        <v>8.4605170142226811</v>
      </c>
      <c r="G176">
        <f t="shared" si="6"/>
        <v>12.854949183479711</v>
      </c>
      <c r="H176">
        <f>IF(AND(E176&gt;=$M$5,E176&lt;=$M$6),0,"Выброс")</f>
        <v>0</v>
      </c>
    </row>
    <row r="177" spans="1:8" x14ac:dyDescent="0.25">
      <c r="A177" t="s">
        <v>165</v>
      </c>
      <c r="B177">
        <v>4710</v>
      </c>
      <c r="C177">
        <v>274442</v>
      </c>
      <c r="D177">
        <f t="shared" si="7"/>
        <v>-3.0691078420996931E-3</v>
      </c>
      <c r="E177">
        <f t="shared" si="8"/>
        <v>-3.073827212217163E-3</v>
      </c>
      <c r="F177">
        <f t="shared" si="6"/>
        <v>8.4574431870104636</v>
      </c>
      <c r="G177">
        <f t="shared" si="6"/>
        <v>12.522495224345683</v>
      </c>
      <c r="H177">
        <f>IF(AND(E177&gt;=$M$5,E177&lt;=$M$6),0,"Выброс")</f>
        <v>0</v>
      </c>
    </row>
    <row r="178" spans="1:8" x14ac:dyDescent="0.25">
      <c r="A178" t="s">
        <v>166</v>
      </c>
      <c r="B178">
        <v>4863</v>
      </c>
      <c r="C178">
        <v>787198</v>
      </c>
      <c r="D178">
        <f t="shared" si="7"/>
        <v>3.2484076433121019E-2</v>
      </c>
      <c r="E178">
        <f t="shared" si="8"/>
        <v>3.1967623393322459E-2</v>
      </c>
      <c r="F178">
        <f t="shared" si="6"/>
        <v>8.4894108104037862</v>
      </c>
      <c r="G178">
        <f t="shared" si="6"/>
        <v>13.576235084066546</v>
      </c>
      <c r="H178">
        <f>IF(AND(E178&gt;=$M$5,E178&lt;=$M$6),0,"Выброс")</f>
        <v>0</v>
      </c>
    </row>
    <row r="179" spans="1:8" x14ac:dyDescent="0.25">
      <c r="A179" t="s">
        <v>167</v>
      </c>
      <c r="B179">
        <v>4805</v>
      </c>
      <c r="C179">
        <v>394972</v>
      </c>
      <c r="D179">
        <f t="shared" si="7"/>
        <v>-1.192679415998355E-2</v>
      </c>
      <c r="E179">
        <f t="shared" si="8"/>
        <v>-1.1998488999392922E-2</v>
      </c>
      <c r="F179">
        <f t="shared" si="6"/>
        <v>8.4774123214043922</v>
      </c>
      <c r="G179">
        <f t="shared" si="6"/>
        <v>12.886570155294773</v>
      </c>
      <c r="H179">
        <f>IF(AND(E179&gt;=$M$5,E179&lt;=$M$6),0,"Выброс")</f>
        <v>0</v>
      </c>
    </row>
    <row r="180" spans="1:8" x14ac:dyDescent="0.25">
      <c r="A180" t="s">
        <v>168</v>
      </c>
      <c r="B180">
        <v>4772.5</v>
      </c>
      <c r="C180">
        <v>468255</v>
      </c>
      <c r="D180">
        <f t="shared" si="7"/>
        <v>-6.7637877211238293E-3</v>
      </c>
      <c r="E180">
        <f t="shared" si="8"/>
        <v>-6.7867658044902064E-3</v>
      </c>
      <c r="F180">
        <f t="shared" si="6"/>
        <v>8.4706255555999022</v>
      </c>
      <c r="G180">
        <f t="shared" si="6"/>
        <v>13.056768298305919</v>
      </c>
      <c r="H180">
        <f>IF(AND(E180&gt;=$M$5,E180&lt;=$M$6),0,"Выброс")</f>
        <v>0</v>
      </c>
    </row>
    <row r="181" spans="1:8" x14ac:dyDescent="0.25">
      <c r="A181" t="s">
        <v>169</v>
      </c>
      <c r="B181">
        <v>4962</v>
      </c>
      <c r="C181">
        <v>654074</v>
      </c>
      <c r="D181">
        <f t="shared" si="7"/>
        <v>3.9706652697747515E-2</v>
      </c>
      <c r="E181">
        <f t="shared" si="8"/>
        <v>3.8938608651843551E-2</v>
      </c>
      <c r="F181">
        <f t="shared" si="6"/>
        <v>8.5095641642517457</v>
      </c>
      <c r="G181">
        <f t="shared" si="6"/>
        <v>13.390975773885469</v>
      </c>
      <c r="H181" t="str">
        <f>IF(AND(E181&gt;=$M$5,E181&lt;=$M$6),0,"Выброс")</f>
        <v>Выброс</v>
      </c>
    </row>
    <row r="182" spans="1:8" x14ac:dyDescent="0.25">
      <c r="A182" t="s">
        <v>170</v>
      </c>
      <c r="B182">
        <v>4989.5</v>
      </c>
      <c r="C182">
        <v>762604</v>
      </c>
      <c r="D182">
        <f t="shared" si="7"/>
        <v>5.542120112857719E-3</v>
      </c>
      <c r="E182">
        <f t="shared" si="8"/>
        <v>5.5268190726210026E-3</v>
      </c>
      <c r="F182">
        <f t="shared" si="6"/>
        <v>8.5150909833243666</v>
      </c>
      <c r="G182">
        <f t="shared" si="6"/>
        <v>13.544494171605587</v>
      </c>
      <c r="H182">
        <f>IF(AND(E182&gt;=$M$5,E182&lt;=$M$6),0,"Выброс")</f>
        <v>0</v>
      </c>
    </row>
    <row r="183" spans="1:8" x14ac:dyDescent="0.25">
      <c r="A183" t="s">
        <v>171</v>
      </c>
      <c r="B183">
        <v>5057</v>
      </c>
      <c r="C183">
        <v>584374</v>
      </c>
      <c r="D183">
        <f t="shared" si="7"/>
        <v>1.3528409660286601E-2</v>
      </c>
      <c r="E183">
        <f t="shared" si="8"/>
        <v>1.3437717755615775E-2</v>
      </c>
      <c r="F183">
        <f t="shared" si="6"/>
        <v>8.5285287010799831</v>
      </c>
      <c r="G183">
        <f t="shared" si="6"/>
        <v>13.278296467793679</v>
      </c>
      <c r="H183">
        <f>IF(AND(E183&gt;=$M$5,E183&lt;=$M$6),0,"Выброс")</f>
        <v>0</v>
      </c>
    </row>
    <row r="184" spans="1:8" x14ac:dyDescent="0.25">
      <c r="A184" t="s">
        <v>172</v>
      </c>
      <c r="B184">
        <v>5025</v>
      </c>
      <c r="C184">
        <v>484960</v>
      </c>
      <c r="D184">
        <f t="shared" si="7"/>
        <v>-6.3278623689934747E-3</v>
      </c>
      <c r="E184">
        <f t="shared" si="8"/>
        <v>-6.3479681527065747E-3</v>
      </c>
      <c r="F184">
        <f t="shared" si="6"/>
        <v>8.5221807329272767</v>
      </c>
      <c r="G184">
        <f t="shared" si="6"/>
        <v>13.09182169229163</v>
      </c>
      <c r="H184">
        <f>IF(AND(E184&gt;=$M$5,E184&lt;=$M$6),0,"Выброс")</f>
        <v>0</v>
      </c>
    </row>
    <row r="185" spans="1:8" x14ac:dyDescent="0.25">
      <c r="A185" t="s">
        <v>173</v>
      </c>
      <c r="B185">
        <v>5080</v>
      </c>
      <c r="C185">
        <v>347077</v>
      </c>
      <c r="D185">
        <f t="shared" si="7"/>
        <v>1.0945273631840797E-2</v>
      </c>
      <c r="E185">
        <f t="shared" si="8"/>
        <v>1.0885807645251004E-2</v>
      </c>
      <c r="F185">
        <f t="shared" si="6"/>
        <v>8.533066540572527</v>
      </c>
      <c r="G185">
        <f t="shared" si="6"/>
        <v>12.757301936329677</v>
      </c>
      <c r="H185">
        <f>IF(AND(E185&gt;=$M$5,E185&lt;=$M$6),0,"Выброс")</f>
        <v>0</v>
      </c>
    </row>
    <row r="186" spans="1:8" x14ac:dyDescent="0.25">
      <c r="A186" t="s">
        <v>174</v>
      </c>
      <c r="B186">
        <v>4965.5</v>
      </c>
      <c r="C186">
        <v>492171</v>
      </c>
      <c r="D186">
        <f t="shared" si="7"/>
        <v>-2.2539370078740156E-2</v>
      </c>
      <c r="E186">
        <f t="shared" si="8"/>
        <v>-2.2797264229114357E-2</v>
      </c>
      <c r="F186">
        <f t="shared" si="6"/>
        <v>8.5102692763434131</v>
      </c>
      <c r="G186">
        <f t="shared" si="6"/>
        <v>13.106581496064731</v>
      </c>
      <c r="H186">
        <f>IF(AND(E186&gt;=$M$5,E186&lt;=$M$6),0,"Выброс")</f>
        <v>0</v>
      </c>
    </row>
    <row r="187" spans="1:8" x14ac:dyDescent="0.25">
      <c r="A187" t="s">
        <v>175</v>
      </c>
      <c r="B187">
        <v>4956</v>
      </c>
      <c r="C187">
        <v>440560</v>
      </c>
      <c r="D187">
        <f t="shared" si="7"/>
        <v>-1.9132010875037762E-3</v>
      </c>
      <c r="E187">
        <f t="shared" si="8"/>
        <v>-1.9150335943802167E-3</v>
      </c>
      <c r="F187">
        <f t="shared" si="6"/>
        <v>8.5083542427490322</v>
      </c>
      <c r="G187">
        <f t="shared" si="6"/>
        <v>12.995801923936362</v>
      </c>
      <c r="H187">
        <f>IF(AND(E187&gt;=$M$5,E187&lt;=$M$6),0,"Выброс")</f>
        <v>0</v>
      </c>
    </row>
    <row r="188" spans="1:8" x14ac:dyDescent="0.25">
      <c r="A188" s="1">
        <v>43840</v>
      </c>
      <c r="B188">
        <v>4896</v>
      </c>
      <c r="C188">
        <v>419660</v>
      </c>
      <c r="D188">
        <f t="shared" si="7"/>
        <v>-1.2106537530266344E-2</v>
      </c>
      <c r="E188">
        <f t="shared" si="8"/>
        <v>-1.2180418556871072E-2</v>
      </c>
      <c r="F188">
        <f t="shared" si="6"/>
        <v>8.4961738241921623</v>
      </c>
      <c r="G188">
        <f t="shared" si="6"/>
        <v>12.947200138608686</v>
      </c>
      <c r="H188">
        <f>IF(AND(E188&gt;=$M$5,E188&lt;=$M$6),0,"Выброс")</f>
        <v>0</v>
      </c>
    </row>
    <row r="189" spans="1:8" x14ac:dyDescent="0.25">
      <c r="A189" s="1">
        <v>43871</v>
      </c>
      <c r="B189">
        <v>4906.5</v>
      </c>
      <c r="C189">
        <v>308123</v>
      </c>
      <c r="D189">
        <f t="shared" si="7"/>
        <v>2.1446078431372551E-3</v>
      </c>
      <c r="E189">
        <f t="shared" si="8"/>
        <v>2.1423114543863298E-3</v>
      </c>
      <c r="F189">
        <f t="shared" si="6"/>
        <v>8.4983161356465491</v>
      </c>
      <c r="G189">
        <f t="shared" si="6"/>
        <v>12.638254332885815</v>
      </c>
      <c r="H189">
        <f>IF(AND(E189&gt;=$M$5,E189&lt;=$M$6),0,"Выброс")</f>
        <v>0</v>
      </c>
    </row>
    <row r="190" spans="1:8" x14ac:dyDescent="0.25">
      <c r="A190" s="1">
        <v>43961</v>
      </c>
      <c r="B190">
        <v>4895</v>
      </c>
      <c r="C190">
        <v>323020</v>
      </c>
      <c r="D190">
        <f t="shared" si="7"/>
        <v>-2.343829613777642E-3</v>
      </c>
      <c r="E190">
        <f t="shared" si="8"/>
        <v>-2.3465806819375525E-3</v>
      </c>
      <c r="F190">
        <f t="shared" si="6"/>
        <v>8.4959695549646099</v>
      </c>
      <c r="G190">
        <f t="shared" si="6"/>
        <v>12.685469519792504</v>
      </c>
      <c r="H190">
        <f>IF(AND(E190&gt;=$M$5,E190&lt;=$M$6),0,"Выброс")</f>
        <v>0</v>
      </c>
    </row>
    <row r="191" spans="1:8" x14ac:dyDescent="0.25">
      <c r="A191" s="1">
        <v>43992</v>
      </c>
      <c r="B191">
        <v>4879</v>
      </c>
      <c r="C191">
        <v>214699</v>
      </c>
      <c r="D191">
        <f t="shared" si="7"/>
        <v>-3.2686414708886619E-3</v>
      </c>
      <c r="E191">
        <f t="shared" si="8"/>
        <v>-3.2739951487735838E-3</v>
      </c>
      <c r="F191">
        <f t="shared" si="6"/>
        <v>8.4926955598158376</v>
      </c>
      <c r="G191">
        <f t="shared" si="6"/>
        <v>12.276992326194172</v>
      </c>
      <c r="H191">
        <f>IF(AND(E191&gt;=$M$5,E191&lt;=$M$6),0,"Выброс")</f>
        <v>0</v>
      </c>
    </row>
    <row r="192" spans="1:8" x14ac:dyDescent="0.25">
      <c r="A192" s="1">
        <v>44022</v>
      </c>
      <c r="B192">
        <v>4766.5</v>
      </c>
      <c r="C192">
        <v>603324</v>
      </c>
      <c r="D192">
        <f t="shared" si="7"/>
        <v>-2.3058003689280591E-2</v>
      </c>
      <c r="E192">
        <f t="shared" si="8"/>
        <v>-2.332799788220433E-2</v>
      </c>
      <c r="F192">
        <f t="shared" si="6"/>
        <v>8.4693675619336322</v>
      </c>
      <c r="G192">
        <f t="shared" si="6"/>
        <v>13.310209644840983</v>
      </c>
      <c r="H192">
        <f>IF(AND(E192&gt;=$M$5,E192&lt;=$M$6),0,"Выброс")</f>
        <v>0</v>
      </c>
    </row>
    <row r="193" spans="1:8" x14ac:dyDescent="0.25">
      <c r="A193" s="1">
        <v>44053</v>
      </c>
      <c r="B193">
        <v>4722</v>
      </c>
      <c r="C193">
        <v>389157</v>
      </c>
      <c r="D193">
        <f t="shared" si="7"/>
        <v>-9.3359907689080038E-3</v>
      </c>
      <c r="E193">
        <f t="shared" si="8"/>
        <v>-9.3798442881746144E-3</v>
      </c>
      <c r="F193">
        <f t="shared" si="6"/>
        <v>8.4599877176454576</v>
      </c>
      <c r="G193">
        <f t="shared" si="6"/>
        <v>12.871738140148148</v>
      </c>
      <c r="H193">
        <f>IF(AND(E193&gt;=$M$5,E193&lt;=$M$6),0,"Выброс")</f>
        <v>0</v>
      </c>
    </row>
    <row r="194" spans="1:8" x14ac:dyDescent="0.25">
      <c r="A194" s="1">
        <v>44084</v>
      </c>
      <c r="B194">
        <v>4690.5</v>
      </c>
      <c r="C194">
        <v>330711</v>
      </c>
      <c r="D194">
        <f t="shared" si="7"/>
        <v>-6.6709021601016518E-3</v>
      </c>
      <c r="E194">
        <f t="shared" si="8"/>
        <v>-6.6932520794525975E-3</v>
      </c>
      <c r="F194">
        <f t="shared" si="6"/>
        <v>8.4532944655660049</v>
      </c>
      <c r="G194">
        <f t="shared" si="6"/>
        <v>12.70900016119262</v>
      </c>
      <c r="H194">
        <f>IF(AND(E194&gt;=$M$5,E194&lt;=$M$6),0,"Выброс")</f>
        <v>0</v>
      </c>
    </row>
    <row r="195" spans="1:8" x14ac:dyDescent="0.25">
      <c r="A195" s="1">
        <v>44175</v>
      </c>
      <c r="B195">
        <v>4859</v>
      </c>
      <c r="C195">
        <v>428179</v>
      </c>
      <c r="D195">
        <f t="shared" si="7"/>
        <v>3.5923675514337491E-2</v>
      </c>
      <c r="E195">
        <f t="shared" si="8"/>
        <v>3.5293468839897341E-2</v>
      </c>
      <c r="F195">
        <f t="shared" ref="F195:G258" si="9">LN(B195)</f>
        <v>8.4885879344059028</v>
      </c>
      <c r="G195">
        <f t="shared" si="9"/>
        <v>12.967296611431594</v>
      </c>
      <c r="H195">
        <f>IF(AND(E195&gt;=$M$5,E195&lt;=$M$6),0,"Выброс")</f>
        <v>0</v>
      </c>
    </row>
    <row r="196" spans="1:8" x14ac:dyDescent="0.25">
      <c r="A196" t="s">
        <v>176</v>
      </c>
      <c r="B196">
        <v>4837</v>
      </c>
      <c r="C196">
        <v>448933</v>
      </c>
      <c r="D196">
        <f t="shared" ref="D196:D259" si="10">(B196-B195)/B195</f>
        <v>-4.5276805927145503E-3</v>
      </c>
      <c r="E196">
        <f t="shared" ref="E196:E259" si="11">LN(B196/B195)</f>
        <v>-4.5379615829198184E-3</v>
      </c>
      <c r="F196">
        <f t="shared" si="9"/>
        <v>8.4840499728229837</v>
      </c>
      <c r="G196">
        <f t="shared" si="9"/>
        <v>13.014628935099928</v>
      </c>
      <c r="H196">
        <f>IF(AND(E196&gt;=$M$5,E196&lt;=$M$6),0,"Выброс")</f>
        <v>0</v>
      </c>
    </row>
    <row r="197" spans="1:8" x14ac:dyDescent="0.25">
      <c r="A197" t="s">
        <v>177</v>
      </c>
      <c r="B197">
        <v>4912</v>
      </c>
      <c r="C197">
        <v>369365</v>
      </c>
      <c r="D197">
        <f t="shared" si="10"/>
        <v>1.5505478602439528E-2</v>
      </c>
      <c r="E197">
        <f t="shared" si="11"/>
        <v>1.538649700399522E-2</v>
      </c>
      <c r="F197">
        <f t="shared" si="9"/>
        <v>8.4994364698269784</v>
      </c>
      <c r="G197">
        <f t="shared" si="9"/>
        <v>12.819540594017989</v>
      </c>
      <c r="H197">
        <f>IF(AND(E197&gt;=$M$5,E197&lt;=$M$6),0,"Выброс")</f>
        <v>0</v>
      </c>
    </row>
    <row r="198" spans="1:8" x14ac:dyDescent="0.25">
      <c r="A198" t="s">
        <v>178</v>
      </c>
      <c r="B198">
        <v>4741</v>
      </c>
      <c r="C198">
        <v>357136</v>
      </c>
      <c r="D198">
        <f t="shared" si="10"/>
        <v>-3.4812703583061891E-2</v>
      </c>
      <c r="E198">
        <f t="shared" si="11"/>
        <v>-3.5433106924860049E-2</v>
      </c>
      <c r="F198">
        <f t="shared" si="9"/>
        <v>8.464003362902119</v>
      </c>
      <c r="G198">
        <f t="shared" si="9"/>
        <v>12.785871940598794</v>
      </c>
      <c r="H198">
        <f>IF(AND(E198&gt;=$M$5,E198&lt;=$M$6),0,"Выброс")</f>
        <v>0</v>
      </c>
    </row>
    <row r="199" spans="1:8" x14ac:dyDescent="0.25">
      <c r="A199" t="s">
        <v>179</v>
      </c>
      <c r="B199">
        <v>4782</v>
      </c>
      <c r="C199">
        <v>358808</v>
      </c>
      <c r="D199">
        <f t="shared" si="10"/>
        <v>8.6479645644378829E-3</v>
      </c>
      <c r="E199">
        <f t="shared" si="11"/>
        <v>8.610785116151775E-3</v>
      </c>
      <c r="F199">
        <f t="shared" si="9"/>
        <v>8.4726141480182697</v>
      </c>
      <c r="G199">
        <f t="shared" si="9"/>
        <v>12.790542705462249</v>
      </c>
      <c r="H199">
        <f>IF(AND(E199&gt;=$M$5,E199&lt;=$M$6),0,"Выброс")</f>
        <v>0</v>
      </c>
    </row>
    <row r="200" spans="1:8" x14ac:dyDescent="0.25">
      <c r="A200" t="s">
        <v>180</v>
      </c>
      <c r="B200">
        <v>4914.5</v>
      </c>
      <c r="C200">
        <v>441176</v>
      </c>
      <c r="D200">
        <f t="shared" si="10"/>
        <v>2.7708071936428273E-2</v>
      </c>
      <c r="E200">
        <f t="shared" si="11"/>
        <v>2.733114998841394E-2</v>
      </c>
      <c r="F200">
        <f t="shared" si="9"/>
        <v>8.4999452980066845</v>
      </c>
      <c r="G200">
        <f t="shared" si="9"/>
        <v>12.997199167783087</v>
      </c>
      <c r="H200">
        <f>IF(AND(E200&gt;=$M$5,E200&lt;=$M$6),0,"Выброс")</f>
        <v>0</v>
      </c>
    </row>
    <row r="201" spans="1:8" x14ac:dyDescent="0.25">
      <c r="A201" t="s">
        <v>181</v>
      </c>
      <c r="B201">
        <v>4910.5</v>
      </c>
      <c r="C201">
        <v>506574</v>
      </c>
      <c r="D201">
        <f t="shared" si="10"/>
        <v>-8.139179977617255E-4</v>
      </c>
      <c r="E201">
        <f t="shared" si="11"/>
        <v>-8.1424940885513775E-4</v>
      </c>
      <c r="F201">
        <f t="shared" si="9"/>
        <v>8.4991310485978282</v>
      </c>
      <c r="G201">
        <f t="shared" si="9"/>
        <v>13.135425692690225</v>
      </c>
      <c r="H201">
        <f>IF(AND(E201&gt;=$M$5,E201&lt;=$M$6),0,"Выброс")</f>
        <v>0</v>
      </c>
    </row>
    <row r="202" spans="1:8" x14ac:dyDescent="0.25">
      <c r="A202" t="s">
        <v>182</v>
      </c>
      <c r="B202">
        <v>4863</v>
      </c>
      <c r="C202">
        <v>267046</v>
      </c>
      <c r="D202">
        <f t="shared" si="10"/>
        <v>-9.6731493737908566E-3</v>
      </c>
      <c r="E202">
        <f t="shared" si="11"/>
        <v>-9.7202381940431088E-3</v>
      </c>
      <c r="F202">
        <f t="shared" si="9"/>
        <v>8.4894108104037862</v>
      </c>
      <c r="G202">
        <f t="shared" si="9"/>
        <v>12.495176207187287</v>
      </c>
      <c r="H202">
        <f>IF(AND(E202&gt;=$M$5,E202&lt;=$M$6),0,"Выброс")</f>
        <v>0</v>
      </c>
    </row>
    <row r="203" spans="1:8" x14ac:dyDescent="0.25">
      <c r="A203" t="s">
        <v>183</v>
      </c>
      <c r="B203">
        <v>4900.5</v>
      </c>
      <c r="C203">
        <v>212813</v>
      </c>
      <c r="D203">
        <f t="shared" si="10"/>
        <v>7.7112893275755705E-3</v>
      </c>
      <c r="E203">
        <f t="shared" si="11"/>
        <v>7.6817093054486569E-3</v>
      </c>
      <c r="F203">
        <f t="shared" si="9"/>
        <v>8.4970925197092342</v>
      </c>
      <c r="G203">
        <f t="shared" si="9"/>
        <v>12.268169124809258</v>
      </c>
      <c r="H203">
        <f>IF(AND(E203&gt;=$M$5,E203&lt;=$M$6),0,"Выброс")</f>
        <v>0</v>
      </c>
    </row>
    <row r="204" spans="1:8" x14ac:dyDescent="0.25">
      <c r="A204" t="s">
        <v>184</v>
      </c>
      <c r="B204">
        <v>4855.5</v>
      </c>
      <c r="C204">
        <v>176391</v>
      </c>
      <c r="D204">
        <f t="shared" si="10"/>
        <v>-9.1827364554637279E-3</v>
      </c>
      <c r="E204">
        <f t="shared" si="11"/>
        <v>-9.2251576748258301E-3</v>
      </c>
      <c r="F204">
        <f t="shared" si="9"/>
        <v>8.4878673620344092</v>
      </c>
      <c r="G204">
        <f t="shared" si="9"/>
        <v>12.08045840084508</v>
      </c>
      <c r="H204">
        <f>IF(AND(E204&gt;=$M$5,E204&lt;=$M$6),0,"Выброс")</f>
        <v>0</v>
      </c>
    </row>
    <row r="205" spans="1:8" x14ac:dyDescent="0.25">
      <c r="A205" t="s">
        <v>185</v>
      </c>
      <c r="B205">
        <v>4799.5</v>
      </c>
      <c r="C205">
        <v>254788</v>
      </c>
      <c r="D205">
        <f t="shared" si="10"/>
        <v>-1.1533312738132016E-2</v>
      </c>
      <c r="E205">
        <f t="shared" si="11"/>
        <v>-1.160033723081706E-2</v>
      </c>
      <c r="F205">
        <f t="shared" si="9"/>
        <v>8.4762670248035921</v>
      </c>
      <c r="G205">
        <f t="shared" si="9"/>
        <v>12.448187105809724</v>
      </c>
      <c r="H205">
        <f>IF(AND(E205&gt;=$M$5,E205&lt;=$M$6),0,"Выброс")</f>
        <v>0</v>
      </c>
    </row>
    <row r="206" spans="1:8" x14ac:dyDescent="0.25">
      <c r="A206" t="s">
        <v>186</v>
      </c>
      <c r="B206">
        <v>4784</v>
      </c>
      <c r="C206">
        <v>263856</v>
      </c>
      <c r="D206">
        <f t="shared" si="10"/>
        <v>-3.2295030732367954E-3</v>
      </c>
      <c r="E206">
        <f t="shared" si="11"/>
        <v>-3.234729173123931E-3</v>
      </c>
      <c r="F206">
        <f t="shared" si="9"/>
        <v>8.4730322956304676</v>
      </c>
      <c r="G206">
        <f t="shared" si="9"/>
        <v>12.483158778768551</v>
      </c>
      <c r="H206">
        <f>IF(AND(E206&gt;=$M$5,E206&lt;=$M$6),0,"Выброс")</f>
        <v>0</v>
      </c>
    </row>
    <row r="207" spans="1:8" x14ac:dyDescent="0.25">
      <c r="A207" t="s">
        <v>187</v>
      </c>
      <c r="B207">
        <v>4702</v>
      </c>
      <c r="C207">
        <v>403906</v>
      </c>
      <c r="D207">
        <f t="shared" si="10"/>
        <v>-1.7140468227424748E-2</v>
      </c>
      <c r="E207">
        <f t="shared" si="11"/>
        <v>-1.7289066530452861E-2</v>
      </c>
      <c r="F207">
        <f t="shared" si="9"/>
        <v>8.4557432291000154</v>
      </c>
      <c r="G207">
        <f t="shared" si="9"/>
        <v>12.908937456603336</v>
      </c>
      <c r="H207">
        <f>IF(AND(E207&gt;=$M$5,E207&lt;=$M$6),0,"Выброс")</f>
        <v>0</v>
      </c>
    </row>
    <row r="208" spans="1:8" x14ac:dyDescent="0.25">
      <c r="A208" t="s">
        <v>188</v>
      </c>
      <c r="B208">
        <v>4659</v>
      </c>
      <c r="C208">
        <v>603634</v>
      </c>
      <c r="D208">
        <f t="shared" si="10"/>
        <v>-9.1450446618460222E-3</v>
      </c>
      <c r="E208">
        <f t="shared" si="11"/>
        <v>-9.1871172832181051E-3</v>
      </c>
      <c r="F208">
        <f t="shared" si="9"/>
        <v>8.4465561118167969</v>
      </c>
      <c r="G208">
        <f t="shared" si="9"/>
        <v>13.31072333298393</v>
      </c>
      <c r="H208">
        <f>IF(AND(E208&gt;=$M$5,E208&lt;=$M$6),0,"Выброс")</f>
        <v>0</v>
      </c>
    </row>
    <row r="209" spans="1:8" x14ac:dyDescent="0.25">
      <c r="A209" t="s">
        <v>189</v>
      </c>
      <c r="B209">
        <v>4706</v>
      </c>
      <c r="C209">
        <v>356991</v>
      </c>
      <c r="D209">
        <f t="shared" si="10"/>
        <v>1.0088001717106675E-2</v>
      </c>
      <c r="E209">
        <f t="shared" si="11"/>
        <v>1.0037457470511131E-2</v>
      </c>
      <c r="F209">
        <f t="shared" si="9"/>
        <v>8.4565935692873087</v>
      </c>
      <c r="G209">
        <f t="shared" si="9"/>
        <v>12.785465850359962</v>
      </c>
      <c r="H209">
        <f>IF(AND(E209&gt;=$M$5,E209&lt;=$M$6),0,"Выброс")</f>
        <v>0</v>
      </c>
    </row>
    <row r="210" spans="1:8" x14ac:dyDescent="0.25">
      <c r="A210" s="1">
        <v>43872</v>
      </c>
      <c r="B210">
        <v>4829</v>
      </c>
      <c r="C210">
        <v>291287</v>
      </c>
      <c r="D210">
        <f t="shared" si="10"/>
        <v>2.613684657883553E-2</v>
      </c>
      <c r="E210">
        <f t="shared" si="11"/>
        <v>2.5801116586234206E-2</v>
      </c>
      <c r="F210">
        <f t="shared" si="9"/>
        <v>8.4823946858735422</v>
      </c>
      <c r="G210">
        <f t="shared" si="9"/>
        <v>12.582064314419934</v>
      </c>
      <c r="H210">
        <f>IF(AND(E210&gt;=$M$5,E210&lt;=$M$6),0,"Выброс")</f>
        <v>0</v>
      </c>
    </row>
    <row r="211" spans="1:8" x14ac:dyDescent="0.25">
      <c r="A211" s="1">
        <v>43901</v>
      </c>
      <c r="B211">
        <v>4770</v>
      </c>
      <c r="C211">
        <v>415512</v>
      </c>
      <c r="D211">
        <f t="shared" si="10"/>
        <v>-1.2217850486643197E-2</v>
      </c>
      <c r="E211">
        <f t="shared" si="11"/>
        <v>-1.229310199115494E-2</v>
      </c>
      <c r="F211">
        <f t="shared" si="9"/>
        <v>8.4701015838823874</v>
      </c>
      <c r="G211">
        <f t="shared" si="9"/>
        <v>12.937266773727021</v>
      </c>
      <c r="H211">
        <f>IF(AND(E211&gt;=$M$5,E211&lt;=$M$6),0,"Выброс")</f>
        <v>0</v>
      </c>
    </row>
    <row r="212" spans="1:8" x14ac:dyDescent="0.25">
      <c r="A212" s="1">
        <v>43962</v>
      </c>
      <c r="B212">
        <v>4741.5</v>
      </c>
      <c r="C212">
        <v>344948</v>
      </c>
      <c r="D212">
        <f t="shared" si="10"/>
        <v>-5.9748427672955979E-3</v>
      </c>
      <c r="E212">
        <f t="shared" si="11"/>
        <v>-5.9927635586048463E-3</v>
      </c>
      <c r="F212">
        <f t="shared" si="9"/>
        <v>8.4641088203237818</v>
      </c>
      <c r="G212">
        <f t="shared" si="9"/>
        <v>12.751148960015716</v>
      </c>
      <c r="H212">
        <f>IF(AND(E212&gt;=$M$5,E212&lt;=$M$6),0,"Выброс")</f>
        <v>0</v>
      </c>
    </row>
    <row r="213" spans="1:8" x14ac:dyDescent="0.25">
      <c r="A213" s="1">
        <v>43993</v>
      </c>
      <c r="B213">
        <v>4796</v>
      </c>
      <c r="C213">
        <v>400139</v>
      </c>
      <c r="D213">
        <f t="shared" si="10"/>
        <v>1.1494252873563218E-2</v>
      </c>
      <c r="E213">
        <f t="shared" si="11"/>
        <v>1.142869582362285E-2</v>
      </c>
      <c r="F213">
        <f t="shared" si="9"/>
        <v>8.4755375161474049</v>
      </c>
      <c r="G213">
        <f t="shared" si="9"/>
        <v>12.899567265725977</v>
      </c>
      <c r="H213">
        <f>IF(AND(E213&gt;=$M$5,E213&lt;=$M$6),0,"Выброс")</f>
        <v>0</v>
      </c>
    </row>
    <row r="214" spans="1:8" x14ac:dyDescent="0.25">
      <c r="A214" s="1">
        <v>44085</v>
      </c>
      <c r="B214">
        <v>4893.5</v>
      </c>
      <c r="C214">
        <v>487087</v>
      </c>
      <c r="D214">
        <f t="shared" si="10"/>
        <v>2.0329441201000834E-2</v>
      </c>
      <c r="E214">
        <f t="shared" si="11"/>
        <v>2.0125556718469384E-2</v>
      </c>
      <c r="F214">
        <f t="shared" si="9"/>
        <v>8.4956630728658737</v>
      </c>
      <c r="G214">
        <f t="shared" si="9"/>
        <v>13.096198030873511</v>
      </c>
      <c r="H214">
        <f>IF(AND(E214&gt;=$M$5,E214&lt;=$M$6),0,"Выброс")</f>
        <v>0</v>
      </c>
    </row>
    <row r="215" spans="1:8" x14ac:dyDescent="0.25">
      <c r="A215" s="1">
        <v>44115</v>
      </c>
      <c r="B215">
        <v>4945</v>
      </c>
      <c r="C215">
        <v>333565</v>
      </c>
      <c r="D215">
        <f t="shared" si="10"/>
        <v>1.0524164708286503E-2</v>
      </c>
      <c r="E215">
        <f t="shared" si="11"/>
        <v>1.0469171190938332E-2</v>
      </c>
      <c r="F215">
        <f t="shared" si="9"/>
        <v>8.506132244056813</v>
      </c>
      <c r="G215">
        <f t="shared" si="9"/>
        <v>12.717593027895507</v>
      </c>
      <c r="H215">
        <f>IF(AND(E215&gt;=$M$5,E215&lt;=$M$6),0,"Выброс")</f>
        <v>0</v>
      </c>
    </row>
    <row r="216" spans="1:8" x14ac:dyDescent="0.25">
      <c r="A216" s="1">
        <v>44146</v>
      </c>
      <c r="B216">
        <v>4780</v>
      </c>
      <c r="C216">
        <v>523010</v>
      </c>
      <c r="D216">
        <f t="shared" si="10"/>
        <v>-3.3367037411526794E-2</v>
      </c>
      <c r="E216">
        <f t="shared" si="11"/>
        <v>-3.3936418571310835E-2</v>
      </c>
      <c r="F216">
        <f t="shared" si="9"/>
        <v>8.4721958254855014</v>
      </c>
      <c r="G216">
        <f t="shared" si="9"/>
        <v>13.167355863323158</v>
      </c>
      <c r="H216">
        <f>IF(AND(E216&gt;=$M$5,E216&lt;=$M$6),0,"Выброс")</f>
        <v>0</v>
      </c>
    </row>
    <row r="217" spans="1:8" x14ac:dyDescent="0.25">
      <c r="A217" s="1">
        <v>44176</v>
      </c>
      <c r="B217">
        <v>4910</v>
      </c>
      <c r="C217">
        <v>478098</v>
      </c>
      <c r="D217">
        <f t="shared" si="10"/>
        <v>2.7196652719665274E-2</v>
      </c>
      <c r="E217">
        <f t="shared" si="11"/>
        <v>2.6833395303064535E-2</v>
      </c>
      <c r="F217">
        <f t="shared" si="9"/>
        <v>8.4990292207885663</v>
      </c>
      <c r="G217">
        <f t="shared" si="9"/>
        <v>13.077571011380178</v>
      </c>
      <c r="H217">
        <f>IF(AND(E217&gt;=$M$5,E217&lt;=$M$6),0,"Выброс")</f>
        <v>0</v>
      </c>
    </row>
    <row r="218" spans="1:8" x14ac:dyDescent="0.25">
      <c r="A218" t="s">
        <v>190</v>
      </c>
      <c r="B218">
        <v>4932</v>
      </c>
      <c r="C218">
        <v>251469</v>
      </c>
      <c r="D218">
        <f t="shared" si="10"/>
        <v>4.4806517311608961E-3</v>
      </c>
      <c r="E218">
        <f t="shared" si="11"/>
        <v>4.4706434956686145E-3</v>
      </c>
      <c r="F218">
        <f t="shared" si="9"/>
        <v>8.503499864284235</v>
      </c>
      <c r="G218">
        <f t="shared" si="9"/>
        <v>12.435075000487362</v>
      </c>
      <c r="H218">
        <f>IF(AND(E218&gt;=$M$5,E218&lt;=$M$6),0,"Выброс")</f>
        <v>0</v>
      </c>
    </row>
    <row r="219" spans="1:8" x14ac:dyDescent="0.25">
      <c r="A219" t="s">
        <v>191</v>
      </c>
      <c r="B219">
        <v>4982</v>
      </c>
      <c r="C219">
        <v>396031</v>
      </c>
      <c r="D219">
        <f t="shared" si="10"/>
        <v>1.013787510137875E-2</v>
      </c>
      <c r="E219">
        <f t="shared" si="11"/>
        <v>1.008683153789082E-2</v>
      </c>
      <c r="F219">
        <f t="shared" si="9"/>
        <v>8.5135866958221253</v>
      </c>
      <c r="G219">
        <f t="shared" si="9"/>
        <v>12.88924777000096</v>
      </c>
      <c r="H219">
        <f>IF(AND(E219&gt;=$M$5,E219&lt;=$M$6),0,"Выброс")</f>
        <v>0</v>
      </c>
    </row>
    <row r="220" spans="1:8" x14ac:dyDescent="0.25">
      <c r="A220" t="s">
        <v>192</v>
      </c>
      <c r="B220">
        <v>4891.5</v>
      </c>
      <c r="C220">
        <v>319977</v>
      </c>
      <c r="D220">
        <f t="shared" si="10"/>
        <v>-1.8165395423524688E-2</v>
      </c>
      <c r="E220">
        <f t="shared" si="11"/>
        <v>-1.8332411924642213E-2</v>
      </c>
      <c r="F220">
        <f t="shared" si="9"/>
        <v>8.4952542838974843</v>
      </c>
      <c r="G220">
        <f t="shared" si="9"/>
        <v>12.676004397192777</v>
      </c>
      <c r="H220">
        <f>IF(AND(E220&gt;=$M$5,E220&lt;=$M$6),0,"Выброс")</f>
        <v>0</v>
      </c>
    </row>
    <row r="221" spans="1:8" x14ac:dyDescent="0.25">
      <c r="A221" t="s">
        <v>193</v>
      </c>
      <c r="B221">
        <v>4980</v>
      </c>
      <c r="C221">
        <v>442458</v>
      </c>
      <c r="D221">
        <f t="shared" si="10"/>
        <v>1.8092609628948174E-2</v>
      </c>
      <c r="E221">
        <f t="shared" si="11"/>
        <v>1.7930886121215125E-2</v>
      </c>
      <c r="F221">
        <f t="shared" si="9"/>
        <v>8.5131851700186978</v>
      </c>
      <c r="G221">
        <f t="shared" si="9"/>
        <v>13.000100823671147</v>
      </c>
      <c r="H221">
        <f>IF(AND(E221&gt;=$M$5,E221&lt;=$M$6),0,"Выброс")</f>
        <v>0</v>
      </c>
    </row>
    <row r="222" spans="1:8" x14ac:dyDescent="0.25">
      <c r="A222" t="s">
        <v>194</v>
      </c>
      <c r="B222">
        <v>5012.5</v>
      </c>
      <c r="C222">
        <v>632419</v>
      </c>
      <c r="D222">
        <f t="shared" si="10"/>
        <v>6.5261044176706823E-3</v>
      </c>
      <c r="E222">
        <f t="shared" si="11"/>
        <v>6.5049015961260977E-3</v>
      </c>
      <c r="F222">
        <f t="shared" si="9"/>
        <v>8.5196900716148249</v>
      </c>
      <c r="G222">
        <f t="shared" si="9"/>
        <v>13.357307428141908</v>
      </c>
      <c r="H222">
        <f>IF(AND(E222&gt;=$M$5,E222&lt;=$M$6),0,"Выброс")</f>
        <v>0</v>
      </c>
    </row>
    <row r="223" spans="1:8" x14ac:dyDescent="0.25">
      <c r="A223" t="s">
        <v>195</v>
      </c>
      <c r="B223">
        <v>4933</v>
      </c>
      <c r="C223">
        <v>390445</v>
      </c>
      <c r="D223">
        <f t="shared" si="10"/>
        <v>-1.5860349127182045E-2</v>
      </c>
      <c r="E223">
        <f t="shared" si="11"/>
        <v>-1.5987470381086371E-2</v>
      </c>
      <c r="F223">
        <f t="shared" si="9"/>
        <v>8.5037026012337389</v>
      </c>
      <c r="G223">
        <f t="shared" si="9"/>
        <v>12.875042393271857</v>
      </c>
      <c r="H223">
        <f>IF(AND(E223&gt;=$M$5,E223&lt;=$M$6),0,"Выброс")</f>
        <v>0</v>
      </c>
    </row>
    <row r="224" spans="1:8" x14ac:dyDescent="0.25">
      <c r="A224" t="s">
        <v>196</v>
      </c>
      <c r="B224">
        <v>4945</v>
      </c>
      <c r="C224">
        <v>366980</v>
      </c>
      <c r="D224">
        <f t="shared" si="10"/>
        <v>2.4325967970808839E-3</v>
      </c>
      <c r="E224">
        <f t="shared" si="11"/>
        <v>2.42964282307421E-3</v>
      </c>
      <c r="F224">
        <f t="shared" si="9"/>
        <v>8.506132244056813</v>
      </c>
      <c r="G224">
        <f t="shared" si="9"/>
        <v>12.813062629638944</v>
      </c>
      <c r="H224">
        <f>IF(AND(E224&gt;=$M$5,E224&lt;=$M$6),0,"Выброс")</f>
        <v>0</v>
      </c>
    </row>
    <row r="225" spans="1:8" x14ac:dyDescent="0.25">
      <c r="A225" t="s">
        <v>197</v>
      </c>
      <c r="B225">
        <v>4910</v>
      </c>
      <c r="C225">
        <v>319868</v>
      </c>
      <c r="D225">
        <f t="shared" si="10"/>
        <v>-7.0778564206268957E-3</v>
      </c>
      <c r="E225">
        <f t="shared" si="11"/>
        <v>-7.10302326824619E-3</v>
      </c>
      <c r="F225">
        <f t="shared" si="9"/>
        <v>8.4990292207885663</v>
      </c>
      <c r="G225">
        <f t="shared" si="9"/>
        <v>12.67566368967438</v>
      </c>
      <c r="H225">
        <f>IF(AND(E225&gt;=$M$5,E225&lt;=$M$6),0,"Выброс")</f>
        <v>0</v>
      </c>
    </row>
    <row r="226" spans="1:8" x14ac:dyDescent="0.25">
      <c r="A226" t="s">
        <v>198</v>
      </c>
      <c r="B226">
        <v>4891.5</v>
      </c>
      <c r="C226">
        <v>555502</v>
      </c>
      <c r="D226">
        <f t="shared" si="10"/>
        <v>-3.7678207739307535E-3</v>
      </c>
      <c r="E226">
        <f t="shared" si="11"/>
        <v>-3.7749368910827783E-3</v>
      </c>
      <c r="F226">
        <f t="shared" si="9"/>
        <v>8.4952542838974843</v>
      </c>
      <c r="G226">
        <f t="shared" si="9"/>
        <v>13.227627488415376</v>
      </c>
      <c r="H226">
        <f>IF(AND(E226&gt;=$M$5,E226&lt;=$M$6),0,"Выброс")</f>
        <v>0</v>
      </c>
    </row>
    <row r="227" spans="1:8" x14ac:dyDescent="0.25">
      <c r="A227" t="s">
        <v>199</v>
      </c>
      <c r="B227">
        <v>4971.5</v>
      </c>
      <c r="C227">
        <v>309192</v>
      </c>
      <c r="D227">
        <f t="shared" si="10"/>
        <v>1.6354901359501177E-2</v>
      </c>
      <c r="E227">
        <f t="shared" si="11"/>
        <v>1.622260052264482E-2</v>
      </c>
      <c r="F227">
        <f t="shared" si="9"/>
        <v>8.5114768844201283</v>
      </c>
      <c r="G227">
        <f t="shared" si="9"/>
        <v>12.64171772213947</v>
      </c>
      <c r="H227">
        <f>IF(AND(E227&gt;=$M$5,E227&lt;=$M$6),0,"Выброс")</f>
        <v>0</v>
      </c>
    </row>
    <row r="228" spans="1:8" x14ac:dyDescent="0.25">
      <c r="A228" t="s">
        <v>200</v>
      </c>
      <c r="B228">
        <v>4985.5</v>
      </c>
      <c r="C228">
        <v>272493</v>
      </c>
      <c r="D228">
        <f t="shared" si="10"/>
        <v>2.8160514935130243E-3</v>
      </c>
      <c r="E228">
        <f t="shared" si="11"/>
        <v>2.8120938487192549E-3</v>
      </c>
      <c r="F228">
        <f t="shared" si="9"/>
        <v>8.5142889782688478</v>
      </c>
      <c r="G228">
        <f t="shared" si="9"/>
        <v>12.515368204682098</v>
      </c>
      <c r="H228">
        <f>IF(AND(E228&gt;=$M$5,E228&lt;=$M$6),0,"Выброс")</f>
        <v>0</v>
      </c>
    </row>
    <row r="229" spans="1:8" x14ac:dyDescent="0.25">
      <c r="A229" t="s">
        <v>201</v>
      </c>
      <c r="B229">
        <v>4979</v>
      </c>
      <c r="C229">
        <v>303833</v>
      </c>
      <c r="D229">
        <f t="shared" si="10"/>
        <v>-1.3037809647979139E-3</v>
      </c>
      <c r="E229">
        <f t="shared" si="11"/>
        <v>-1.3046316266648581E-3</v>
      </c>
      <c r="F229">
        <f t="shared" si="9"/>
        <v>8.5129843466421828</v>
      </c>
      <c r="G229">
        <f t="shared" si="9"/>
        <v>12.624233487339438</v>
      </c>
      <c r="H229">
        <f>IF(AND(E229&gt;=$M$5,E229&lt;=$M$6),0,"Выброс")</f>
        <v>0</v>
      </c>
    </row>
    <row r="230" spans="1:8" x14ac:dyDescent="0.25">
      <c r="A230" s="1">
        <v>43842</v>
      </c>
      <c r="B230">
        <v>5019.5</v>
      </c>
      <c r="C230">
        <v>290875</v>
      </c>
      <c r="D230">
        <f t="shared" si="10"/>
        <v>8.1341634866439038E-3</v>
      </c>
      <c r="E230">
        <f t="shared" si="11"/>
        <v>8.1012594893984987E-3</v>
      </c>
      <c r="F230">
        <f t="shared" si="9"/>
        <v>8.5210856061315816</v>
      </c>
      <c r="G230">
        <f t="shared" si="9"/>
        <v>12.580648900604594</v>
      </c>
      <c r="H230">
        <f>IF(AND(E230&gt;=$M$5,E230&lt;=$M$6),0,"Выброс")</f>
        <v>0</v>
      </c>
    </row>
    <row r="231" spans="1:8" x14ac:dyDescent="0.25">
      <c r="A231" s="1">
        <v>43873</v>
      </c>
      <c r="B231">
        <v>4995</v>
      </c>
      <c r="C231">
        <v>232363</v>
      </c>
      <c r="D231">
        <f t="shared" si="10"/>
        <v>-4.8809642394660822E-3</v>
      </c>
      <c r="E231">
        <f t="shared" si="11"/>
        <v>-4.8929150489273356E-3</v>
      </c>
      <c r="F231">
        <f t="shared" si="9"/>
        <v>8.5161926910826544</v>
      </c>
      <c r="G231">
        <f t="shared" si="9"/>
        <v>12.356056083023295</v>
      </c>
      <c r="H231">
        <f>IF(AND(E231&gt;=$M$5,E231&lt;=$M$6),0,"Выброс")</f>
        <v>0</v>
      </c>
    </row>
    <row r="232" spans="1:8" x14ac:dyDescent="0.25">
      <c r="A232" s="1">
        <v>43902</v>
      </c>
      <c r="B232">
        <v>5008</v>
      </c>
      <c r="C232">
        <v>485355</v>
      </c>
      <c r="D232">
        <f t="shared" si="10"/>
        <v>2.6026026026026027E-3</v>
      </c>
      <c r="E232">
        <f t="shared" si="11"/>
        <v>2.5992216972806578E-3</v>
      </c>
      <c r="F232">
        <f t="shared" si="9"/>
        <v>8.5187919127799336</v>
      </c>
      <c r="G232">
        <f t="shared" si="9"/>
        <v>13.092635860931338</v>
      </c>
      <c r="H232">
        <f>IF(AND(E232&gt;=$M$5,E232&lt;=$M$6),0,"Выброс")</f>
        <v>0</v>
      </c>
    </row>
    <row r="233" spans="1:8" x14ac:dyDescent="0.25">
      <c r="A233" s="1">
        <v>43933</v>
      </c>
      <c r="B233">
        <v>4992.5</v>
      </c>
      <c r="C233">
        <v>151598</v>
      </c>
      <c r="D233">
        <f t="shared" si="10"/>
        <v>-3.0950479233226836E-3</v>
      </c>
      <c r="E233">
        <f t="shared" si="11"/>
        <v>-3.0998474899642031E-3</v>
      </c>
      <c r="F233">
        <f t="shared" si="9"/>
        <v>8.5156920652899704</v>
      </c>
      <c r="G233">
        <f t="shared" si="9"/>
        <v>11.928987559491247</v>
      </c>
      <c r="H233">
        <f>IF(AND(E233&gt;=$M$5,E233&lt;=$M$6),0,"Выброс")</f>
        <v>0</v>
      </c>
    </row>
    <row r="234" spans="1:8" x14ac:dyDescent="0.25">
      <c r="A234" s="1">
        <v>44024</v>
      </c>
      <c r="B234">
        <v>5008</v>
      </c>
      <c r="C234">
        <v>202118</v>
      </c>
      <c r="D234">
        <f t="shared" si="10"/>
        <v>3.1046569854782172E-3</v>
      </c>
      <c r="E234">
        <f t="shared" si="11"/>
        <v>3.099847489964194E-3</v>
      </c>
      <c r="F234">
        <f t="shared" si="9"/>
        <v>8.5187919127799336</v>
      </c>
      <c r="G234">
        <f t="shared" si="9"/>
        <v>12.216606964245074</v>
      </c>
      <c r="H234">
        <f>IF(AND(E234&gt;=$M$5,E234&lt;=$M$6),0,"Выброс")</f>
        <v>0</v>
      </c>
    </row>
    <row r="235" spans="1:8" x14ac:dyDescent="0.25">
      <c r="A235" s="1">
        <v>44055</v>
      </c>
      <c r="B235">
        <v>5040.5</v>
      </c>
      <c r="C235">
        <v>282800</v>
      </c>
      <c r="D235">
        <f t="shared" si="10"/>
        <v>6.4896166134185305E-3</v>
      </c>
      <c r="E235">
        <f t="shared" si="11"/>
        <v>6.4686497140617532E-3</v>
      </c>
      <c r="F235">
        <f t="shared" si="9"/>
        <v>8.5252605624939957</v>
      </c>
      <c r="G235">
        <f t="shared" si="9"/>
        <v>12.552495213004555</v>
      </c>
      <c r="H235">
        <f>IF(AND(E235&gt;=$M$5,E235&lt;=$M$6),0,"Выброс")</f>
        <v>0</v>
      </c>
    </row>
    <row r="236" spans="1:8" x14ac:dyDescent="0.25">
      <c r="A236" s="1">
        <v>44086</v>
      </c>
      <c r="B236">
        <v>5384</v>
      </c>
      <c r="C236">
        <v>1358687</v>
      </c>
      <c r="D236">
        <f t="shared" si="10"/>
        <v>6.8148001190358104E-2</v>
      </c>
      <c r="E236">
        <f t="shared" si="11"/>
        <v>6.5926308830567534E-2</v>
      </c>
      <c r="F236">
        <f t="shared" si="9"/>
        <v>8.5911868713245632</v>
      </c>
      <c r="G236">
        <f t="shared" si="9"/>
        <v>14.122029350197259</v>
      </c>
      <c r="H236" t="str">
        <f>IF(AND(E236&gt;=$M$5,E236&lt;=$M$6),0,"Выброс")</f>
        <v>Выброс</v>
      </c>
    </row>
    <row r="237" spans="1:8" x14ac:dyDescent="0.25">
      <c r="A237" s="1">
        <v>44116</v>
      </c>
      <c r="B237">
        <v>5384.5</v>
      </c>
      <c r="C237">
        <v>908425</v>
      </c>
      <c r="D237">
        <f t="shared" si="10"/>
        <v>9.2867756315007425E-5</v>
      </c>
      <c r="E237">
        <f t="shared" si="11"/>
        <v>9.2863444371883862E-5</v>
      </c>
      <c r="F237">
        <f t="shared" si="9"/>
        <v>8.5912797347689356</v>
      </c>
      <c r="G237">
        <f t="shared" si="9"/>
        <v>13.719467609750742</v>
      </c>
      <c r="H237">
        <f>IF(AND(E237&gt;=$M$5,E237&lt;=$M$6),0,"Выброс")</f>
        <v>0</v>
      </c>
    </row>
    <row r="238" spans="1:8" x14ac:dyDescent="0.25">
      <c r="A238" s="1">
        <v>44147</v>
      </c>
      <c r="B238">
        <v>5381</v>
      </c>
      <c r="C238">
        <v>309310</v>
      </c>
      <c r="D238">
        <f t="shared" si="10"/>
        <v>-6.5001392886990435E-4</v>
      </c>
      <c r="E238">
        <f t="shared" si="11"/>
        <v>-6.5022527951594255E-4</v>
      </c>
      <c r="F238">
        <f t="shared" si="9"/>
        <v>8.5906295094894194</v>
      </c>
      <c r="G238">
        <f t="shared" si="9"/>
        <v>12.642099289220681</v>
      </c>
      <c r="H238">
        <f>IF(AND(E238&gt;=$M$5,E238&lt;=$M$6),0,"Выброс")</f>
        <v>0</v>
      </c>
    </row>
    <row r="239" spans="1:8" x14ac:dyDescent="0.25">
      <c r="A239" t="s">
        <v>202</v>
      </c>
      <c r="B239">
        <v>5512</v>
      </c>
      <c r="C239">
        <v>574282</v>
      </c>
      <c r="D239">
        <f t="shared" si="10"/>
        <v>2.4344917301616798E-2</v>
      </c>
      <c r="E239">
        <f t="shared" si="11"/>
        <v>2.4053303204074863E-2</v>
      </c>
      <c r="F239">
        <f t="shared" si="9"/>
        <v>8.6146828126934949</v>
      </c>
      <c r="G239">
        <f t="shared" si="9"/>
        <v>13.260875843857283</v>
      </c>
      <c r="H239">
        <f>IF(AND(E239&gt;=$M$5,E239&lt;=$M$6),0,"Выброс")</f>
        <v>0</v>
      </c>
    </row>
    <row r="240" spans="1:8" x14ac:dyDescent="0.25">
      <c r="A240" t="s">
        <v>203</v>
      </c>
      <c r="B240">
        <v>5494</v>
      </c>
      <c r="C240">
        <v>306982</v>
      </c>
      <c r="D240">
        <f t="shared" si="10"/>
        <v>-3.2656023222060958E-3</v>
      </c>
      <c r="E240">
        <f t="shared" si="11"/>
        <v>-3.2709460382753033E-3</v>
      </c>
      <c r="F240">
        <f t="shared" si="9"/>
        <v>8.6114118666552191</v>
      </c>
      <c r="G240">
        <f t="shared" si="9"/>
        <v>12.634544392928591</v>
      </c>
      <c r="H240">
        <f>IF(AND(E240&gt;=$M$5,E240&lt;=$M$6),0,"Выброс")</f>
        <v>0</v>
      </c>
    </row>
    <row r="241" spans="1:8" x14ac:dyDescent="0.25">
      <c r="A241" t="s">
        <v>204</v>
      </c>
      <c r="B241">
        <v>5432</v>
      </c>
      <c r="C241">
        <v>324675</v>
      </c>
      <c r="D241">
        <f t="shared" si="10"/>
        <v>-1.1285038223516564E-2</v>
      </c>
      <c r="E241">
        <f t="shared" si="11"/>
        <v>-1.1349197416687117E-2</v>
      </c>
      <c r="F241">
        <f t="shared" si="9"/>
        <v>8.6000626692385325</v>
      </c>
      <c r="G241">
        <f t="shared" si="9"/>
        <v>12.69057996097829</v>
      </c>
      <c r="H241">
        <f>IF(AND(E241&gt;=$M$5,E241&lt;=$M$6),0,"Выброс")</f>
        <v>0</v>
      </c>
    </row>
    <row r="242" spans="1:8" x14ac:dyDescent="0.25">
      <c r="A242" t="s">
        <v>205</v>
      </c>
      <c r="B242">
        <v>5421</v>
      </c>
      <c r="C242">
        <v>382297</v>
      </c>
      <c r="D242">
        <f t="shared" si="10"/>
        <v>-2.025036818851252E-3</v>
      </c>
      <c r="E242">
        <f t="shared" si="11"/>
        <v>-2.0270899781938637E-3</v>
      </c>
      <c r="F242">
        <f t="shared" si="9"/>
        <v>8.5980355792603387</v>
      </c>
      <c r="G242">
        <f t="shared" si="9"/>
        <v>12.853953072413328</v>
      </c>
      <c r="H242">
        <f>IF(AND(E242&gt;=$M$5,E242&lt;=$M$6),0,"Выброс")</f>
        <v>0</v>
      </c>
    </row>
    <row r="243" spans="1:8" x14ac:dyDescent="0.25">
      <c r="A243" t="s">
        <v>206</v>
      </c>
      <c r="B243">
        <v>5449</v>
      </c>
      <c r="C243">
        <v>332646</v>
      </c>
      <c r="D243">
        <f t="shared" si="10"/>
        <v>5.165098690278546E-3</v>
      </c>
      <c r="E243">
        <f t="shared" si="11"/>
        <v>5.1518053227600936E-3</v>
      </c>
      <c r="F243">
        <f t="shared" si="9"/>
        <v>8.603187384583098</v>
      </c>
      <c r="G243">
        <f t="shared" si="9"/>
        <v>12.714834140447204</v>
      </c>
      <c r="H243">
        <f>IF(AND(E243&gt;=$M$5,E243&lt;=$M$6),0,"Выброс")</f>
        <v>0</v>
      </c>
    </row>
    <row r="244" spans="1:8" x14ac:dyDescent="0.25">
      <c r="A244" t="s">
        <v>207</v>
      </c>
      <c r="B244">
        <v>5362</v>
      </c>
      <c r="C244">
        <v>571561</v>
      </c>
      <c r="D244">
        <f t="shared" si="10"/>
        <v>-1.5966232336208478E-2</v>
      </c>
      <c r="E244">
        <f t="shared" si="11"/>
        <v>-1.6095065787193791E-2</v>
      </c>
      <c r="F244">
        <f t="shared" si="9"/>
        <v>8.5870923187959054</v>
      </c>
      <c r="G244">
        <f t="shared" si="9"/>
        <v>13.256126493178968</v>
      </c>
      <c r="H244">
        <f>IF(AND(E244&gt;=$M$5,E244&lt;=$M$6),0,"Выброс")</f>
        <v>0</v>
      </c>
    </row>
    <row r="245" spans="1:8" x14ac:dyDescent="0.25">
      <c r="A245" t="s">
        <v>208</v>
      </c>
      <c r="B245">
        <v>5346</v>
      </c>
      <c r="C245">
        <v>283565</v>
      </c>
      <c r="D245">
        <f t="shared" si="10"/>
        <v>-2.9839612085042896E-3</v>
      </c>
      <c r="E245">
        <f t="shared" si="11"/>
        <v>-2.9884220970403091E-3</v>
      </c>
      <c r="F245">
        <f t="shared" si="9"/>
        <v>8.5841038966988634</v>
      </c>
      <c r="G245">
        <f t="shared" si="9"/>
        <v>12.555196652765957</v>
      </c>
      <c r="H245">
        <f>IF(AND(E245&gt;=$M$5,E245&lt;=$M$6),0,"Выброс")</f>
        <v>0</v>
      </c>
    </row>
    <row r="246" spans="1:8" x14ac:dyDescent="0.25">
      <c r="A246" t="s">
        <v>209</v>
      </c>
      <c r="B246">
        <v>5356</v>
      </c>
      <c r="C246">
        <v>272274</v>
      </c>
      <c r="D246">
        <f t="shared" si="10"/>
        <v>1.8705574261129816E-3</v>
      </c>
      <c r="E246">
        <f t="shared" si="11"/>
        <v>1.8688101121989175E-3</v>
      </c>
      <c r="F246">
        <f t="shared" si="9"/>
        <v>8.5859727068110629</v>
      </c>
      <c r="G246">
        <f t="shared" si="9"/>
        <v>12.51456419117982</v>
      </c>
      <c r="H246">
        <f>IF(AND(E246&gt;=$M$5,E246&lt;=$M$6),0,"Выброс")</f>
        <v>0</v>
      </c>
    </row>
    <row r="247" spans="1:8" x14ac:dyDescent="0.25">
      <c r="A247" t="s">
        <v>210</v>
      </c>
      <c r="B247">
        <v>5424.5</v>
      </c>
      <c r="C247">
        <v>260208</v>
      </c>
      <c r="D247">
        <f t="shared" si="10"/>
        <v>1.278939507094847E-2</v>
      </c>
      <c r="E247">
        <f t="shared" si="11"/>
        <v>1.2708301451442333E-2</v>
      </c>
      <c r="F247">
        <f t="shared" si="9"/>
        <v>8.5986810082625063</v>
      </c>
      <c r="G247">
        <f t="shared" si="9"/>
        <v>12.469236590168229</v>
      </c>
      <c r="H247">
        <f>IF(AND(E247&gt;=$M$5,E247&lt;=$M$6),0,"Выброс")</f>
        <v>0</v>
      </c>
    </row>
    <row r="248" spans="1:8" x14ac:dyDescent="0.25">
      <c r="A248" t="s">
        <v>211</v>
      </c>
      <c r="B248">
        <v>5474.5</v>
      </c>
      <c r="C248">
        <v>179783</v>
      </c>
      <c r="D248">
        <f t="shared" si="10"/>
        <v>9.2174393953359749E-3</v>
      </c>
      <c r="E248">
        <f t="shared" si="11"/>
        <v>9.1752180509741717E-3</v>
      </c>
      <c r="F248">
        <f t="shared" si="9"/>
        <v>8.6078562263134799</v>
      </c>
      <c r="G248">
        <f t="shared" si="9"/>
        <v>12.099505847050127</v>
      </c>
      <c r="H248">
        <f>IF(AND(E248&gt;=$M$5,E248&lt;=$M$6),0,"Выброс")</f>
        <v>0</v>
      </c>
    </row>
    <row r="249" spans="1:8" x14ac:dyDescent="0.25">
      <c r="A249" t="s">
        <v>212</v>
      </c>
      <c r="B249">
        <v>5599</v>
      </c>
      <c r="C249">
        <v>368382</v>
      </c>
      <c r="D249">
        <f t="shared" si="10"/>
        <v>2.274180290437483E-2</v>
      </c>
      <c r="E249">
        <f t="shared" si="11"/>
        <v>2.2487063035413753E-2</v>
      </c>
      <c r="F249">
        <f t="shared" si="9"/>
        <v>8.6303432893488932</v>
      </c>
      <c r="G249">
        <f t="shared" si="9"/>
        <v>12.81687572223475</v>
      </c>
      <c r="H249">
        <f>IF(AND(E249&gt;=$M$5,E249&lt;=$M$6),0,"Выброс")</f>
        <v>0</v>
      </c>
    </row>
    <row r="250" spans="1:8" x14ac:dyDescent="0.25">
      <c r="A250" t="s">
        <v>213</v>
      </c>
      <c r="B250">
        <v>5643</v>
      </c>
      <c r="C250">
        <v>425425</v>
      </c>
      <c r="D250">
        <f t="shared" si="10"/>
        <v>7.8585461689587421E-3</v>
      </c>
      <c r="E250">
        <f t="shared" si="11"/>
        <v>7.8278286202466962E-3</v>
      </c>
      <c r="F250">
        <f t="shared" si="9"/>
        <v>8.6381711179691401</v>
      </c>
      <c r="G250">
        <f t="shared" si="9"/>
        <v>12.960843948239637</v>
      </c>
      <c r="H250">
        <f>IF(AND(E250&gt;=$M$5,E250&lt;=$M$6),0,"Выброс")</f>
        <v>0</v>
      </c>
    </row>
    <row r="251" spans="1:8" x14ac:dyDescent="0.25">
      <c r="A251" t="s">
        <v>214</v>
      </c>
      <c r="B251">
        <v>5685.5</v>
      </c>
      <c r="C251">
        <v>424833</v>
      </c>
      <c r="D251">
        <f t="shared" si="10"/>
        <v>7.5314548998759523E-3</v>
      </c>
      <c r="E251">
        <f t="shared" si="11"/>
        <v>7.5032350956374429E-3</v>
      </c>
      <c r="F251">
        <f t="shared" si="9"/>
        <v>8.6456743530647771</v>
      </c>
      <c r="G251">
        <f t="shared" si="9"/>
        <v>12.959451429508469</v>
      </c>
      <c r="H251">
        <f>IF(AND(E251&gt;=$M$5,E251&lt;=$M$6),0,"Выброс")</f>
        <v>0</v>
      </c>
    </row>
    <row r="252" spans="1:8" x14ac:dyDescent="0.25">
      <c r="A252" s="1">
        <v>44287</v>
      </c>
      <c r="B252">
        <v>5744</v>
      </c>
      <c r="C252">
        <v>389580</v>
      </c>
      <c r="D252">
        <f t="shared" si="10"/>
        <v>1.028933251253188E-2</v>
      </c>
      <c r="E252">
        <f t="shared" si="11"/>
        <v>1.0236757663282647E-2</v>
      </c>
      <c r="F252">
        <f t="shared" si="9"/>
        <v>8.6559111107280593</v>
      </c>
      <c r="G252">
        <f t="shared" si="9"/>
        <v>12.872824514730587</v>
      </c>
      <c r="H252">
        <f>IF(AND(E252&gt;=$M$5,E252&lt;=$M$6),0,"Выброс")</f>
        <v>0</v>
      </c>
    </row>
    <row r="253" spans="1:8" x14ac:dyDescent="0.25">
      <c r="A253" s="1">
        <v>44317</v>
      </c>
      <c r="B253">
        <v>5762.5</v>
      </c>
      <c r="C253">
        <v>523336</v>
      </c>
      <c r="D253">
        <f t="shared" si="10"/>
        <v>3.2207520891364902E-3</v>
      </c>
      <c r="E253">
        <f t="shared" si="11"/>
        <v>3.2155765768438821E-3</v>
      </c>
      <c r="F253">
        <f t="shared" si="9"/>
        <v>8.6591266873049033</v>
      </c>
      <c r="G253">
        <f t="shared" si="9"/>
        <v>13.167978984184801</v>
      </c>
      <c r="H253">
        <f>IF(AND(E253&gt;=$M$5,E253&lt;=$M$6),0,"Выброс")</f>
        <v>0</v>
      </c>
    </row>
    <row r="254" spans="1:8" x14ac:dyDescent="0.25">
      <c r="A254" s="1">
        <v>44348</v>
      </c>
      <c r="B254">
        <v>5534</v>
      </c>
      <c r="C254">
        <v>748238</v>
      </c>
      <c r="D254">
        <f t="shared" si="10"/>
        <v>-3.9652928416485898E-2</v>
      </c>
      <c r="E254">
        <f t="shared" si="11"/>
        <v>-4.0460526958032775E-2</v>
      </c>
      <c r="F254">
        <f t="shared" si="9"/>
        <v>8.6186661603468711</v>
      </c>
      <c r="G254">
        <f t="shared" si="9"/>
        <v>13.525476388165696</v>
      </c>
      <c r="H254" t="str">
        <f>IF(AND(E254&gt;=$M$5,E254&lt;=$M$6),0,"Выброс")</f>
        <v>Выброс</v>
      </c>
    </row>
    <row r="255" spans="1:8" x14ac:dyDescent="0.25">
      <c r="A255" s="1">
        <v>44409</v>
      </c>
      <c r="B255">
        <v>5478</v>
      </c>
      <c r="C255">
        <v>685315</v>
      </c>
      <c r="D255">
        <f t="shared" si="10"/>
        <v>-1.0119262739428984E-2</v>
      </c>
      <c r="E255">
        <f t="shared" si="11"/>
        <v>-1.0170810523847744E-2</v>
      </c>
      <c r="F255">
        <f t="shared" si="9"/>
        <v>8.6084953498230234</v>
      </c>
      <c r="G255">
        <f t="shared" si="9"/>
        <v>13.437633865558507</v>
      </c>
      <c r="H255">
        <f>IF(AND(E255&gt;=$M$5,E255&lt;=$M$6),0,"Выброс")</f>
        <v>0</v>
      </c>
    </row>
    <row r="256" spans="1:8" x14ac:dyDescent="0.25">
      <c r="A256" s="1">
        <v>44501</v>
      </c>
      <c r="B256">
        <v>5484.5</v>
      </c>
      <c r="C256">
        <v>381305</v>
      </c>
      <c r="D256">
        <f t="shared" si="10"/>
        <v>1.1865644395764878E-3</v>
      </c>
      <c r="E256">
        <f t="shared" si="11"/>
        <v>1.1858610283654104E-3</v>
      </c>
      <c r="F256">
        <f t="shared" si="9"/>
        <v>8.609681210851388</v>
      </c>
      <c r="G256">
        <f t="shared" si="9"/>
        <v>12.851354858794036</v>
      </c>
      <c r="H256">
        <f>IF(AND(E256&gt;=$M$5,E256&lt;=$M$6),0,"Выброс")</f>
        <v>0</v>
      </c>
    </row>
    <row r="257" spans="1:8" x14ac:dyDescent="0.25">
      <c r="A257" s="1">
        <v>44531</v>
      </c>
      <c r="B257">
        <v>5450.5</v>
      </c>
      <c r="C257">
        <v>384309</v>
      </c>
      <c r="D257">
        <f t="shared" si="10"/>
        <v>-6.1992889050961801E-3</v>
      </c>
      <c r="E257">
        <f t="shared" si="11"/>
        <v>-6.2185842829755528E-3</v>
      </c>
      <c r="F257">
        <f t="shared" si="9"/>
        <v>8.6034626265684135</v>
      </c>
      <c r="G257">
        <f t="shared" si="9"/>
        <v>12.859202195482457</v>
      </c>
      <c r="H257">
        <f>IF(AND(E257&gt;=$M$5,E257&lt;=$M$6),0,"Выброс")</f>
        <v>0</v>
      </c>
    </row>
    <row r="258" spans="1:8" x14ac:dyDescent="0.25">
      <c r="A258" t="s">
        <v>8</v>
      </c>
      <c r="B258">
        <v>5410</v>
      </c>
      <c r="C258">
        <v>292518</v>
      </c>
      <c r="D258">
        <f t="shared" si="10"/>
        <v>-7.4305109622970367E-3</v>
      </c>
      <c r="E258">
        <f t="shared" si="11"/>
        <v>-7.4582547278860588E-3</v>
      </c>
      <c r="F258">
        <f t="shared" si="9"/>
        <v>8.596004371840527</v>
      </c>
      <c r="G258">
        <f t="shared" si="9"/>
        <v>12.586281482222173</v>
      </c>
      <c r="H258">
        <f>IF(AND(E258&gt;=$M$5,E258&lt;=$M$6),0,"Выброс")</f>
        <v>0</v>
      </c>
    </row>
    <row r="259" spans="1:8" x14ac:dyDescent="0.25">
      <c r="A259" t="s">
        <v>9</v>
      </c>
      <c r="B259">
        <v>5375.5</v>
      </c>
      <c r="C259">
        <v>284274</v>
      </c>
      <c r="D259">
        <f t="shared" si="10"/>
        <v>-6.3770794824399265E-3</v>
      </c>
      <c r="E259">
        <f t="shared" si="11"/>
        <v>-6.3974999152444671E-3</v>
      </c>
      <c r="F259">
        <f t="shared" ref="F259:G322" si="12">LN(B259)</f>
        <v>8.5896068719252821</v>
      </c>
      <c r="G259">
        <f t="shared" si="12"/>
        <v>12.55769384076622</v>
      </c>
      <c r="H259">
        <f>IF(AND(E259&gt;=$M$5,E259&lt;=$M$6),0,"Выброс")</f>
        <v>0</v>
      </c>
    </row>
    <row r="260" spans="1:8" x14ac:dyDescent="0.25">
      <c r="A260" t="s">
        <v>10</v>
      </c>
      <c r="B260">
        <v>5210</v>
      </c>
      <c r="C260">
        <v>1082136</v>
      </c>
      <c r="D260">
        <f t="shared" ref="D260:D323" si="13">(B260-B259)/B259</f>
        <v>-3.0787833689889313E-2</v>
      </c>
      <c r="E260">
        <f t="shared" ref="E260:E323" si="14">LN(B260/B259)</f>
        <v>-3.1271737177870185E-2</v>
      </c>
      <c r="F260">
        <f t="shared" si="12"/>
        <v>8.5583351347474128</v>
      </c>
      <c r="G260">
        <f t="shared" si="12"/>
        <v>13.894447423650654</v>
      </c>
      <c r="H260">
        <f>IF(AND(E260&gt;=$M$5,E260&lt;=$M$6),0,"Выброс")</f>
        <v>0</v>
      </c>
    </row>
    <row r="261" spans="1:8" x14ac:dyDescent="0.25">
      <c r="A261" t="s">
        <v>11</v>
      </c>
      <c r="B261">
        <v>5219</v>
      </c>
      <c r="C261">
        <v>558907</v>
      </c>
      <c r="D261">
        <f t="shared" si="13"/>
        <v>1.7274472168905949E-3</v>
      </c>
      <c r="E261">
        <f t="shared" si="14"/>
        <v>1.7259568960007019E-3</v>
      </c>
      <c r="F261">
        <f t="shared" si="12"/>
        <v>8.5600610916434139</v>
      </c>
      <c r="G261">
        <f t="shared" si="12"/>
        <v>13.233738369781253</v>
      </c>
      <c r="H261">
        <f>IF(AND(E261&gt;=$M$5,E261&lt;=$M$6),0,"Выброс")</f>
        <v>0</v>
      </c>
    </row>
    <row r="262" spans="1:8" x14ac:dyDescent="0.25">
      <c r="A262" t="s">
        <v>12</v>
      </c>
      <c r="B262">
        <v>5183.5</v>
      </c>
      <c r="C262">
        <v>443464</v>
      </c>
      <c r="D262">
        <f t="shared" si="13"/>
        <v>-6.802069361946733E-3</v>
      </c>
      <c r="E262">
        <f t="shared" si="14"/>
        <v>-6.8253088802464387E-3</v>
      </c>
      <c r="F262">
        <f t="shared" si="12"/>
        <v>8.5532357827631671</v>
      </c>
      <c r="G262">
        <f t="shared" si="12"/>
        <v>13.002371904945562</v>
      </c>
      <c r="H262">
        <f>IF(AND(E262&gt;=$M$5,E262&lt;=$M$6),0,"Выброс")</f>
        <v>0</v>
      </c>
    </row>
    <row r="263" spans="1:8" x14ac:dyDescent="0.25">
      <c r="A263" t="s">
        <v>13</v>
      </c>
      <c r="B263">
        <v>5161.5</v>
      </c>
      <c r="C263">
        <v>496304</v>
      </c>
      <c r="D263">
        <f t="shared" si="13"/>
        <v>-4.244236519726054E-3</v>
      </c>
      <c r="E263">
        <f t="shared" si="14"/>
        <v>-4.2532688575220128E-3</v>
      </c>
      <c r="F263">
        <f t="shared" si="12"/>
        <v>8.5489825139056439</v>
      </c>
      <c r="G263">
        <f t="shared" si="12"/>
        <v>13.1149439211844</v>
      </c>
      <c r="H263">
        <f>IF(AND(E263&gt;=$M$5,E263&lt;=$M$6),0,"Выброс")</f>
        <v>0</v>
      </c>
    </row>
    <row r="264" spans="1:8" x14ac:dyDescent="0.25">
      <c r="A264" t="s">
        <v>14</v>
      </c>
      <c r="B264">
        <v>5060</v>
      </c>
      <c r="C264">
        <v>553023</v>
      </c>
      <c r="D264">
        <f t="shared" si="13"/>
        <v>-1.9664826116439018E-2</v>
      </c>
      <c r="E264">
        <f t="shared" si="14"/>
        <v>-1.9860751624133567E-2</v>
      </c>
      <c r="F264">
        <f t="shared" si="12"/>
        <v>8.5291217622815108</v>
      </c>
      <c r="G264">
        <f t="shared" si="12"/>
        <v>13.223154870959648</v>
      </c>
      <c r="H264">
        <f>IF(AND(E264&gt;=$M$5,E264&lt;=$M$6),0,"Выброс")</f>
        <v>0</v>
      </c>
    </row>
    <row r="265" spans="1:8" x14ac:dyDescent="0.25">
      <c r="A265" t="s">
        <v>15</v>
      </c>
      <c r="B265">
        <v>4991</v>
      </c>
      <c r="C265">
        <v>706032</v>
      </c>
      <c r="D265">
        <f t="shared" si="13"/>
        <v>-1.3636363636363636E-2</v>
      </c>
      <c r="E265">
        <f t="shared" si="14"/>
        <v>-1.373019281190202E-2</v>
      </c>
      <c r="F265">
        <f t="shared" si="12"/>
        <v>8.5153915694696085</v>
      </c>
      <c r="G265">
        <f t="shared" si="12"/>
        <v>13.467415841227234</v>
      </c>
      <c r="H265">
        <f>IF(AND(E265&gt;=$M$5,E265&lt;=$M$6),0,"Выброс")</f>
        <v>0</v>
      </c>
    </row>
    <row r="266" spans="1:8" x14ac:dyDescent="0.25">
      <c r="A266" t="s">
        <v>16</v>
      </c>
      <c r="B266">
        <v>5168.5</v>
      </c>
      <c r="C266">
        <v>751937</v>
      </c>
      <c r="D266">
        <f t="shared" si="13"/>
        <v>3.5564015227409339E-2</v>
      </c>
      <c r="E266">
        <f t="shared" si="14"/>
        <v>3.4946220538930137E-2</v>
      </c>
      <c r="F266">
        <f t="shared" si="12"/>
        <v>8.5503377900085393</v>
      </c>
      <c r="G266">
        <f t="shared" si="12"/>
        <v>13.530407822826778</v>
      </c>
      <c r="H266">
        <f>IF(AND(E266&gt;=$M$5,E266&lt;=$M$6),0,"Выброс")</f>
        <v>0</v>
      </c>
    </row>
    <row r="267" spans="1:8" x14ac:dyDescent="0.25">
      <c r="A267" t="s">
        <v>17</v>
      </c>
      <c r="B267">
        <v>5175</v>
      </c>
      <c r="C267">
        <v>461057</v>
      </c>
      <c r="D267">
        <f t="shared" si="13"/>
        <v>1.2576182644867949E-3</v>
      </c>
      <c r="E267">
        <f t="shared" si="14"/>
        <v>1.2568281250303571E-3</v>
      </c>
      <c r="F267">
        <f t="shared" si="12"/>
        <v>8.5515946181335707</v>
      </c>
      <c r="G267">
        <f t="shared" si="12"/>
        <v>13.041276958587092</v>
      </c>
      <c r="H267">
        <f>IF(AND(E267&gt;=$M$5,E267&lt;=$M$6),0,"Выброс")</f>
        <v>0</v>
      </c>
    </row>
    <row r="268" spans="1:8" x14ac:dyDescent="0.25">
      <c r="A268" t="s">
        <v>18</v>
      </c>
      <c r="B268">
        <v>5087.5</v>
      </c>
      <c r="C268">
        <v>406595</v>
      </c>
      <c r="D268">
        <f t="shared" si="13"/>
        <v>-1.6908212560386472E-2</v>
      </c>
      <c r="E268">
        <f t="shared" si="14"/>
        <v>-1.7052788382719359E-2</v>
      </c>
      <c r="F268">
        <f t="shared" si="12"/>
        <v>8.5345418297508502</v>
      </c>
      <c r="G268">
        <f t="shared" si="12"/>
        <v>12.915572883002888</v>
      </c>
      <c r="H268">
        <f>IF(AND(E268&gt;=$M$5,E268&lt;=$M$6),0,"Выброс")</f>
        <v>0</v>
      </c>
    </row>
    <row r="269" spans="1:8" x14ac:dyDescent="0.25">
      <c r="A269" t="s">
        <v>19</v>
      </c>
      <c r="B269">
        <v>5060</v>
      </c>
      <c r="C269">
        <v>394757</v>
      </c>
      <c r="D269">
        <f t="shared" si="13"/>
        <v>-5.4054054054054057E-3</v>
      </c>
      <c r="E269">
        <f t="shared" si="14"/>
        <v>-5.4200674693391446E-3</v>
      </c>
      <c r="F269">
        <f t="shared" si="12"/>
        <v>8.5291217622815108</v>
      </c>
      <c r="G269">
        <f t="shared" si="12"/>
        <v>12.886025664702908</v>
      </c>
      <c r="H269">
        <f>IF(AND(E269&gt;=$M$5,E269&lt;=$M$6),0,"Выброс")</f>
        <v>0</v>
      </c>
    </row>
    <row r="270" spans="1:8" x14ac:dyDescent="0.25">
      <c r="A270" t="s">
        <v>20</v>
      </c>
      <c r="B270">
        <v>4924</v>
      </c>
      <c r="C270">
        <v>551594</v>
      </c>
      <c r="D270">
        <f t="shared" si="13"/>
        <v>-2.6877470355731226E-2</v>
      </c>
      <c r="E270">
        <f t="shared" si="14"/>
        <v>-2.7245274977167055E-2</v>
      </c>
      <c r="F270">
        <f t="shared" si="12"/>
        <v>8.5018764873043438</v>
      </c>
      <c r="G270">
        <f t="shared" si="12"/>
        <v>13.220567547394698</v>
      </c>
      <c r="H270">
        <f>IF(AND(E270&gt;=$M$5,E270&lt;=$M$6),0,"Выброс")</f>
        <v>0</v>
      </c>
    </row>
    <row r="271" spans="1:8" x14ac:dyDescent="0.25">
      <c r="A271" s="1">
        <v>44198</v>
      </c>
      <c r="B271">
        <v>4948.5</v>
      </c>
      <c r="C271">
        <v>490220</v>
      </c>
      <c r="D271">
        <f t="shared" si="13"/>
        <v>4.975629569455727E-3</v>
      </c>
      <c r="E271">
        <f t="shared" si="14"/>
        <v>4.9632920324015799E-3</v>
      </c>
      <c r="F271">
        <f t="shared" si="12"/>
        <v>8.5068397793367456</v>
      </c>
      <c r="G271">
        <f t="shared" si="12"/>
        <v>13.102609548917467</v>
      </c>
      <c r="H271">
        <f>IF(AND(E271&gt;=$M$5,E271&lt;=$M$6),0,"Выброс")</f>
        <v>0</v>
      </c>
    </row>
    <row r="272" spans="1:8" x14ac:dyDescent="0.25">
      <c r="A272" s="1">
        <v>44229</v>
      </c>
      <c r="B272">
        <v>5014.5</v>
      </c>
      <c r="C272">
        <v>716539</v>
      </c>
      <c r="D272">
        <f t="shared" si="13"/>
        <v>1.3337374962109729E-2</v>
      </c>
      <c r="E272">
        <f t="shared" si="14"/>
        <v>1.3249215191517194E-2</v>
      </c>
      <c r="F272">
        <f t="shared" si="12"/>
        <v>8.5200889945282636</v>
      </c>
      <c r="G272">
        <f t="shared" si="12"/>
        <v>13.482187956032121</v>
      </c>
      <c r="H272">
        <f>IF(AND(E272&gt;=$M$5,E272&lt;=$M$6),0,"Выброс")</f>
        <v>0</v>
      </c>
    </row>
    <row r="273" spans="1:8" x14ac:dyDescent="0.25">
      <c r="A273" s="1">
        <v>44257</v>
      </c>
      <c r="B273">
        <v>5048.5</v>
      </c>
      <c r="C273">
        <v>394810</v>
      </c>
      <c r="D273">
        <f t="shared" si="13"/>
        <v>6.7803370226343605E-3</v>
      </c>
      <c r="E273">
        <f t="shared" si="14"/>
        <v>6.7574539161126329E-3</v>
      </c>
      <c r="F273">
        <f t="shared" si="12"/>
        <v>8.5268464484443758</v>
      </c>
      <c r="G273">
        <f t="shared" si="12"/>
        <v>12.886159915501331</v>
      </c>
      <c r="H273">
        <f>IF(AND(E273&gt;=$M$5,E273&lt;=$M$6),0,"Выброс")</f>
        <v>0</v>
      </c>
    </row>
    <row r="274" spans="1:8" x14ac:dyDescent="0.25">
      <c r="A274" s="1">
        <v>44288</v>
      </c>
      <c r="B274">
        <v>5062.5</v>
      </c>
      <c r="C274">
        <v>731022</v>
      </c>
      <c r="D274">
        <f t="shared" si="13"/>
        <v>2.7731009210656631E-3</v>
      </c>
      <c r="E274">
        <f t="shared" si="14"/>
        <v>2.7692629704188267E-3</v>
      </c>
      <c r="F274">
        <f t="shared" si="12"/>
        <v>8.5296157114147952</v>
      </c>
      <c r="G274">
        <f t="shared" si="12"/>
        <v>13.502198834038282</v>
      </c>
      <c r="H274">
        <f>IF(AND(E274&gt;=$M$5,E274&lt;=$M$6),0,"Выброс")</f>
        <v>0</v>
      </c>
    </row>
    <row r="275" spans="1:8" x14ac:dyDescent="0.25">
      <c r="A275" s="1">
        <v>44318</v>
      </c>
      <c r="B275">
        <v>4996</v>
      </c>
      <c r="C275">
        <v>511451</v>
      </c>
      <c r="D275">
        <f t="shared" si="13"/>
        <v>-1.3135802469135802E-2</v>
      </c>
      <c r="E275">
        <f t="shared" si="14"/>
        <v>-1.3222840169326299E-2</v>
      </c>
      <c r="F275">
        <f t="shared" si="12"/>
        <v>8.5163928712454684</v>
      </c>
      <c r="G275">
        <f t="shared" si="12"/>
        <v>13.145007063108581</v>
      </c>
      <c r="H275">
        <f>IF(AND(E275&gt;=$M$5,E275&lt;=$M$6),0,"Выброс")</f>
        <v>0</v>
      </c>
    </row>
    <row r="276" spans="1:8" x14ac:dyDescent="0.25">
      <c r="A276" s="1">
        <v>44410</v>
      </c>
      <c r="B276">
        <v>5107.5</v>
      </c>
      <c r="C276">
        <v>554832</v>
      </c>
      <c r="D276">
        <f t="shared" si="13"/>
        <v>2.2317854283426742E-2</v>
      </c>
      <c r="E276">
        <f t="shared" si="14"/>
        <v>2.2072455446308894E-2</v>
      </c>
      <c r="F276">
        <f t="shared" si="12"/>
        <v>8.5384653266917763</v>
      </c>
      <c r="G276">
        <f t="shared" si="12"/>
        <v>13.226420644202157</v>
      </c>
      <c r="H276">
        <f>IF(AND(E276&gt;=$M$5,E276&lt;=$M$6),0,"Выброс")</f>
        <v>0</v>
      </c>
    </row>
    <row r="277" spans="1:8" x14ac:dyDescent="0.25">
      <c r="A277" s="1">
        <v>44441</v>
      </c>
      <c r="B277">
        <v>5273</v>
      </c>
      <c r="C277">
        <v>870072</v>
      </c>
      <c r="D277">
        <f t="shared" si="13"/>
        <v>3.240332843857073E-2</v>
      </c>
      <c r="E277">
        <f t="shared" si="14"/>
        <v>3.1889412838692677E-2</v>
      </c>
      <c r="F277">
        <f t="shared" si="12"/>
        <v>8.5703547395304707</v>
      </c>
      <c r="G277">
        <f t="shared" si="12"/>
        <v>13.67633124582715</v>
      </c>
      <c r="H277">
        <f>IF(AND(E277&gt;=$M$5,E277&lt;=$M$6),0,"Выброс")</f>
        <v>0</v>
      </c>
    </row>
    <row r="278" spans="1:8" x14ac:dyDescent="0.25">
      <c r="A278" s="1">
        <v>44471</v>
      </c>
      <c r="B278">
        <v>5197</v>
      </c>
      <c r="C278">
        <v>542689</v>
      </c>
      <c r="D278">
        <f t="shared" si="13"/>
        <v>-1.4413047600986157E-2</v>
      </c>
      <c r="E278">
        <f t="shared" si="14"/>
        <v>-1.4517924522027931E-2</v>
      </c>
      <c r="F278">
        <f t="shared" si="12"/>
        <v>8.5558368150084423</v>
      </c>
      <c r="G278">
        <f t="shared" si="12"/>
        <v>13.204291690820833</v>
      </c>
      <c r="H278">
        <f>IF(AND(E278&gt;=$M$5,E278&lt;=$M$6),0,"Выброс")</f>
        <v>0</v>
      </c>
    </row>
    <row r="279" spans="1:8" x14ac:dyDescent="0.25">
      <c r="A279" s="1">
        <v>44502</v>
      </c>
      <c r="B279">
        <v>5117.5</v>
      </c>
      <c r="C279">
        <v>496228</v>
      </c>
      <c r="D279">
        <f t="shared" si="13"/>
        <v>-1.529728689628632E-2</v>
      </c>
      <c r="E279">
        <f t="shared" si="14"/>
        <v>-1.5415497472997232E-2</v>
      </c>
      <c r="F279">
        <f t="shared" si="12"/>
        <v>8.5404213175354453</v>
      </c>
      <c r="G279">
        <f t="shared" si="12"/>
        <v>13.114790777507121</v>
      </c>
      <c r="H279">
        <f>IF(AND(E279&gt;=$M$5,E279&lt;=$M$6),0,"Выброс")</f>
        <v>0</v>
      </c>
    </row>
    <row r="280" spans="1:8" x14ac:dyDescent="0.25">
      <c r="A280" s="1">
        <v>44532</v>
      </c>
      <c r="B280">
        <v>5169</v>
      </c>
      <c r="C280">
        <v>493207</v>
      </c>
      <c r="D280">
        <f t="shared" si="13"/>
        <v>1.0063507572056669E-2</v>
      </c>
      <c r="E280">
        <f t="shared" si="14"/>
        <v>1.0013207660594811E-2</v>
      </c>
      <c r="F280">
        <f t="shared" si="12"/>
        <v>8.5504345251960387</v>
      </c>
      <c r="G280">
        <f t="shared" si="12"/>
        <v>13.108684243196748</v>
      </c>
      <c r="H280">
        <f>IF(AND(E280&gt;=$M$5,E280&lt;=$M$6),0,"Выброс")</f>
        <v>0</v>
      </c>
    </row>
    <row r="281" spans="1:8" x14ac:dyDescent="0.25">
      <c r="A281" t="s">
        <v>21</v>
      </c>
      <c r="B281">
        <v>5280</v>
      </c>
      <c r="C281">
        <v>556501</v>
      </c>
      <c r="D281">
        <f t="shared" si="13"/>
        <v>2.1474172954149738E-2</v>
      </c>
      <c r="E281">
        <f t="shared" si="14"/>
        <v>2.1246851504267767E-2</v>
      </c>
      <c r="F281">
        <f t="shared" si="12"/>
        <v>8.5716813767003064</v>
      </c>
      <c r="G281">
        <f t="shared" si="12"/>
        <v>13.229424246641315</v>
      </c>
      <c r="H281">
        <f>IF(AND(E281&gt;=$M$5,E281&lt;=$M$6),0,"Выброс")</f>
        <v>0</v>
      </c>
    </row>
    <row r="282" spans="1:8" x14ac:dyDescent="0.25">
      <c r="A282" t="s">
        <v>22</v>
      </c>
      <c r="B282">
        <v>5297.5</v>
      </c>
      <c r="C282">
        <v>473145</v>
      </c>
      <c r="D282">
        <f t="shared" si="13"/>
        <v>3.3143939393939395E-3</v>
      </c>
      <c r="E282">
        <f t="shared" si="14"/>
        <v>3.3089134421470721E-3</v>
      </c>
      <c r="F282">
        <f t="shared" si="12"/>
        <v>8.5749902901424537</v>
      </c>
      <c r="G282">
        <f t="shared" si="12"/>
        <v>13.067157174407226</v>
      </c>
      <c r="H282">
        <f>IF(AND(E282&gt;=$M$5,E282&lt;=$M$6),0,"Выброс")</f>
        <v>0</v>
      </c>
    </row>
    <row r="283" spans="1:8" x14ac:dyDescent="0.25">
      <c r="A283" t="s">
        <v>23</v>
      </c>
      <c r="B283">
        <v>5260</v>
      </c>
      <c r="C283">
        <v>538090</v>
      </c>
      <c r="D283">
        <f t="shared" si="13"/>
        <v>-7.0788107597923545E-3</v>
      </c>
      <c r="E283">
        <f t="shared" si="14"/>
        <v>-7.103984410698567E-3</v>
      </c>
      <c r="F283">
        <f t="shared" si="12"/>
        <v>8.567886305731756</v>
      </c>
      <c r="G283">
        <f t="shared" si="12"/>
        <v>13.195781111398491</v>
      </c>
      <c r="H283">
        <f>IF(AND(E283&gt;=$M$5,E283&lt;=$M$6),0,"Выброс")</f>
        <v>0</v>
      </c>
    </row>
    <row r="284" spans="1:8" x14ac:dyDescent="0.25">
      <c r="A284" t="s">
        <v>24</v>
      </c>
      <c r="B284">
        <v>5155.5</v>
      </c>
      <c r="C284">
        <v>762248</v>
      </c>
      <c r="D284">
        <f t="shared" si="13"/>
        <v>-1.9866920152091256E-2</v>
      </c>
      <c r="E284">
        <f t="shared" si="14"/>
        <v>-2.0066920773757262E-2</v>
      </c>
      <c r="F284">
        <f t="shared" si="12"/>
        <v>8.5478193849579984</v>
      </c>
      <c r="G284">
        <f t="shared" si="12"/>
        <v>13.544027241035973</v>
      </c>
      <c r="H284">
        <f>IF(AND(E284&gt;=$M$5,E284&lt;=$M$6),0,"Выброс")</f>
        <v>0</v>
      </c>
    </row>
    <row r="285" spans="1:8" x14ac:dyDescent="0.25">
      <c r="A285" t="s">
        <v>25</v>
      </c>
      <c r="B285">
        <v>5172.5</v>
      </c>
      <c r="C285">
        <v>383471</v>
      </c>
      <c r="D285">
        <f t="shared" si="13"/>
        <v>3.2974493259625643E-3</v>
      </c>
      <c r="E285">
        <f t="shared" si="14"/>
        <v>3.2920246616998084E-3</v>
      </c>
      <c r="F285">
        <f t="shared" si="12"/>
        <v>8.5511114096196987</v>
      </c>
      <c r="G285">
        <f t="shared" si="12"/>
        <v>12.857019277634206</v>
      </c>
      <c r="H285">
        <f>IF(AND(E285&gt;=$M$5,E285&lt;=$M$6),0,"Выброс")</f>
        <v>0</v>
      </c>
    </row>
    <row r="286" spans="1:8" x14ac:dyDescent="0.25">
      <c r="A286" t="s">
        <v>26</v>
      </c>
      <c r="B286">
        <v>5149.5</v>
      </c>
      <c r="C286">
        <v>33555</v>
      </c>
      <c r="D286">
        <f t="shared" si="13"/>
        <v>-4.4465925567907204E-3</v>
      </c>
      <c r="E286">
        <f t="shared" si="14"/>
        <v>-4.4565080538416339E-3</v>
      </c>
      <c r="F286">
        <f t="shared" si="12"/>
        <v>8.5466549015658568</v>
      </c>
      <c r="G286">
        <f t="shared" si="12"/>
        <v>10.42094116259234</v>
      </c>
      <c r="H286">
        <f>IF(AND(E286&gt;=$M$5,E286&lt;=$M$6),0,"Выброс")</f>
        <v>0</v>
      </c>
    </row>
    <row r="287" spans="1:8" x14ac:dyDescent="0.25">
      <c r="A287" t="s">
        <v>27</v>
      </c>
      <c r="B287">
        <v>5098</v>
      </c>
      <c r="C287">
        <v>271104</v>
      </c>
      <c r="D287">
        <f t="shared" si="13"/>
        <v>-1.0000970968055151E-2</v>
      </c>
      <c r="E287">
        <f t="shared" si="14"/>
        <v>-1.0051316629795725E-2</v>
      </c>
      <c r="F287">
        <f t="shared" si="12"/>
        <v>8.53660358493606</v>
      </c>
      <c r="G287">
        <f t="shared" si="12"/>
        <v>12.510257790080969</v>
      </c>
      <c r="H287">
        <f>IF(AND(E287&gt;=$M$5,E287&lt;=$M$6),0,"Выброс")</f>
        <v>0</v>
      </c>
    </row>
    <row r="288" spans="1:8" x14ac:dyDescent="0.25">
      <c r="A288" t="s">
        <v>28</v>
      </c>
      <c r="B288">
        <v>5008</v>
      </c>
      <c r="C288">
        <v>546134</v>
      </c>
      <c r="D288">
        <f t="shared" si="13"/>
        <v>-1.7653981953707338E-2</v>
      </c>
      <c r="E288">
        <f t="shared" si="14"/>
        <v>-1.7811672156126338E-2</v>
      </c>
      <c r="F288">
        <f t="shared" si="12"/>
        <v>8.5187919127799336</v>
      </c>
      <c r="G288">
        <f t="shared" si="12"/>
        <v>13.210619645861597</v>
      </c>
      <c r="H288">
        <f>IF(AND(E288&gt;=$M$5,E288&lt;=$M$6),0,"Выброс")</f>
        <v>0</v>
      </c>
    </row>
    <row r="289" spans="1:8" x14ac:dyDescent="0.25">
      <c r="A289" t="s">
        <v>29</v>
      </c>
      <c r="B289">
        <v>4919.5</v>
      </c>
      <c r="C289">
        <v>713489</v>
      </c>
      <c r="D289">
        <f t="shared" si="13"/>
        <v>-1.7671725239616614E-2</v>
      </c>
      <c r="E289">
        <f t="shared" si="14"/>
        <v>-1.7829734474114258E-2</v>
      </c>
      <c r="F289">
        <f t="shared" si="12"/>
        <v>8.5009621783058194</v>
      </c>
      <c r="G289">
        <f t="shared" si="12"/>
        <v>13.477922298821531</v>
      </c>
      <c r="H289">
        <f>IF(AND(E289&gt;=$M$5,E289&lt;=$M$6),0,"Выброс")</f>
        <v>0</v>
      </c>
    </row>
    <row r="290" spans="1:8" x14ac:dyDescent="0.25">
      <c r="A290" t="s">
        <v>30</v>
      </c>
      <c r="B290">
        <v>4929</v>
      </c>
      <c r="C290">
        <v>458905</v>
      </c>
      <c r="D290">
        <f t="shared" si="13"/>
        <v>1.9310905579835349E-3</v>
      </c>
      <c r="E290">
        <f t="shared" si="14"/>
        <v>1.929228399557539E-3</v>
      </c>
      <c r="F290">
        <f t="shared" si="12"/>
        <v>8.5028914067053769</v>
      </c>
      <c r="G290">
        <f t="shared" si="12"/>
        <v>13.036598495943529</v>
      </c>
      <c r="H290">
        <f>IF(AND(E290&gt;=$M$5,E290&lt;=$M$6),0,"Выброс")</f>
        <v>0</v>
      </c>
    </row>
    <row r="291" spans="1:8" x14ac:dyDescent="0.25">
      <c r="A291" s="1">
        <v>44199</v>
      </c>
      <c r="B291">
        <v>4970.5</v>
      </c>
      <c r="C291">
        <v>345421</v>
      </c>
      <c r="D291">
        <f t="shared" si="13"/>
        <v>8.4195577196185846E-3</v>
      </c>
      <c r="E291">
        <f t="shared" si="14"/>
        <v>8.3843109468221284E-3</v>
      </c>
      <c r="F291">
        <f t="shared" si="12"/>
        <v>8.5112757176522003</v>
      </c>
      <c r="G291">
        <f t="shared" si="12"/>
        <v>12.752519241920064</v>
      </c>
      <c r="H291">
        <f>IF(AND(E291&gt;=$M$5,E291&lt;=$M$6),0,"Выброс")</f>
        <v>0</v>
      </c>
    </row>
    <row r="292" spans="1:8" x14ac:dyDescent="0.25">
      <c r="A292" s="1">
        <v>44230</v>
      </c>
      <c r="B292">
        <v>5068.5</v>
      </c>
      <c r="C292">
        <v>393648</v>
      </c>
      <c r="D292">
        <f t="shared" si="13"/>
        <v>1.9716326325319385E-2</v>
      </c>
      <c r="E292">
        <f t="shared" si="14"/>
        <v>1.9524477170254403E-2</v>
      </c>
      <c r="F292">
        <f t="shared" si="12"/>
        <v>8.5308001948224543</v>
      </c>
      <c r="G292">
        <f t="shared" si="12"/>
        <v>12.883212387944303</v>
      </c>
      <c r="H292">
        <f>IF(AND(E292&gt;=$M$5,E292&lt;=$M$6),0,"Выброс")</f>
        <v>0</v>
      </c>
    </row>
    <row r="293" spans="1:8" x14ac:dyDescent="0.25">
      <c r="A293" s="1">
        <v>44258</v>
      </c>
      <c r="B293">
        <v>5030</v>
      </c>
      <c r="C293">
        <v>466695</v>
      </c>
      <c r="D293">
        <f t="shared" si="13"/>
        <v>-7.5959356811679986E-3</v>
      </c>
      <c r="E293">
        <f t="shared" si="14"/>
        <v>-7.6249317286694483E-3</v>
      </c>
      <c r="F293">
        <f t="shared" si="12"/>
        <v>8.5231752630937851</v>
      </c>
      <c r="G293">
        <f t="shared" si="12"/>
        <v>13.053431218360053</v>
      </c>
      <c r="H293">
        <f>IF(AND(E293&gt;=$M$5,E293&lt;=$M$6),0,"Выброс")</f>
        <v>0</v>
      </c>
    </row>
    <row r="294" spans="1:8" x14ac:dyDescent="0.25">
      <c r="A294" s="1">
        <v>44289</v>
      </c>
      <c r="B294">
        <v>4965.5</v>
      </c>
      <c r="C294">
        <v>315202</v>
      </c>
      <c r="D294">
        <f t="shared" si="13"/>
        <v>-1.2823061630218688E-2</v>
      </c>
      <c r="E294">
        <f t="shared" si="14"/>
        <v>-1.2905986750371693E-2</v>
      </c>
      <c r="F294">
        <f t="shared" si="12"/>
        <v>8.5102692763434131</v>
      </c>
      <c r="G294">
        <f t="shared" si="12"/>
        <v>12.660968982123396</v>
      </c>
      <c r="H294">
        <f>IF(AND(E294&gt;=$M$5,E294&lt;=$M$6),0,"Выброс")</f>
        <v>0</v>
      </c>
    </row>
    <row r="295" spans="1:8" x14ac:dyDescent="0.25">
      <c r="A295" s="1">
        <v>44319</v>
      </c>
      <c r="B295">
        <v>5010</v>
      </c>
      <c r="C295">
        <v>569971</v>
      </c>
      <c r="D295">
        <f t="shared" si="13"/>
        <v>8.9618366730440033E-3</v>
      </c>
      <c r="E295">
        <f t="shared" si="14"/>
        <v>8.9219177354971889E-3</v>
      </c>
      <c r="F295">
        <f t="shared" si="12"/>
        <v>8.5191911940789105</v>
      </c>
      <c r="G295">
        <f t="shared" si="12"/>
        <v>13.253340761323463</v>
      </c>
      <c r="H295">
        <f>IF(AND(E295&gt;=$M$5,E295&lt;=$M$6),0,"Выброс")</f>
        <v>0</v>
      </c>
    </row>
    <row r="296" spans="1:8" x14ac:dyDescent="0.25">
      <c r="A296" s="1">
        <v>44442</v>
      </c>
      <c r="B296">
        <v>4980.5</v>
      </c>
      <c r="C296">
        <v>515133</v>
      </c>
      <c r="D296">
        <f t="shared" si="13"/>
        <v>-5.8882235528942119E-3</v>
      </c>
      <c r="E296">
        <f t="shared" si="14"/>
        <v>-5.9056274936901071E-3</v>
      </c>
      <c r="F296">
        <f t="shared" si="12"/>
        <v>8.5132855665852212</v>
      </c>
      <c r="G296">
        <f t="shared" si="12"/>
        <v>13.152180398731639</v>
      </c>
      <c r="H296">
        <f>IF(AND(E296&gt;=$M$5,E296&lt;=$M$6),0,"Выброс")</f>
        <v>0</v>
      </c>
    </row>
    <row r="297" spans="1:8" x14ac:dyDescent="0.25">
      <c r="A297" s="1">
        <v>44472</v>
      </c>
      <c r="B297">
        <v>5070</v>
      </c>
      <c r="C297">
        <v>366323</v>
      </c>
      <c r="D297">
        <f t="shared" si="13"/>
        <v>1.7970083324967374E-2</v>
      </c>
      <c r="E297">
        <f t="shared" si="14"/>
        <v>1.7810530000008522E-2</v>
      </c>
      <c r="F297">
        <f t="shared" si="12"/>
        <v>8.5310960965852285</v>
      </c>
      <c r="G297">
        <f t="shared" si="12"/>
        <v>12.811270736858482</v>
      </c>
      <c r="H297">
        <f>IF(AND(E297&gt;=$M$5,E297&lt;=$M$6),0,"Выброс")</f>
        <v>0</v>
      </c>
    </row>
    <row r="298" spans="1:8" x14ac:dyDescent="0.25">
      <c r="A298" s="1">
        <v>44503</v>
      </c>
      <c r="B298">
        <v>5096.5</v>
      </c>
      <c r="C298">
        <v>254304</v>
      </c>
      <c r="D298">
        <f t="shared" si="13"/>
        <v>5.2268244575936883E-3</v>
      </c>
      <c r="E298">
        <f t="shared" si="14"/>
        <v>5.2132120232386446E-3</v>
      </c>
      <c r="F298">
        <f t="shared" si="12"/>
        <v>8.5363093086084678</v>
      </c>
      <c r="G298">
        <f t="shared" si="12"/>
        <v>12.446285680739907</v>
      </c>
      <c r="H298">
        <f>IF(AND(E298&gt;=$M$5,E298&lt;=$M$6),0,"Выброс")</f>
        <v>0</v>
      </c>
    </row>
    <row r="299" spans="1:8" x14ac:dyDescent="0.25">
      <c r="A299" s="1">
        <v>44533</v>
      </c>
      <c r="B299">
        <v>5135.5</v>
      </c>
      <c r="C299">
        <v>293522</v>
      </c>
      <c r="D299">
        <f t="shared" si="13"/>
        <v>7.6523104091042876E-3</v>
      </c>
      <c r="E299">
        <f t="shared" si="14"/>
        <v>7.6231799973914618E-3</v>
      </c>
      <c r="F299">
        <f t="shared" si="12"/>
        <v>8.5439324886058596</v>
      </c>
      <c r="G299">
        <f t="shared" si="12"/>
        <v>12.589707872851685</v>
      </c>
      <c r="H299">
        <f>IF(AND(E299&gt;=$M$5,E299&lt;=$M$6),0,"Выброс")</f>
        <v>0</v>
      </c>
    </row>
    <row r="300" spans="1:8" x14ac:dyDescent="0.25">
      <c r="A300" t="s">
        <v>31</v>
      </c>
      <c r="B300">
        <v>5217.5</v>
      </c>
      <c r="C300">
        <v>394556</v>
      </c>
      <c r="D300">
        <f t="shared" si="13"/>
        <v>1.5967286534904097E-2</v>
      </c>
      <c r="E300">
        <f t="shared" si="14"/>
        <v>1.5841150345496772E-2</v>
      </c>
      <c r="F300">
        <f t="shared" si="12"/>
        <v>8.5597736389513557</v>
      </c>
      <c r="G300">
        <f t="shared" si="12"/>
        <v>12.885516361031627</v>
      </c>
      <c r="H300">
        <f>IF(AND(E300&gt;=$M$5,E300&lt;=$M$6),0,"Выброс")</f>
        <v>0</v>
      </c>
    </row>
    <row r="301" spans="1:8" x14ac:dyDescent="0.25">
      <c r="A301" t="s">
        <v>32</v>
      </c>
      <c r="B301">
        <v>5170.5</v>
      </c>
      <c r="C301">
        <v>306942</v>
      </c>
      <c r="D301">
        <f t="shared" si="13"/>
        <v>-9.0081456636320074E-3</v>
      </c>
      <c r="E301">
        <f t="shared" si="14"/>
        <v>-9.0489643263261133E-3</v>
      </c>
      <c r="F301">
        <f t="shared" si="12"/>
        <v>8.5507246746250303</v>
      </c>
      <c r="G301">
        <f t="shared" si="12"/>
        <v>12.63441408363931</v>
      </c>
      <c r="H301">
        <f>IF(AND(E301&gt;=$M$5,E301&lt;=$M$6),0,"Выброс")</f>
        <v>0</v>
      </c>
    </row>
    <row r="302" spans="1:8" x14ac:dyDescent="0.25">
      <c r="A302" t="s">
        <v>33</v>
      </c>
      <c r="B302">
        <v>5274.5</v>
      </c>
      <c r="C302">
        <v>583209</v>
      </c>
      <c r="D302">
        <f t="shared" si="13"/>
        <v>2.0114108886954842E-2</v>
      </c>
      <c r="E302">
        <f t="shared" si="14"/>
        <v>1.9914492496833615E-2</v>
      </c>
      <c r="F302">
        <f t="shared" si="12"/>
        <v>8.5706391671218629</v>
      </c>
      <c r="G302">
        <f t="shared" si="12"/>
        <v>13.276300891656277</v>
      </c>
      <c r="H302">
        <f>IF(AND(E302&gt;=$M$5,E302&lt;=$M$6),0,"Выброс")</f>
        <v>0</v>
      </c>
    </row>
    <row r="303" spans="1:8" x14ac:dyDescent="0.25">
      <c r="A303" t="s">
        <v>34</v>
      </c>
      <c r="B303">
        <v>5362</v>
      </c>
      <c r="C303">
        <v>915441</v>
      </c>
      <c r="D303">
        <f t="shared" si="13"/>
        <v>1.6589250165892501E-2</v>
      </c>
      <c r="E303">
        <f t="shared" si="14"/>
        <v>1.6453151674041062E-2</v>
      </c>
      <c r="F303">
        <f t="shared" si="12"/>
        <v>8.5870923187959054</v>
      </c>
      <c r="G303">
        <f t="shared" si="12"/>
        <v>13.727161195361882</v>
      </c>
      <c r="H303">
        <f>IF(AND(E303&gt;=$M$5,E303&lt;=$M$6),0,"Выброс")</f>
        <v>0</v>
      </c>
    </row>
    <row r="304" spans="1:8" x14ac:dyDescent="0.25">
      <c r="A304" t="s">
        <v>35</v>
      </c>
      <c r="B304">
        <v>5428.5</v>
      </c>
      <c r="C304">
        <v>828789</v>
      </c>
      <c r="D304">
        <f t="shared" si="13"/>
        <v>1.2402088772845953E-2</v>
      </c>
      <c r="E304">
        <f t="shared" si="14"/>
        <v>1.2325812876002247E-2</v>
      </c>
      <c r="F304">
        <f t="shared" si="12"/>
        <v>8.5994181316719072</v>
      </c>
      <c r="G304">
        <f t="shared" si="12"/>
        <v>13.627720878198508</v>
      </c>
      <c r="H304">
        <f>IF(AND(E304&gt;=$M$5,E304&lt;=$M$6),0,"Выброс")</f>
        <v>0</v>
      </c>
    </row>
    <row r="305" spans="1:8" x14ac:dyDescent="0.25">
      <c r="A305" t="s">
        <v>36</v>
      </c>
      <c r="B305">
        <v>5409</v>
      </c>
      <c r="C305">
        <v>396221</v>
      </c>
      <c r="D305">
        <f t="shared" si="13"/>
        <v>-3.592152528322741E-3</v>
      </c>
      <c r="E305">
        <f t="shared" si="14"/>
        <v>-3.5986198004799045E-3</v>
      </c>
      <c r="F305">
        <f t="shared" si="12"/>
        <v>8.5958195118714276</v>
      </c>
      <c r="G305">
        <f t="shared" si="12"/>
        <v>12.889727415375519</v>
      </c>
      <c r="H305">
        <f>IF(AND(E305&gt;=$M$5,E305&lt;=$M$6),0,"Выброс")</f>
        <v>0</v>
      </c>
    </row>
    <row r="306" spans="1:8" x14ac:dyDescent="0.25">
      <c r="A306" t="s">
        <v>37</v>
      </c>
      <c r="B306">
        <v>5300.5</v>
      </c>
      <c r="C306">
        <v>446257</v>
      </c>
      <c r="D306">
        <f t="shared" si="13"/>
        <v>-2.0059160658162323E-2</v>
      </c>
      <c r="E306">
        <f t="shared" si="14"/>
        <v>-2.026307715827454E-2</v>
      </c>
      <c r="F306">
        <f t="shared" si="12"/>
        <v>8.5755564347131532</v>
      </c>
      <c r="G306">
        <f t="shared" si="12"/>
        <v>13.008650298227467</v>
      </c>
      <c r="H306">
        <f>IF(AND(E306&gt;=$M$5,E306&lt;=$M$6),0,"Выброс")</f>
        <v>0</v>
      </c>
    </row>
    <row r="307" spans="1:8" x14ac:dyDescent="0.25">
      <c r="A307" t="s">
        <v>38</v>
      </c>
      <c r="B307">
        <v>5354.5</v>
      </c>
      <c r="C307">
        <v>351371</v>
      </c>
      <c r="D307">
        <f t="shared" si="13"/>
        <v>1.0187718139798132E-2</v>
      </c>
      <c r="E307">
        <f t="shared" si="14"/>
        <v>1.0136173127777461E-2</v>
      </c>
      <c r="F307">
        <f t="shared" si="12"/>
        <v>8.5856926078409295</v>
      </c>
      <c r="G307">
        <f t="shared" si="12"/>
        <v>12.769597924294873</v>
      </c>
      <c r="H307">
        <f>IF(AND(E307&gt;=$M$5,E307&lt;=$M$6),0,"Выброс")</f>
        <v>0</v>
      </c>
    </row>
    <row r="308" spans="1:8" x14ac:dyDescent="0.25">
      <c r="A308" t="s">
        <v>39</v>
      </c>
      <c r="B308">
        <v>5294.5</v>
      </c>
      <c r="C308">
        <v>254876</v>
      </c>
      <c r="D308">
        <f t="shared" si="13"/>
        <v>-1.1205528060509852E-2</v>
      </c>
      <c r="E308">
        <f t="shared" si="14"/>
        <v>-1.1268782970420629E-2</v>
      </c>
      <c r="F308">
        <f t="shared" si="12"/>
        <v>8.5744238248705091</v>
      </c>
      <c r="G308">
        <f t="shared" si="12"/>
        <v>12.448532431360967</v>
      </c>
      <c r="H308">
        <f>IF(AND(E308&gt;=$M$5,E308&lt;=$M$6),0,"Выброс")</f>
        <v>0</v>
      </c>
    </row>
    <row r="309" spans="1:8" x14ac:dyDescent="0.25">
      <c r="A309" t="s">
        <v>40</v>
      </c>
      <c r="B309">
        <v>5348</v>
      </c>
      <c r="C309">
        <v>223178</v>
      </c>
      <c r="D309">
        <f t="shared" si="13"/>
        <v>1.0104825762583813E-2</v>
      </c>
      <c r="E309">
        <f t="shared" si="14"/>
        <v>1.0054113351324608E-2</v>
      </c>
      <c r="F309">
        <f t="shared" si="12"/>
        <v>8.5844779382218341</v>
      </c>
      <c r="G309">
        <f t="shared" si="12"/>
        <v>12.315724938323072</v>
      </c>
      <c r="H309">
        <f>IF(AND(E309&gt;=$M$5,E309&lt;=$M$6),0,"Выброс")</f>
        <v>0</v>
      </c>
    </row>
    <row r="310" spans="1:8" x14ac:dyDescent="0.25">
      <c r="A310" t="s">
        <v>41</v>
      </c>
      <c r="B310">
        <v>5300</v>
      </c>
      <c r="C310">
        <v>374734</v>
      </c>
      <c r="D310">
        <f t="shared" si="13"/>
        <v>-8.9753178758414359E-3</v>
      </c>
      <c r="E310">
        <f t="shared" si="14"/>
        <v>-9.0158386816205395E-3</v>
      </c>
      <c r="F310">
        <f t="shared" si="12"/>
        <v>8.5754620995402124</v>
      </c>
      <c r="G310">
        <f t="shared" si="12"/>
        <v>12.833971719923294</v>
      </c>
      <c r="H310">
        <f>IF(AND(E310&gt;=$M$5,E310&lt;=$M$6),0,"Выброс")</f>
        <v>0</v>
      </c>
    </row>
    <row r="311" spans="1:8" x14ac:dyDescent="0.25">
      <c r="A311" t="s">
        <v>42</v>
      </c>
      <c r="B311">
        <v>5281</v>
      </c>
      <c r="C311">
        <v>129101</v>
      </c>
      <c r="D311">
        <f t="shared" si="13"/>
        <v>-3.5849056603773585E-3</v>
      </c>
      <c r="E311">
        <f t="shared" si="14"/>
        <v>-3.5913468332800752E-3</v>
      </c>
      <c r="F311">
        <f t="shared" si="12"/>
        <v>8.5718707527069338</v>
      </c>
      <c r="G311">
        <f t="shared" si="12"/>
        <v>11.768350322738119</v>
      </c>
      <c r="H311">
        <f>IF(AND(E311&gt;=$M$5,E311&lt;=$M$6),0,"Выброс")</f>
        <v>0</v>
      </c>
    </row>
    <row r="312" spans="1:8" x14ac:dyDescent="0.25">
      <c r="A312" t="s">
        <v>43</v>
      </c>
      <c r="B312">
        <v>5344.5</v>
      </c>
      <c r="C312">
        <v>281065</v>
      </c>
      <c r="D312">
        <f t="shared" si="13"/>
        <v>1.2024237833743609E-2</v>
      </c>
      <c r="E312">
        <f t="shared" si="14"/>
        <v>1.1952521007067283E-2</v>
      </c>
      <c r="F312">
        <f t="shared" si="12"/>
        <v>8.5838232737139997</v>
      </c>
      <c r="G312">
        <f t="shared" si="12"/>
        <v>12.546341238292273</v>
      </c>
      <c r="H312">
        <f>IF(AND(E312&gt;=$M$5,E312&lt;=$M$6),0,"Выброс")</f>
        <v>0</v>
      </c>
    </row>
    <row r="313" spans="1:8" x14ac:dyDescent="0.25">
      <c r="A313" s="1">
        <v>44200</v>
      </c>
      <c r="B313">
        <v>5293.5</v>
      </c>
      <c r="C313">
        <v>262969</v>
      </c>
      <c r="D313">
        <f t="shared" si="13"/>
        <v>-9.542520348021331E-3</v>
      </c>
      <c r="E313">
        <f t="shared" si="14"/>
        <v>-9.5883419305659266E-3</v>
      </c>
      <c r="F313">
        <f t="shared" si="12"/>
        <v>8.574234931783435</v>
      </c>
      <c r="G313">
        <f t="shared" si="12"/>
        <v>12.479791433490169</v>
      </c>
      <c r="H313">
        <f>IF(AND(E313&gt;=$M$5,E313&lt;=$M$6),0,"Выброс")</f>
        <v>0</v>
      </c>
    </row>
    <row r="314" spans="1:8" x14ac:dyDescent="0.25">
      <c r="A314" s="1">
        <v>44231</v>
      </c>
      <c r="B314">
        <v>5301.5</v>
      </c>
      <c r="C314">
        <v>89435</v>
      </c>
      <c r="D314">
        <f t="shared" si="13"/>
        <v>1.5112874279777084E-3</v>
      </c>
      <c r="E314">
        <f t="shared" si="14"/>
        <v>1.5101465824184234E-3</v>
      </c>
      <c r="F314">
        <f t="shared" si="12"/>
        <v>8.5757450783658538</v>
      </c>
      <c r="G314">
        <f t="shared" si="12"/>
        <v>11.401267383427346</v>
      </c>
      <c r="H314">
        <f>IF(AND(E314&gt;=$M$5,E314&lt;=$M$6),0,"Выброс")</f>
        <v>0</v>
      </c>
    </row>
    <row r="315" spans="1:8" x14ac:dyDescent="0.25">
      <c r="A315" s="1">
        <v>44320</v>
      </c>
      <c r="B315">
        <v>5254.5</v>
      </c>
      <c r="C315">
        <v>214581</v>
      </c>
      <c r="D315">
        <f t="shared" si="13"/>
        <v>-8.865415448457984E-3</v>
      </c>
      <c r="E315">
        <f t="shared" si="14"/>
        <v>-8.9049470602016994E-3</v>
      </c>
      <c r="F315">
        <f t="shared" si="12"/>
        <v>8.5668401313056517</v>
      </c>
      <c r="G315">
        <f t="shared" si="12"/>
        <v>12.276442568446445</v>
      </c>
      <c r="H315">
        <f>IF(AND(E315&gt;=$M$5,E315&lt;=$M$6),0,"Выброс")</f>
        <v>0</v>
      </c>
    </row>
    <row r="316" spans="1:8" x14ac:dyDescent="0.25">
      <c r="A316" s="1">
        <v>44351</v>
      </c>
      <c r="B316">
        <v>5110.5</v>
      </c>
      <c r="C316">
        <v>441607</v>
      </c>
      <c r="D316">
        <f t="shared" si="13"/>
        <v>-2.7405081358835286E-2</v>
      </c>
      <c r="E316">
        <f t="shared" si="14"/>
        <v>-2.77876055365202E-2</v>
      </c>
      <c r="F316">
        <f t="shared" si="12"/>
        <v>8.5390525257691312</v>
      </c>
      <c r="G316">
        <f t="shared" si="12"/>
        <v>12.998175625268665</v>
      </c>
      <c r="H316">
        <f>IF(AND(E316&gt;=$M$5,E316&lt;=$M$6),0,"Выброс")</f>
        <v>0</v>
      </c>
    </row>
    <row r="317" spans="1:8" x14ac:dyDescent="0.25">
      <c r="A317" s="1">
        <v>44381</v>
      </c>
      <c r="B317">
        <v>5080</v>
      </c>
      <c r="C317">
        <v>523524</v>
      </c>
      <c r="D317">
        <f t="shared" si="13"/>
        <v>-5.9681048821054695E-3</v>
      </c>
      <c r="E317">
        <f t="shared" si="14"/>
        <v>-5.9859851966033205E-3</v>
      </c>
      <c r="F317">
        <f t="shared" si="12"/>
        <v>8.533066540572527</v>
      </c>
      <c r="G317">
        <f t="shared" si="12"/>
        <v>13.168338153514073</v>
      </c>
      <c r="H317">
        <f>IF(AND(E317&gt;=$M$5,E317&lt;=$M$6),0,"Выброс")</f>
        <v>0</v>
      </c>
    </row>
    <row r="318" spans="1:8" x14ac:dyDescent="0.25">
      <c r="A318" s="1">
        <v>44412</v>
      </c>
      <c r="B318">
        <v>5099</v>
      </c>
      <c r="C318">
        <v>333972</v>
      </c>
      <c r="D318">
        <f t="shared" si="13"/>
        <v>3.7401574803149606E-3</v>
      </c>
      <c r="E318">
        <f t="shared" si="14"/>
        <v>3.7331804826280656E-3</v>
      </c>
      <c r="F318">
        <f t="shared" si="12"/>
        <v>8.5367997210551554</v>
      </c>
      <c r="G318">
        <f t="shared" si="12"/>
        <v>12.718812436109381</v>
      </c>
      <c r="H318">
        <f>IF(AND(E318&gt;=$M$5,E318&lt;=$M$6),0,"Выброс")</f>
        <v>0</v>
      </c>
    </row>
    <row r="319" spans="1:8" x14ac:dyDescent="0.25">
      <c r="A319" s="1">
        <v>44443</v>
      </c>
      <c r="B319">
        <v>5135</v>
      </c>
      <c r="C319">
        <v>335742</v>
      </c>
      <c r="D319">
        <f t="shared" si="13"/>
        <v>7.0602078838988037E-3</v>
      </c>
      <c r="E319">
        <f t="shared" si="14"/>
        <v>7.0354013075028922E-3</v>
      </c>
      <c r="F319">
        <f t="shared" si="12"/>
        <v>8.5438351223626583</v>
      </c>
      <c r="G319">
        <f t="shared" si="12"/>
        <v>12.724098286849191</v>
      </c>
      <c r="H319">
        <f>IF(AND(E319&gt;=$M$5,E319&lt;=$M$6),0,"Выброс")</f>
        <v>0</v>
      </c>
    </row>
    <row r="320" spans="1:8" x14ac:dyDescent="0.25">
      <c r="A320" s="1">
        <v>44534</v>
      </c>
      <c r="B320">
        <v>5180</v>
      </c>
      <c r="C320">
        <v>210750</v>
      </c>
      <c r="D320">
        <f t="shared" si="13"/>
        <v>8.7633885102239538E-3</v>
      </c>
      <c r="E320">
        <f t="shared" si="14"/>
        <v>8.7252128908700318E-3</v>
      </c>
      <c r="F320">
        <f t="shared" si="12"/>
        <v>8.5525603352535295</v>
      </c>
      <c r="G320">
        <f t="shared" si="12"/>
        <v>12.258427875864102</v>
      </c>
      <c r="H320">
        <f>IF(AND(E320&gt;=$M$5,E320&lt;=$M$6),0,"Выброс")</f>
        <v>0</v>
      </c>
    </row>
    <row r="321" spans="1:8" x14ac:dyDescent="0.25">
      <c r="A321" t="s">
        <v>44</v>
      </c>
      <c r="B321">
        <v>5134.5</v>
      </c>
      <c r="C321">
        <v>402712</v>
      </c>
      <c r="D321">
        <f t="shared" si="13"/>
        <v>-8.7837837837837843E-3</v>
      </c>
      <c r="E321">
        <f t="shared" si="14"/>
        <v>-8.8225886151789955E-3</v>
      </c>
      <c r="F321">
        <f t="shared" si="12"/>
        <v>8.5437377466383495</v>
      </c>
      <c r="G321">
        <f t="shared" si="12"/>
        <v>12.905976945253279</v>
      </c>
      <c r="H321">
        <f>IF(AND(E321&gt;=$M$5,E321&lt;=$M$6),0,"Выброс")</f>
        <v>0</v>
      </c>
    </row>
    <row r="322" spans="1:8" x14ac:dyDescent="0.25">
      <c r="A322" t="s">
        <v>45</v>
      </c>
      <c r="B322">
        <v>5095</v>
      </c>
      <c r="C322">
        <v>319263</v>
      </c>
      <c r="D322">
        <f t="shared" si="13"/>
        <v>-7.6930567728113741E-3</v>
      </c>
      <c r="E322">
        <f t="shared" si="14"/>
        <v>-7.7228009815245528E-3</v>
      </c>
      <c r="F322">
        <f t="shared" si="12"/>
        <v>8.5360149456568255</v>
      </c>
      <c r="G322">
        <f t="shared" si="12"/>
        <v>12.673770493504259</v>
      </c>
      <c r="H322">
        <f>IF(AND(E322&gt;=$M$5,E322&lt;=$M$6),0,"Выброс")</f>
        <v>0</v>
      </c>
    </row>
    <row r="323" spans="1:8" x14ac:dyDescent="0.25">
      <c r="A323" t="s">
        <v>46</v>
      </c>
      <c r="B323">
        <v>5111.5</v>
      </c>
      <c r="C323">
        <v>287983</v>
      </c>
      <c r="D323">
        <f t="shared" si="13"/>
        <v>3.2384690873405301E-3</v>
      </c>
      <c r="E323">
        <f t="shared" si="14"/>
        <v>3.2332365402436346E-3</v>
      </c>
      <c r="F323">
        <f t="shared" ref="F323:G334" si="15">LN(B323)</f>
        <v>8.5392481821970687</v>
      </c>
      <c r="G323">
        <f t="shared" si="15"/>
        <v>12.570656729598097</v>
      </c>
      <c r="H323">
        <f>IF(AND(E323&gt;=$M$5,E323&lt;=$M$6),0,"Выброс")</f>
        <v>0</v>
      </c>
    </row>
    <row r="324" spans="1:8" x14ac:dyDescent="0.25">
      <c r="A324" t="s">
        <v>47</v>
      </c>
      <c r="B324">
        <v>5111.5</v>
      </c>
      <c r="C324">
        <v>242272</v>
      </c>
      <c r="D324">
        <f t="shared" ref="D324:D334" si="16">(B324-B323)/B323</f>
        <v>0</v>
      </c>
      <c r="E324">
        <f t="shared" ref="E324:E334" si="17">LN(B324/B323)</f>
        <v>0</v>
      </c>
      <c r="F324">
        <f t="shared" si="15"/>
        <v>8.5392481821970687</v>
      </c>
      <c r="G324">
        <f t="shared" si="15"/>
        <v>12.397816340903033</v>
      </c>
      <c r="H324">
        <f>IF(AND(E324&gt;=$M$5,E324&lt;=$M$6),0,"Выброс")</f>
        <v>0</v>
      </c>
    </row>
    <row r="325" spans="1:8" x14ac:dyDescent="0.25">
      <c r="A325" t="s">
        <v>48</v>
      </c>
      <c r="B325">
        <v>5095.5</v>
      </c>
      <c r="C325">
        <v>170630</v>
      </c>
      <c r="D325">
        <f t="shared" si="16"/>
        <v>-3.1301966154749093E-3</v>
      </c>
      <c r="E325">
        <f t="shared" si="17"/>
        <v>-3.1351059283204101E-3</v>
      </c>
      <c r="F325">
        <f t="shared" si="15"/>
        <v>8.536113076268748</v>
      </c>
      <c r="G325">
        <f t="shared" si="15"/>
        <v>12.047252748521311</v>
      </c>
      <c r="H325">
        <f>IF(AND(E325&gt;=$M$5,E325&lt;=$M$6),0,"Выброс")</f>
        <v>0</v>
      </c>
    </row>
    <row r="326" spans="1:8" x14ac:dyDescent="0.25">
      <c r="A326" t="s">
        <v>49</v>
      </c>
      <c r="B326">
        <v>5086</v>
      </c>
      <c r="C326">
        <v>274908</v>
      </c>
      <c r="D326">
        <f t="shared" si="16"/>
        <v>-1.8643901481699538E-3</v>
      </c>
      <c r="E326">
        <f t="shared" si="17"/>
        <v>-1.8661302866833701E-3</v>
      </c>
      <c r="F326">
        <f t="shared" si="15"/>
        <v>8.5342469459820656</v>
      </c>
      <c r="G326">
        <f t="shared" si="15"/>
        <v>12.524191775221349</v>
      </c>
      <c r="H326">
        <f>IF(AND(E326&gt;=$M$5,E326&lt;=$M$6),0,"Выброс")</f>
        <v>0</v>
      </c>
    </row>
    <row r="327" spans="1:8" x14ac:dyDescent="0.25">
      <c r="A327" t="s">
        <v>50</v>
      </c>
      <c r="B327">
        <v>5140</v>
      </c>
      <c r="C327">
        <v>298355</v>
      </c>
      <c r="D327">
        <f t="shared" si="16"/>
        <v>1.061738104600865E-2</v>
      </c>
      <c r="E327">
        <f t="shared" si="17"/>
        <v>1.0561412467145818E-2</v>
      </c>
      <c r="F327">
        <f t="shared" si="15"/>
        <v>8.5448083584492114</v>
      </c>
      <c r="G327">
        <f t="shared" si="15"/>
        <v>12.606039331650088</v>
      </c>
      <c r="H327">
        <f>IF(AND(E327&gt;=$M$5,E327&lt;=$M$6),0,"Выброс")</f>
        <v>0</v>
      </c>
    </row>
    <row r="328" spans="1:8" x14ac:dyDescent="0.25">
      <c r="A328" t="s">
        <v>51</v>
      </c>
      <c r="B328">
        <v>5153.5</v>
      </c>
      <c r="C328">
        <v>512716</v>
      </c>
      <c r="D328">
        <f t="shared" si="16"/>
        <v>2.6264591439688718E-3</v>
      </c>
      <c r="E328">
        <f t="shared" si="17"/>
        <v>2.6230160276366214E-3</v>
      </c>
      <c r="F328">
        <f t="shared" si="15"/>
        <v>8.5474313744768473</v>
      </c>
      <c r="G328">
        <f t="shared" si="15"/>
        <v>13.147477364618577</v>
      </c>
      <c r="H328">
        <f>IF(AND(E328&gt;=$M$5,E328&lt;=$M$6),0,"Выброс")</f>
        <v>0</v>
      </c>
    </row>
    <row r="329" spans="1:8" x14ac:dyDescent="0.25">
      <c r="A329" t="s">
        <v>52</v>
      </c>
      <c r="B329">
        <v>5258</v>
      </c>
      <c r="C329">
        <v>656956</v>
      </c>
      <c r="D329">
        <f t="shared" si="16"/>
        <v>2.0277481323372464E-2</v>
      </c>
      <c r="E329">
        <f t="shared" si="17"/>
        <v>2.0074630812979007E-2</v>
      </c>
      <c r="F329">
        <f t="shared" si="15"/>
        <v>8.5675060052898271</v>
      </c>
      <c r="G329">
        <f t="shared" si="15"/>
        <v>13.395372324143414</v>
      </c>
      <c r="H329">
        <f>IF(AND(E329&gt;=$M$5,E329&lt;=$M$6),0,"Выброс")</f>
        <v>0</v>
      </c>
    </row>
    <row r="330" spans="1:8" x14ac:dyDescent="0.25">
      <c r="A330" t="s">
        <v>53</v>
      </c>
      <c r="B330">
        <v>5277</v>
      </c>
      <c r="C330">
        <v>368435</v>
      </c>
      <c r="D330">
        <f t="shared" si="16"/>
        <v>3.6135412704450362E-3</v>
      </c>
      <c r="E330">
        <f t="shared" si="17"/>
        <v>3.6070281158413022E-3</v>
      </c>
      <c r="F330">
        <f t="shared" si="15"/>
        <v>8.571113033405668</v>
      </c>
      <c r="G330">
        <f t="shared" si="15"/>
        <v>12.817019584279441</v>
      </c>
      <c r="H330">
        <f>IF(AND(E330&gt;=$M$5,E330&lt;=$M$6),0,"Выброс")</f>
        <v>0</v>
      </c>
    </row>
    <row r="331" spans="1:8" x14ac:dyDescent="0.25">
      <c r="A331" t="s">
        <v>54</v>
      </c>
      <c r="B331">
        <v>5255</v>
      </c>
      <c r="C331">
        <v>315832</v>
      </c>
      <c r="D331">
        <f t="shared" si="16"/>
        <v>-4.169035436801213E-3</v>
      </c>
      <c r="E331">
        <f t="shared" si="17"/>
        <v>-4.1777500946163972E-3</v>
      </c>
      <c r="F331">
        <f t="shared" si="15"/>
        <v>8.5669352833110519</v>
      </c>
      <c r="G331">
        <f t="shared" si="15"/>
        <v>12.662965705625814</v>
      </c>
      <c r="H331">
        <f>IF(AND(E331&gt;=$M$5,E331&lt;=$M$6),0,"Выброс")</f>
        <v>0</v>
      </c>
    </row>
    <row r="332" spans="1:8" x14ac:dyDescent="0.25">
      <c r="A332" t="s">
        <v>55</v>
      </c>
      <c r="B332">
        <v>5226</v>
      </c>
      <c r="C332">
        <v>218274</v>
      </c>
      <c r="D332">
        <f t="shared" si="16"/>
        <v>-5.518553758325404E-3</v>
      </c>
      <c r="E332">
        <f t="shared" si="17"/>
        <v>-5.5338372304937393E-3</v>
      </c>
      <c r="F332">
        <f t="shared" si="15"/>
        <v>8.5614014460805574</v>
      </c>
      <c r="G332">
        <f t="shared" si="15"/>
        <v>12.29350643329181</v>
      </c>
      <c r="H332">
        <f>IF(AND(E332&gt;=$M$5,E332&lt;=$M$6),0,"Выброс")</f>
        <v>0</v>
      </c>
    </row>
    <row r="333" spans="1:8" x14ac:dyDescent="0.25">
      <c r="A333" t="s">
        <v>56</v>
      </c>
      <c r="B333">
        <v>5113.5</v>
      </c>
      <c r="C333">
        <v>366747</v>
      </c>
      <c r="D333">
        <f t="shared" si="16"/>
        <v>-2.1526980482204364E-2</v>
      </c>
      <c r="E333">
        <f t="shared" si="17"/>
        <v>-2.1762065834490318E-2</v>
      </c>
      <c r="F333">
        <f t="shared" si="15"/>
        <v>8.5396393802460668</v>
      </c>
      <c r="G333">
        <f t="shared" si="15"/>
        <v>12.812427516012672</v>
      </c>
      <c r="H333">
        <f>IF(AND(E333&gt;=$M$5,E333&lt;=$M$6),0,"Выброс")</f>
        <v>0</v>
      </c>
    </row>
    <row r="334" spans="1:8" x14ac:dyDescent="0.25">
      <c r="A334" t="s">
        <v>57</v>
      </c>
      <c r="B334">
        <v>5119</v>
      </c>
      <c r="C334">
        <v>293771</v>
      </c>
      <c r="D334">
        <f t="shared" si="16"/>
        <v>1.075584237801897E-3</v>
      </c>
      <c r="E334">
        <f t="shared" si="17"/>
        <v>1.0750062115157273E-3</v>
      </c>
      <c r="F334">
        <f t="shared" si="15"/>
        <v>8.5407143864575836</v>
      </c>
      <c r="G334">
        <f t="shared" si="15"/>
        <v>12.590555831246965</v>
      </c>
      <c r="H334">
        <f>IF(AND(E334&gt;=$M$5,E334&lt;=$M$6),0,"Выброс")</f>
        <v>0</v>
      </c>
    </row>
  </sheetData>
  <autoFilter ref="A1:H334" xr:uid="{F47224D5-0487-4D4A-8F66-8E0E1212C138}"/>
  <mergeCells count="2">
    <mergeCell ref="L1:M1"/>
    <mergeCell ref="O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822-9EE9-43F1-8144-68987275C119}">
  <dimension ref="A1:T334"/>
  <sheetViews>
    <sheetView zoomScale="85" zoomScaleNormal="85" workbookViewId="0">
      <selection activeCell="J2" sqref="J2:K6"/>
    </sheetView>
  </sheetViews>
  <sheetFormatPr defaultRowHeight="15" x14ac:dyDescent="0.25"/>
  <cols>
    <col min="1" max="1" width="10.7109375" bestFit="1" customWidth="1"/>
    <col min="10" max="10" width="13.7109375" bestFit="1" customWidth="1"/>
    <col min="14" max="14" width="14.7109375" bestFit="1" customWidth="1"/>
    <col min="15" max="15" width="13.7109375" bestFit="1" customWidth="1"/>
  </cols>
  <sheetData>
    <row r="1" spans="1:20" ht="45" x14ac:dyDescent="0.25">
      <c r="A1" s="2" t="s">
        <v>215</v>
      </c>
      <c r="B1" s="2" t="s">
        <v>217</v>
      </c>
      <c r="C1" s="2" t="s">
        <v>218</v>
      </c>
      <c r="D1" s="2" t="s">
        <v>216</v>
      </c>
      <c r="E1" s="2" t="s">
        <v>219</v>
      </c>
      <c r="F1" s="2" t="s">
        <v>220</v>
      </c>
      <c r="G1" s="2" t="s">
        <v>221</v>
      </c>
      <c r="H1" s="2" t="s">
        <v>227</v>
      </c>
    </row>
    <row r="2" spans="1:20" ht="15" customHeight="1" x14ac:dyDescent="0.25">
      <c r="A2" s="1">
        <v>43891</v>
      </c>
      <c r="B2">
        <v>3445.5</v>
      </c>
      <c r="C2">
        <v>291955</v>
      </c>
      <c r="F2">
        <v>8.1448243107972633</v>
      </c>
      <c r="G2">
        <v>12.584354959785275</v>
      </c>
      <c r="H2">
        <v>0</v>
      </c>
      <c r="J2" t="s">
        <v>222</v>
      </c>
      <c r="K2">
        <f>_xlfn.QUARTILE.INC(E2:E334,1)</f>
        <v>-8.5741279950886339E-3</v>
      </c>
      <c r="N2" t="s">
        <v>229</v>
      </c>
      <c r="O2" t="s">
        <v>222</v>
      </c>
      <c r="P2">
        <v>-8.5741279950886339E-3</v>
      </c>
    </row>
    <row r="3" spans="1:20" x14ac:dyDescent="0.25">
      <c r="A3" s="1">
        <v>43983</v>
      </c>
      <c r="B3">
        <v>3416</v>
      </c>
      <c r="C3">
        <v>290909</v>
      </c>
      <c r="D3">
        <v>-8.5618923233202731E-3</v>
      </c>
      <c r="E3">
        <v>-8.598755888802153E-3</v>
      </c>
      <c r="F3">
        <v>8.1362255549084601</v>
      </c>
      <c r="G3">
        <v>12.580765782471536</v>
      </c>
      <c r="H3">
        <v>0</v>
      </c>
      <c r="J3" t="s">
        <v>223</v>
      </c>
      <c r="K3">
        <f>_xlfn.QUARTILE.INC(E2:E334,3)</f>
        <v>1.0380566649983569E-2</v>
      </c>
      <c r="O3" t="s">
        <v>223</v>
      </c>
      <c r="P3">
        <v>1.0380566649983569E-2</v>
      </c>
    </row>
    <row r="4" spans="1:20" ht="15" customHeight="1" x14ac:dyDescent="0.25">
      <c r="A4" s="1">
        <v>44044</v>
      </c>
      <c r="B4">
        <v>3427</v>
      </c>
      <c r="C4">
        <v>388549</v>
      </c>
      <c r="D4">
        <v>3.2201405152224825E-3</v>
      </c>
      <c r="E4">
        <v>3.2149669661484361E-3</v>
      </c>
      <c r="F4">
        <v>8.139440521874608</v>
      </c>
      <c r="G4">
        <v>12.870174566962735</v>
      </c>
      <c r="H4">
        <v>0</v>
      </c>
      <c r="J4" t="s">
        <v>224</v>
      </c>
      <c r="K4">
        <f>K3-K2</f>
        <v>1.8954694645072205E-2</v>
      </c>
      <c r="O4" t="s">
        <v>224</v>
      </c>
      <c r="P4">
        <v>1.8954694645072205E-2</v>
      </c>
    </row>
    <row r="5" spans="1:20" x14ac:dyDescent="0.25">
      <c r="A5" s="1">
        <v>44075</v>
      </c>
      <c r="B5">
        <v>3348</v>
      </c>
      <c r="C5">
        <v>492797</v>
      </c>
      <c r="D5">
        <v>-2.3052232273125181E-2</v>
      </c>
      <c r="E5">
        <v>-2.3322090265242849E-2</v>
      </c>
      <c r="F5">
        <v>8.1161184316093653</v>
      </c>
      <c r="G5">
        <v>13.107852603520579</v>
      </c>
      <c r="H5">
        <v>0</v>
      </c>
      <c r="J5" t="s">
        <v>225</v>
      </c>
      <c r="K5">
        <f>K2-(1.5*K4)</f>
        <v>-3.7006169962696941E-2</v>
      </c>
      <c r="O5" t="s">
        <v>225</v>
      </c>
      <c r="P5">
        <v>-3.7006169962696941E-2</v>
      </c>
    </row>
    <row r="6" spans="1:20" x14ac:dyDescent="0.25">
      <c r="A6" s="1">
        <v>44105</v>
      </c>
      <c r="B6">
        <v>3319.5</v>
      </c>
      <c r="C6">
        <v>376849</v>
      </c>
      <c r="D6">
        <v>-8.512544802867384E-3</v>
      </c>
      <c r="E6">
        <v>-8.5489834501518529E-3</v>
      </c>
      <c r="F6">
        <v>8.1075694481592144</v>
      </c>
      <c r="G6">
        <v>12.839599855692402</v>
      </c>
      <c r="H6">
        <v>0</v>
      </c>
      <c r="J6" t="s">
        <v>226</v>
      </c>
      <c r="K6">
        <f>K3+(1.5*K4)</f>
        <v>3.8812608617591879E-2</v>
      </c>
      <c r="O6" t="s">
        <v>226</v>
      </c>
      <c r="P6">
        <v>3.8812608617591879E-2</v>
      </c>
    </row>
    <row r="7" spans="1:20" x14ac:dyDescent="0.25">
      <c r="A7" t="s">
        <v>58</v>
      </c>
      <c r="B7">
        <v>3345</v>
      </c>
      <c r="C7">
        <v>222572</v>
      </c>
      <c r="D7">
        <v>7.6818798011748755E-3</v>
      </c>
      <c r="E7">
        <v>7.6525244031147603E-3</v>
      </c>
      <c r="F7">
        <v>8.1152219725623294</v>
      </c>
      <c r="G7">
        <v>12.313005923748317</v>
      </c>
      <c r="H7">
        <v>0</v>
      </c>
    </row>
    <row r="8" spans="1:20" x14ac:dyDescent="0.25">
      <c r="A8" t="s">
        <v>59</v>
      </c>
      <c r="B8">
        <v>3339</v>
      </c>
      <c r="C8">
        <v>362009</v>
      </c>
      <c r="D8">
        <v>-1.7937219730941704E-3</v>
      </c>
      <c r="E8">
        <v>-1.7953326186742633E-3</v>
      </c>
      <c r="F8">
        <v>8.1134266399436541</v>
      </c>
      <c r="G8">
        <v>12.79942435237731</v>
      </c>
      <c r="H8">
        <v>0</v>
      </c>
    </row>
    <row r="9" spans="1:20" x14ac:dyDescent="0.25">
      <c r="A9" t="s">
        <v>60</v>
      </c>
      <c r="B9">
        <v>3440</v>
      </c>
      <c r="C9">
        <v>1536221</v>
      </c>
      <c r="D9">
        <v>3.0248577418388739E-2</v>
      </c>
      <c r="E9">
        <v>2.9800110423789487E-2</v>
      </c>
      <c r="F9">
        <v>8.1432267503674449</v>
      </c>
      <c r="G9">
        <v>14.244836062548323</v>
      </c>
      <c r="H9">
        <v>0</v>
      </c>
    </row>
    <row r="10" spans="1:20" x14ac:dyDescent="0.25">
      <c r="A10" t="s">
        <v>61</v>
      </c>
      <c r="B10">
        <v>3625</v>
      </c>
      <c r="C10">
        <v>1630349</v>
      </c>
      <c r="D10">
        <v>5.3779069767441859E-2</v>
      </c>
      <c r="E10">
        <v>5.23828169213311E-2</v>
      </c>
      <c r="F10">
        <v>8.1956095672887752</v>
      </c>
      <c r="G10">
        <v>14.304304660294026</v>
      </c>
      <c r="H10" t="s">
        <v>228</v>
      </c>
    </row>
    <row r="11" spans="1:20" ht="15" customHeight="1" x14ac:dyDescent="0.25">
      <c r="A11" t="s">
        <v>62</v>
      </c>
      <c r="B11">
        <v>3623</v>
      </c>
      <c r="C11">
        <v>1422107</v>
      </c>
      <c r="D11">
        <v>-5.5172413793103451E-4</v>
      </c>
      <c r="E11">
        <v>-5.5187639369791571E-4</v>
      </c>
      <c r="F11">
        <v>8.1950576908950765</v>
      </c>
      <c r="G11">
        <v>14.167650132646683</v>
      </c>
      <c r="H11">
        <v>0</v>
      </c>
    </row>
    <row r="12" spans="1:20" x14ac:dyDescent="0.25">
      <c r="A12" t="s">
        <v>63</v>
      </c>
      <c r="B12">
        <v>3855</v>
      </c>
      <c r="C12">
        <v>1596925</v>
      </c>
      <c r="D12">
        <v>6.4035329837151531E-2</v>
      </c>
      <c r="E12">
        <v>6.206859510235254E-2</v>
      </c>
      <c r="F12">
        <v>8.2571262859974297</v>
      </c>
      <c r="G12">
        <v>14.283590463038621</v>
      </c>
      <c r="H12" t="s">
        <v>228</v>
      </c>
      <c r="Q12" s="3" t="s">
        <v>230</v>
      </c>
      <c r="R12" s="3"/>
      <c r="S12" s="3"/>
      <c r="T12" s="3"/>
    </row>
    <row r="13" spans="1:20" x14ac:dyDescent="0.25">
      <c r="A13" t="s">
        <v>64</v>
      </c>
      <c r="B13">
        <v>3840</v>
      </c>
      <c r="C13">
        <v>1137798</v>
      </c>
      <c r="D13">
        <v>-3.8910505836575876E-3</v>
      </c>
      <c r="E13">
        <v>-3.898640415657309E-3</v>
      </c>
      <c r="F13">
        <v>8.2532276455817719</v>
      </c>
      <c r="G13">
        <v>13.944605373518971</v>
      </c>
      <c r="H13">
        <v>0</v>
      </c>
      <c r="Q13" s="3"/>
      <c r="R13" s="3"/>
      <c r="S13" s="3"/>
      <c r="T13" s="3"/>
    </row>
    <row r="14" spans="1:20" x14ac:dyDescent="0.25">
      <c r="A14" t="s">
        <v>65</v>
      </c>
      <c r="B14">
        <v>3750</v>
      </c>
      <c r="C14">
        <v>1202119</v>
      </c>
      <c r="D14">
        <v>-2.34375E-2</v>
      </c>
      <c r="E14">
        <v>-2.3716526617316044E-2</v>
      </c>
      <c r="F14">
        <v>8.2295111189644565</v>
      </c>
      <c r="G14">
        <v>13.999596390840843</v>
      </c>
      <c r="H14">
        <v>0</v>
      </c>
      <c r="Q14" s="3"/>
      <c r="R14" s="3"/>
      <c r="S14" s="3"/>
      <c r="T14" s="3"/>
    </row>
    <row r="15" spans="1:20" x14ac:dyDescent="0.25">
      <c r="A15" t="s">
        <v>66</v>
      </c>
      <c r="B15">
        <v>3702.5</v>
      </c>
      <c r="C15">
        <v>890575</v>
      </c>
      <c r="D15">
        <v>-1.2666666666666666E-2</v>
      </c>
      <c r="E15">
        <v>-1.27475728225027E-2</v>
      </c>
      <c r="F15">
        <v>8.2167635461419533</v>
      </c>
      <c r="G15">
        <v>13.699622600512347</v>
      </c>
      <c r="H15">
        <v>0</v>
      </c>
    </row>
    <row r="16" spans="1:20" x14ac:dyDescent="0.25">
      <c r="A16" t="s">
        <v>67</v>
      </c>
      <c r="B16">
        <v>3796</v>
      </c>
      <c r="C16">
        <v>1028616</v>
      </c>
      <c r="D16">
        <v>2.525320729237002E-2</v>
      </c>
      <c r="E16">
        <v>2.4939613587864742E-2</v>
      </c>
      <c r="F16">
        <v>8.241703159729818</v>
      </c>
      <c r="G16">
        <v>13.843724767325442</v>
      </c>
      <c r="H16">
        <v>0</v>
      </c>
    </row>
    <row r="17" spans="1:20" x14ac:dyDescent="0.25">
      <c r="A17" t="s">
        <v>68</v>
      </c>
      <c r="B17">
        <v>3708.5</v>
      </c>
      <c r="C17">
        <v>585063</v>
      </c>
      <c r="D17">
        <v>-2.3050579557428872E-2</v>
      </c>
      <c r="E17">
        <v>-2.3320398553205689E-2</v>
      </c>
      <c r="F17">
        <v>8.2183827611766134</v>
      </c>
      <c r="G17">
        <v>13.279474812723286</v>
      </c>
      <c r="H17">
        <v>0</v>
      </c>
    </row>
    <row r="18" spans="1:20" x14ac:dyDescent="0.25">
      <c r="A18" t="s">
        <v>69</v>
      </c>
      <c r="B18">
        <v>3751</v>
      </c>
      <c r="C18">
        <v>597899</v>
      </c>
      <c r="D18">
        <v>1.1460159093973304E-2</v>
      </c>
      <c r="E18">
        <v>1.1394988905274621E-2</v>
      </c>
      <c r="F18">
        <v>8.2297777500818867</v>
      </c>
      <c r="G18">
        <v>13.301177122347109</v>
      </c>
      <c r="H18">
        <v>0</v>
      </c>
    </row>
    <row r="19" spans="1:20" x14ac:dyDescent="0.25">
      <c r="A19" t="s">
        <v>70</v>
      </c>
      <c r="B19">
        <v>3819.5</v>
      </c>
      <c r="C19">
        <v>717748</v>
      </c>
      <c r="D19">
        <v>1.8261796854172219E-2</v>
      </c>
      <c r="E19">
        <v>1.8097052899527118E-2</v>
      </c>
      <c r="F19">
        <v>8.2478748029814142</v>
      </c>
      <c r="G19">
        <v>13.483873811493883</v>
      </c>
      <c r="H19">
        <v>0</v>
      </c>
    </row>
    <row r="20" spans="1:20" x14ac:dyDescent="0.25">
      <c r="A20" t="s">
        <v>71</v>
      </c>
      <c r="B20">
        <v>3830</v>
      </c>
      <c r="C20">
        <v>617826</v>
      </c>
      <c r="D20">
        <v>2.7490509228956669E-3</v>
      </c>
      <c r="E20">
        <v>2.7452791932771853E-3</v>
      </c>
      <c r="F20">
        <v>8.2506200821746916</v>
      </c>
      <c r="G20">
        <v>13.333962143398169</v>
      </c>
      <c r="H20">
        <v>0</v>
      </c>
    </row>
    <row r="21" spans="1:20" x14ac:dyDescent="0.25">
      <c r="A21" t="s">
        <v>72</v>
      </c>
      <c r="B21">
        <v>3727</v>
      </c>
      <c r="C21">
        <v>682379</v>
      </c>
      <c r="D21">
        <v>-2.689295039164491E-2</v>
      </c>
      <c r="E21">
        <v>-2.7261182695433202E-2</v>
      </c>
      <c r="F21">
        <v>8.2233588994792584</v>
      </c>
      <c r="G21">
        <v>13.433340500946343</v>
      </c>
      <c r="H21">
        <v>0</v>
      </c>
      <c r="Q21" s="3" t="s">
        <v>231</v>
      </c>
      <c r="R21" s="3"/>
      <c r="S21" s="3"/>
      <c r="T21" s="3"/>
    </row>
    <row r="22" spans="1:20" x14ac:dyDescent="0.25">
      <c r="A22" s="1">
        <v>43892</v>
      </c>
      <c r="B22">
        <v>3720.5</v>
      </c>
      <c r="C22">
        <v>559676</v>
      </c>
      <c r="D22">
        <v>-1.74403005097934E-3</v>
      </c>
      <c r="E22">
        <v>-1.7455526419424894E-3</v>
      </c>
      <c r="F22">
        <v>8.2216133468373158</v>
      </c>
      <c r="G22">
        <v>13.235113323845725</v>
      </c>
      <c r="H22">
        <v>0</v>
      </c>
      <c r="Q22" s="3"/>
      <c r="R22" s="3"/>
      <c r="S22" s="3"/>
      <c r="T22" s="3"/>
    </row>
    <row r="23" spans="1:20" x14ac:dyDescent="0.25">
      <c r="A23" s="1">
        <v>43923</v>
      </c>
      <c r="B23">
        <v>3750</v>
      </c>
      <c r="C23">
        <v>453596</v>
      </c>
      <c r="D23">
        <v>7.9290417954576004E-3</v>
      </c>
      <c r="E23">
        <v>7.8977721271405888E-3</v>
      </c>
      <c r="F23">
        <v>8.2295111189644565</v>
      </c>
      <c r="G23">
        <v>13.024962213014646</v>
      </c>
      <c r="H23">
        <v>0</v>
      </c>
      <c r="Q23" s="3"/>
      <c r="R23" s="3"/>
      <c r="S23" s="3"/>
      <c r="T23" s="3"/>
    </row>
    <row r="24" spans="1:20" x14ac:dyDescent="0.25">
      <c r="A24" s="1">
        <v>43953</v>
      </c>
      <c r="B24">
        <v>3783.5</v>
      </c>
      <c r="C24">
        <v>1004108</v>
      </c>
      <c r="D24">
        <v>8.9333333333333331E-3</v>
      </c>
      <c r="E24">
        <v>8.8936671701196797E-3</v>
      </c>
      <c r="F24">
        <v>8.2384047861345771</v>
      </c>
      <c r="G24">
        <v>13.819610143169719</v>
      </c>
      <c r="H24">
        <v>0</v>
      </c>
      <c r="Q24" s="3"/>
      <c r="R24" s="3"/>
      <c r="S24" s="3"/>
      <c r="T24" s="3"/>
    </row>
    <row r="25" spans="1:20" x14ac:dyDescent="0.25">
      <c r="A25" s="1">
        <v>43984</v>
      </c>
      <c r="B25">
        <v>3713</v>
      </c>
      <c r="C25">
        <v>1505151</v>
      </c>
      <c r="D25">
        <v>-1.8633540372670808E-2</v>
      </c>
      <c r="E25">
        <v>-1.8809331957496227E-2</v>
      </c>
      <c r="F25">
        <v>8.2195954541770799</v>
      </c>
      <c r="G25">
        <v>14.224403783358085</v>
      </c>
      <c r="H25">
        <v>0</v>
      </c>
      <c r="Q25" s="3"/>
      <c r="R25" s="3"/>
      <c r="S25" s="3"/>
      <c r="T25" s="3"/>
    </row>
    <row r="26" spans="1:20" x14ac:dyDescent="0.25">
      <c r="A26" s="1">
        <v>44014</v>
      </c>
      <c r="B26">
        <v>3640</v>
      </c>
      <c r="C26">
        <v>652734</v>
      </c>
      <c r="D26">
        <v>-1.9660651764072178E-2</v>
      </c>
      <c r="E26">
        <v>-1.9856493546293725E-2</v>
      </c>
      <c r="F26">
        <v>8.1997389606307856</v>
      </c>
      <c r="G26">
        <v>13.388924974579611</v>
      </c>
      <c r="H26">
        <v>0</v>
      </c>
    </row>
    <row r="27" spans="1:20" x14ac:dyDescent="0.25">
      <c r="A27" s="1">
        <v>44106</v>
      </c>
      <c r="B27">
        <v>3564.5</v>
      </c>
      <c r="C27">
        <v>779546</v>
      </c>
      <c r="D27">
        <v>-2.0741758241758241E-2</v>
      </c>
      <c r="E27">
        <v>-2.095989007310323E-2</v>
      </c>
      <c r="F27">
        <v>8.1787790705576828</v>
      </c>
      <c r="G27">
        <v>13.566466977926117</v>
      </c>
      <c r="H27">
        <v>0</v>
      </c>
    </row>
    <row r="28" spans="1:20" x14ac:dyDescent="0.25">
      <c r="A28" s="1">
        <v>44137</v>
      </c>
      <c r="B28">
        <v>3575</v>
      </c>
      <c r="C28">
        <v>594896</v>
      </c>
      <c r="D28">
        <v>2.9457146864917943E-3</v>
      </c>
      <c r="E28">
        <v>2.9413845704248224E-3</v>
      </c>
      <c r="F28">
        <v>8.181720455128108</v>
      </c>
      <c r="G28">
        <v>13.296141879334263</v>
      </c>
      <c r="H28">
        <v>0</v>
      </c>
    </row>
    <row r="29" spans="1:20" x14ac:dyDescent="0.25">
      <c r="A29" s="1">
        <v>44167</v>
      </c>
      <c r="B29">
        <v>3760</v>
      </c>
      <c r="C29">
        <v>1114425</v>
      </c>
      <c r="D29">
        <v>5.1748251748251747E-2</v>
      </c>
      <c r="E29">
        <v>5.0453781255832129E-2</v>
      </c>
      <c r="F29">
        <v>8.2321742363839405</v>
      </c>
      <c r="G29">
        <v>13.923849134792658</v>
      </c>
      <c r="H29" t="s">
        <v>228</v>
      </c>
    </row>
    <row r="30" spans="1:20" x14ac:dyDescent="0.25">
      <c r="A30" t="s">
        <v>73</v>
      </c>
      <c r="B30">
        <v>3750</v>
      </c>
      <c r="C30">
        <v>851663</v>
      </c>
      <c r="D30">
        <v>-2.6595744680851063E-3</v>
      </c>
      <c r="E30">
        <v>-2.6631174194836618E-3</v>
      </c>
      <c r="F30">
        <v>8.2295111189644565</v>
      </c>
      <c r="G30">
        <v>13.654946187658807</v>
      </c>
      <c r="H30">
        <v>0</v>
      </c>
    </row>
    <row r="31" spans="1:20" x14ac:dyDescent="0.25">
      <c r="A31" t="s">
        <v>74</v>
      </c>
      <c r="B31">
        <v>3669</v>
      </c>
      <c r="C31">
        <v>480070</v>
      </c>
      <c r="D31">
        <v>-2.1600000000000001E-2</v>
      </c>
      <c r="E31">
        <v>-2.1836694609174406E-2</v>
      </c>
      <c r="F31">
        <v>8.2076744243552824</v>
      </c>
      <c r="G31">
        <v>13.08168720558476</v>
      </c>
      <c r="H31">
        <v>0</v>
      </c>
    </row>
    <row r="32" spans="1:20" x14ac:dyDescent="0.25">
      <c r="A32" t="s">
        <v>75</v>
      </c>
      <c r="B32">
        <v>3697</v>
      </c>
      <c r="C32">
        <v>452693</v>
      </c>
      <c r="D32">
        <v>7.6315072226764789E-3</v>
      </c>
      <c r="E32">
        <v>7.6025345813498582E-3</v>
      </c>
      <c r="F32">
        <v>8.2152769589366326</v>
      </c>
      <c r="G32">
        <v>13.022969470525618</v>
      </c>
      <c r="H32">
        <v>0</v>
      </c>
      <c r="Q32" s="3" t="s">
        <v>232</v>
      </c>
      <c r="R32" s="3"/>
      <c r="S32" s="3"/>
      <c r="T32" s="3"/>
    </row>
    <row r="33" spans="1:20" x14ac:dyDescent="0.25">
      <c r="A33" t="s">
        <v>76</v>
      </c>
      <c r="B33">
        <v>3620</v>
      </c>
      <c r="C33">
        <v>460542</v>
      </c>
      <c r="D33">
        <v>-2.0827698133621855E-2</v>
      </c>
      <c r="E33">
        <v>-2.1047654116815157E-2</v>
      </c>
      <c r="F33">
        <v>8.1942293048198174</v>
      </c>
      <c r="G33">
        <v>13.040159335730282</v>
      </c>
      <c r="H33">
        <v>0</v>
      </c>
      <c r="Q33" s="3"/>
      <c r="R33" s="3"/>
      <c r="S33" s="3"/>
      <c r="T33" s="3"/>
    </row>
    <row r="34" spans="1:20" x14ac:dyDescent="0.25">
      <c r="A34" t="s">
        <v>77</v>
      </c>
      <c r="B34">
        <v>3640.5</v>
      </c>
      <c r="C34">
        <v>547359</v>
      </c>
      <c r="D34">
        <v>5.6629834254143642E-3</v>
      </c>
      <c r="E34">
        <v>5.6470090149489281E-3</v>
      </c>
      <c r="F34">
        <v>8.1998763138347659</v>
      </c>
      <c r="G34">
        <v>13.212860173258578</v>
      </c>
      <c r="H34">
        <v>0</v>
      </c>
      <c r="Q34" s="3"/>
      <c r="R34" s="3"/>
      <c r="S34" s="3"/>
      <c r="T34" s="3"/>
    </row>
    <row r="35" spans="1:20" x14ac:dyDescent="0.25">
      <c r="A35" t="s">
        <v>78</v>
      </c>
      <c r="B35">
        <v>3641</v>
      </c>
      <c r="C35">
        <v>269194</v>
      </c>
      <c r="D35">
        <v>1.373437714599643E-4</v>
      </c>
      <c r="E35">
        <v>1.3733434066773672E-4</v>
      </c>
      <c r="F35">
        <v>8.2000136481754335</v>
      </c>
      <c r="G35">
        <v>12.503187588242808</v>
      </c>
      <c r="H35">
        <v>0</v>
      </c>
      <c r="Q35" s="3"/>
      <c r="R35" s="3"/>
      <c r="S35" s="3"/>
      <c r="T35" s="3"/>
    </row>
    <row r="36" spans="1:20" x14ac:dyDescent="0.25">
      <c r="A36" t="s">
        <v>79</v>
      </c>
      <c r="B36">
        <v>3625</v>
      </c>
      <c r="C36">
        <v>312226</v>
      </c>
      <c r="D36">
        <v>-4.3943971436418566E-3</v>
      </c>
      <c r="E36">
        <v>-4.4040808866583079E-3</v>
      </c>
      <c r="F36">
        <v>8.1956095672887752</v>
      </c>
      <c r="G36">
        <v>12.651482563544636</v>
      </c>
      <c r="H36">
        <v>0</v>
      </c>
      <c r="Q36" s="3"/>
      <c r="R36" s="3"/>
      <c r="S36" s="3"/>
      <c r="T36" s="3"/>
    </row>
    <row r="37" spans="1:20" x14ac:dyDescent="0.25">
      <c r="A37" t="s">
        <v>80</v>
      </c>
      <c r="B37">
        <v>3503</v>
      </c>
      <c r="C37">
        <v>433180</v>
      </c>
      <c r="D37">
        <v>-3.3655172413793101E-2</v>
      </c>
      <c r="E37">
        <v>-3.4234544091288358E-2</v>
      </c>
      <c r="F37">
        <v>8.1613750231974862</v>
      </c>
      <c r="G37">
        <v>12.978908624991487</v>
      </c>
      <c r="H37">
        <v>0</v>
      </c>
      <c r="Q37" s="3"/>
      <c r="R37" s="3"/>
      <c r="S37" s="3"/>
      <c r="T37" s="3"/>
    </row>
    <row r="38" spans="1:20" x14ac:dyDescent="0.25">
      <c r="A38" t="s">
        <v>81</v>
      </c>
      <c r="B38">
        <v>3529</v>
      </c>
      <c r="C38">
        <v>667542</v>
      </c>
      <c r="D38">
        <v>7.4222095346845561E-3</v>
      </c>
      <c r="E38">
        <v>7.3948004777832288E-3</v>
      </c>
      <c r="F38">
        <v>8.1687698236752695</v>
      </c>
      <c r="G38">
        <v>13.411357588625391</v>
      </c>
      <c r="H38">
        <v>0</v>
      </c>
    </row>
    <row r="39" spans="1:20" x14ac:dyDescent="0.25">
      <c r="A39" t="s">
        <v>82</v>
      </c>
      <c r="B39">
        <v>3345</v>
      </c>
      <c r="C39">
        <v>600611</v>
      </c>
      <c r="D39">
        <v>-5.2139416265230942E-2</v>
      </c>
      <c r="E39">
        <v>-5.3547851112941303E-2</v>
      </c>
      <c r="F39">
        <v>8.1152219725623294</v>
      </c>
      <c r="G39">
        <v>13.305702749381965</v>
      </c>
      <c r="H39" t="s">
        <v>228</v>
      </c>
    </row>
    <row r="40" spans="1:20" x14ac:dyDescent="0.25">
      <c r="A40" t="s">
        <v>83</v>
      </c>
      <c r="B40">
        <v>3160.5</v>
      </c>
      <c r="C40">
        <v>1459642</v>
      </c>
      <c r="D40">
        <v>-5.5156950672645741E-2</v>
      </c>
      <c r="E40">
        <v>-5.6736450649975366E-2</v>
      </c>
      <c r="F40">
        <v>8.0584855219123526</v>
      </c>
      <c r="G40">
        <v>14.193701758137289</v>
      </c>
      <c r="H40" t="s">
        <v>228</v>
      </c>
    </row>
    <row r="41" spans="1:20" x14ac:dyDescent="0.25">
      <c r="A41" s="1">
        <v>43864</v>
      </c>
      <c r="B41">
        <v>3201</v>
      </c>
      <c r="C41">
        <v>749046</v>
      </c>
      <c r="D41">
        <v>1.2814428096820124E-2</v>
      </c>
      <c r="E41">
        <v>1.2733018057509616E-2</v>
      </c>
      <c r="F41">
        <v>8.0712185399698626</v>
      </c>
      <c r="G41">
        <v>13.526555675833812</v>
      </c>
      <c r="H41">
        <v>0</v>
      </c>
    </row>
    <row r="42" spans="1:20" x14ac:dyDescent="0.25">
      <c r="A42" s="1">
        <v>43893</v>
      </c>
      <c r="B42">
        <v>3150</v>
      </c>
      <c r="C42">
        <v>807292</v>
      </c>
      <c r="D42">
        <v>-1.5932521087160263E-2</v>
      </c>
      <c r="E42">
        <v>-1.6060808150184305E-2</v>
      </c>
      <c r="F42">
        <v>8.0551577318196781</v>
      </c>
      <c r="G42">
        <v>13.60144071575888</v>
      </c>
      <c r="H42">
        <v>0</v>
      </c>
    </row>
    <row r="43" spans="1:20" x14ac:dyDescent="0.25">
      <c r="A43" s="1">
        <v>43924</v>
      </c>
      <c r="B43">
        <v>3130</v>
      </c>
      <c r="C43">
        <v>532562</v>
      </c>
      <c r="D43">
        <v>-6.3492063492063492E-3</v>
      </c>
      <c r="E43">
        <v>-6.3694482854798227E-3</v>
      </c>
      <c r="F43">
        <v>8.0487882835341988</v>
      </c>
      <c r="G43">
        <v>13.18545460171293</v>
      </c>
      <c r="H43">
        <v>0</v>
      </c>
    </row>
    <row r="44" spans="1:20" x14ac:dyDescent="0.25">
      <c r="A44" s="1">
        <v>43954</v>
      </c>
      <c r="B44">
        <v>3121</v>
      </c>
      <c r="C44">
        <v>521348</v>
      </c>
      <c r="D44">
        <v>-2.8753993610223642E-3</v>
      </c>
      <c r="E44">
        <v>-2.8795412634194306E-3</v>
      </c>
      <c r="F44">
        <v>8.0459087422707789</v>
      </c>
      <c r="G44">
        <v>13.164173044015886</v>
      </c>
      <c r="H44">
        <v>0</v>
      </c>
    </row>
    <row r="45" spans="1:20" x14ac:dyDescent="0.25">
      <c r="A45" s="1">
        <v>43985</v>
      </c>
      <c r="B45">
        <v>2984</v>
      </c>
      <c r="C45">
        <v>862991</v>
      </c>
      <c r="D45">
        <v>-4.3896187119512979E-2</v>
      </c>
      <c r="E45">
        <v>-4.4888780947127914E-2</v>
      </c>
      <c r="F45">
        <v>8.0010199613236512</v>
      </c>
      <c r="G45">
        <v>13.668159541274221</v>
      </c>
      <c r="H45" t="s">
        <v>228</v>
      </c>
    </row>
    <row r="46" spans="1:20" x14ac:dyDescent="0.25">
      <c r="A46" s="1">
        <v>44107</v>
      </c>
      <c r="B46">
        <v>2669.5</v>
      </c>
      <c r="C46">
        <v>2125922</v>
      </c>
      <c r="D46">
        <v>-0.10539544235924933</v>
      </c>
      <c r="E46">
        <v>-0.11137349338341059</v>
      </c>
      <c r="F46">
        <v>7.8896464679402412</v>
      </c>
      <c r="G46">
        <v>14.569716148593866</v>
      </c>
      <c r="H46" t="s">
        <v>228</v>
      </c>
    </row>
    <row r="47" spans="1:20" x14ac:dyDescent="0.25">
      <c r="A47" s="1">
        <v>44138</v>
      </c>
      <c r="B47">
        <v>2705</v>
      </c>
      <c r="C47">
        <v>1264374</v>
      </c>
      <c r="D47">
        <v>1.3298370481363552E-2</v>
      </c>
      <c r="E47">
        <v>1.3210723340341048E-2</v>
      </c>
      <c r="F47">
        <v>7.9028571912805816</v>
      </c>
      <c r="G47">
        <v>14.050087695999236</v>
      </c>
      <c r="H47">
        <v>0</v>
      </c>
    </row>
    <row r="48" spans="1:20" x14ac:dyDescent="0.25">
      <c r="A48" s="1">
        <v>44168</v>
      </c>
      <c r="B48">
        <v>2337</v>
      </c>
      <c r="C48">
        <v>1842348</v>
      </c>
      <c r="D48">
        <v>-0.13604436229205175</v>
      </c>
      <c r="E48">
        <v>-0.14623385674172393</v>
      </c>
      <c r="F48">
        <v>7.7566233345388582</v>
      </c>
      <c r="G48">
        <v>14.426551403034727</v>
      </c>
      <c r="H48" t="s">
        <v>228</v>
      </c>
    </row>
    <row r="49" spans="1:8" x14ac:dyDescent="0.25">
      <c r="A49" t="s">
        <v>84</v>
      </c>
      <c r="B49">
        <v>2501</v>
      </c>
      <c r="C49">
        <v>2036854</v>
      </c>
      <c r="D49">
        <v>7.0175438596491224E-2</v>
      </c>
      <c r="E49">
        <v>6.7822596338761088E-2</v>
      </c>
      <c r="F49">
        <v>7.8244459308776193</v>
      </c>
      <c r="G49">
        <v>14.526917018609799</v>
      </c>
      <c r="H49" t="s">
        <v>228</v>
      </c>
    </row>
    <row r="50" spans="1:8" x14ac:dyDescent="0.25">
      <c r="A50" t="s">
        <v>85</v>
      </c>
      <c r="B50">
        <v>2636</v>
      </c>
      <c r="C50">
        <v>1400055</v>
      </c>
      <c r="D50">
        <v>5.3978408636545384E-2</v>
      </c>
      <c r="E50">
        <v>5.2571964744778758E-2</v>
      </c>
      <c r="F50">
        <v>7.877017895622398</v>
      </c>
      <c r="G50">
        <v>14.152022079528109</v>
      </c>
      <c r="H50" t="s">
        <v>228</v>
      </c>
    </row>
    <row r="51" spans="1:8" x14ac:dyDescent="0.25">
      <c r="A51" t="s">
        <v>86</v>
      </c>
      <c r="B51">
        <v>2765.5</v>
      </c>
      <c r="C51">
        <v>1387212</v>
      </c>
      <c r="D51">
        <v>4.9127465857359637E-2</v>
      </c>
      <c r="E51">
        <v>4.7958833812334949E-2</v>
      </c>
      <c r="F51">
        <v>7.9249767294347331</v>
      </c>
      <c r="G51">
        <v>14.142806535490029</v>
      </c>
      <c r="H51" t="s">
        <v>228</v>
      </c>
    </row>
    <row r="52" spans="1:8" x14ac:dyDescent="0.25">
      <c r="A52" t="s">
        <v>87</v>
      </c>
      <c r="B52">
        <v>2780</v>
      </c>
      <c r="C52">
        <v>1841047</v>
      </c>
      <c r="D52">
        <v>5.2431748327608028E-3</v>
      </c>
      <c r="E52">
        <v>5.2294772499500604E-3</v>
      </c>
      <c r="F52">
        <v>7.9302062066846828</v>
      </c>
      <c r="G52">
        <v>14.425844989492816</v>
      </c>
      <c r="H52">
        <v>0</v>
      </c>
    </row>
    <row r="53" spans="1:8" x14ac:dyDescent="0.25">
      <c r="A53" t="s">
        <v>88</v>
      </c>
      <c r="B53">
        <v>2950</v>
      </c>
      <c r="C53">
        <v>1233763</v>
      </c>
      <c r="D53">
        <v>6.1151079136690649E-2</v>
      </c>
      <c r="E53">
        <v>5.935424264918282E-2</v>
      </c>
      <c r="F53">
        <v>7.9895604493338652</v>
      </c>
      <c r="G53">
        <v>14.025579406655064</v>
      </c>
      <c r="H53" t="s">
        <v>228</v>
      </c>
    </row>
    <row r="54" spans="1:8" x14ac:dyDescent="0.25">
      <c r="A54" t="s">
        <v>89</v>
      </c>
      <c r="B54">
        <v>3002.5</v>
      </c>
      <c r="C54">
        <v>1329099</v>
      </c>
      <c r="D54">
        <v>1.7796610169491526E-2</v>
      </c>
      <c r="E54">
        <v>1.7640104620273094E-2</v>
      </c>
      <c r="F54">
        <v>8.0072005539541387</v>
      </c>
      <c r="G54">
        <v>14.100011827020307</v>
      </c>
      <c r="H54">
        <v>0</v>
      </c>
    </row>
    <row r="55" spans="1:8" x14ac:dyDescent="0.25">
      <c r="A55" t="s">
        <v>90</v>
      </c>
      <c r="B55">
        <v>2986</v>
      </c>
      <c r="C55">
        <v>1068377</v>
      </c>
      <c r="D55">
        <v>-5.4954204829308906E-3</v>
      </c>
      <c r="E55">
        <v>-5.5105758550029671E-3</v>
      </c>
      <c r="F55">
        <v>8.0016899780991348</v>
      </c>
      <c r="G55">
        <v>13.881651232468439</v>
      </c>
      <c r="H55">
        <v>0</v>
      </c>
    </row>
    <row r="56" spans="1:8" x14ac:dyDescent="0.25">
      <c r="A56" t="s">
        <v>91</v>
      </c>
      <c r="B56">
        <v>3020</v>
      </c>
      <c r="C56">
        <v>733127</v>
      </c>
      <c r="D56">
        <v>1.1386470194239785E-2</v>
      </c>
      <c r="E56">
        <v>1.1322132269779725E-2</v>
      </c>
      <c r="F56">
        <v>8.0130121103689156</v>
      </c>
      <c r="G56">
        <v>13.505074226433896</v>
      </c>
      <c r="H56">
        <v>0</v>
      </c>
    </row>
    <row r="57" spans="1:8" x14ac:dyDescent="0.25">
      <c r="A57" t="s">
        <v>92</v>
      </c>
      <c r="B57">
        <v>3070</v>
      </c>
      <c r="C57">
        <v>1017518</v>
      </c>
      <c r="D57">
        <v>1.6556291390728478E-2</v>
      </c>
      <c r="E57">
        <v>1.642073021232749E-2</v>
      </c>
      <c r="F57">
        <v>8.0294328405812436</v>
      </c>
      <c r="G57">
        <v>13.832876886560104</v>
      </c>
      <c r="H57">
        <v>0</v>
      </c>
    </row>
    <row r="58" spans="1:8" x14ac:dyDescent="0.25">
      <c r="A58" t="s">
        <v>93</v>
      </c>
      <c r="B58">
        <v>3249.5</v>
      </c>
      <c r="C58">
        <v>776449</v>
      </c>
      <c r="D58">
        <v>5.8469055374592835E-2</v>
      </c>
      <c r="E58">
        <v>5.6823576753160694E-2</v>
      </c>
      <c r="F58">
        <v>8.086256417334404</v>
      </c>
      <c r="G58">
        <v>13.562486240083569</v>
      </c>
      <c r="H58" t="s">
        <v>228</v>
      </c>
    </row>
    <row r="59" spans="1:8" x14ac:dyDescent="0.25">
      <c r="A59" t="s">
        <v>94</v>
      </c>
      <c r="B59">
        <v>3140</v>
      </c>
      <c r="C59">
        <v>640870</v>
      </c>
      <c r="D59">
        <v>-3.3697491921834126E-2</v>
      </c>
      <c r="E59">
        <v>-3.4278338432104524E-2</v>
      </c>
      <c r="F59">
        <v>8.0519780789022999</v>
      </c>
      <c r="G59">
        <v>13.370581907222137</v>
      </c>
      <c r="H59">
        <v>0</v>
      </c>
    </row>
    <row r="60" spans="1:8" x14ac:dyDescent="0.25">
      <c r="A60" t="s">
        <v>95</v>
      </c>
      <c r="B60">
        <v>3128.5</v>
      </c>
      <c r="C60">
        <v>386716</v>
      </c>
      <c r="D60">
        <v>-3.6624203821656051E-3</v>
      </c>
      <c r="E60">
        <v>-3.6691434638808436E-3</v>
      </c>
      <c r="F60">
        <v>8.0483089354384187</v>
      </c>
      <c r="G60">
        <v>12.865445852482907</v>
      </c>
      <c r="H60">
        <v>0</v>
      </c>
    </row>
    <row r="61" spans="1:8" x14ac:dyDescent="0.25">
      <c r="A61" t="s">
        <v>96</v>
      </c>
      <c r="B61">
        <v>3202.5</v>
      </c>
      <c r="C61">
        <v>468120</v>
      </c>
      <c r="D61">
        <v>2.3653508070960526E-2</v>
      </c>
      <c r="E61">
        <v>2.3378098332471169E-2</v>
      </c>
      <c r="F61">
        <v>8.071687033770889</v>
      </c>
      <c r="G61">
        <v>13.056479952288703</v>
      </c>
      <c r="H61">
        <v>0</v>
      </c>
    </row>
    <row r="62" spans="1:8" x14ac:dyDescent="0.25">
      <c r="A62" s="1">
        <v>43834</v>
      </c>
      <c r="B62">
        <v>3140</v>
      </c>
      <c r="C62">
        <v>401981</v>
      </c>
      <c r="D62">
        <v>-1.95160031225605E-2</v>
      </c>
      <c r="E62">
        <v>-1.970895486859028E-2</v>
      </c>
      <c r="F62">
        <v>8.0519780789022999</v>
      </c>
      <c r="G62">
        <v>12.904160102802603</v>
      </c>
      <c r="H62">
        <v>0</v>
      </c>
    </row>
    <row r="63" spans="1:8" x14ac:dyDescent="0.25">
      <c r="A63" s="1">
        <v>43865</v>
      </c>
      <c r="B63">
        <v>3190</v>
      </c>
      <c r="C63">
        <v>603133</v>
      </c>
      <c r="D63">
        <v>1.5923566878980892E-2</v>
      </c>
      <c r="E63">
        <v>1.5798116876591311E-2</v>
      </c>
      <c r="F63">
        <v>8.0677761957788903</v>
      </c>
      <c r="G63">
        <v>13.309893015236122</v>
      </c>
      <c r="H63">
        <v>0</v>
      </c>
    </row>
    <row r="64" spans="1:8" x14ac:dyDescent="0.25">
      <c r="A64" s="1">
        <v>43894</v>
      </c>
      <c r="B64">
        <v>3189</v>
      </c>
      <c r="C64">
        <v>631941</v>
      </c>
      <c r="D64">
        <v>-3.1347962382445143E-4</v>
      </c>
      <c r="E64">
        <v>-3.1352876883262597E-4</v>
      </c>
      <c r="F64">
        <v>8.0674626670100569</v>
      </c>
      <c r="G64">
        <v>13.356551314340818</v>
      </c>
      <c r="H64">
        <v>0</v>
      </c>
    </row>
    <row r="65" spans="1:8" x14ac:dyDescent="0.25">
      <c r="A65" s="1">
        <v>43986</v>
      </c>
      <c r="B65">
        <v>3262</v>
      </c>
      <c r="C65">
        <v>428077</v>
      </c>
      <c r="D65">
        <v>2.2891188460332394E-2</v>
      </c>
      <c r="E65">
        <v>2.2633116170901611E-2</v>
      </c>
      <c r="F65">
        <v>8.0900957831809599</v>
      </c>
      <c r="G65">
        <v>12.967058364924748</v>
      </c>
      <c r="H65">
        <v>0</v>
      </c>
    </row>
    <row r="66" spans="1:8" x14ac:dyDescent="0.25">
      <c r="A66" s="1">
        <v>44016</v>
      </c>
      <c r="B66">
        <v>3255</v>
      </c>
      <c r="C66">
        <v>634958</v>
      </c>
      <c r="D66">
        <v>-2.1459227467811159E-3</v>
      </c>
      <c r="E66">
        <v>-2.1482285382896063E-3</v>
      </c>
      <c r="F66">
        <v>8.0879475546426693</v>
      </c>
      <c r="G66">
        <v>13.361314133955084</v>
      </c>
      <c r="H66">
        <v>0</v>
      </c>
    </row>
    <row r="67" spans="1:8" x14ac:dyDescent="0.25">
      <c r="A67" s="1">
        <v>44047</v>
      </c>
      <c r="B67">
        <v>3372.5</v>
      </c>
      <c r="C67">
        <v>638994</v>
      </c>
      <c r="D67">
        <v>3.6098310291858678E-2</v>
      </c>
      <c r="E67">
        <v>3.5462033439241265E-2</v>
      </c>
      <c r="F67">
        <v>8.1234095880819108</v>
      </c>
      <c r="G67">
        <v>13.367650343644227</v>
      </c>
      <c r="H67">
        <v>0</v>
      </c>
    </row>
    <row r="68" spans="1:8" x14ac:dyDescent="0.25">
      <c r="A68" s="1">
        <v>44078</v>
      </c>
      <c r="B68">
        <v>3318</v>
      </c>
      <c r="C68">
        <v>664627</v>
      </c>
      <c r="D68">
        <v>-1.6160118606375094E-2</v>
      </c>
      <c r="E68">
        <v>-1.6292117331521173E-2</v>
      </c>
      <c r="F68">
        <v>8.1071174707503904</v>
      </c>
      <c r="G68">
        <v>13.406981260017835</v>
      </c>
      <c r="H68">
        <v>0</v>
      </c>
    </row>
    <row r="69" spans="1:8" x14ac:dyDescent="0.25">
      <c r="A69" s="1">
        <v>44108</v>
      </c>
      <c r="B69">
        <v>3321.5</v>
      </c>
      <c r="C69">
        <v>198605</v>
      </c>
      <c r="D69">
        <v>1.0548523206751054E-3</v>
      </c>
      <c r="E69">
        <v>1.0542963549059923E-3</v>
      </c>
      <c r="F69">
        <v>8.1081717671052953</v>
      </c>
      <c r="G69">
        <v>12.199073206509929</v>
      </c>
      <c r="H69">
        <v>0</v>
      </c>
    </row>
    <row r="70" spans="1:8" x14ac:dyDescent="0.25">
      <c r="A70" t="s">
        <v>97</v>
      </c>
      <c r="B70">
        <v>3286</v>
      </c>
      <c r="C70">
        <v>303435</v>
      </c>
      <c r="D70">
        <v>-1.068794219479151E-2</v>
      </c>
      <c r="E70">
        <v>-1.0745468508082483E-2</v>
      </c>
      <c r="F70">
        <v>8.0974262985972132</v>
      </c>
      <c r="G70">
        <v>12.622922698504901</v>
      </c>
      <c r="H70">
        <v>0</v>
      </c>
    </row>
    <row r="71" spans="1:8" x14ac:dyDescent="0.25">
      <c r="A71" t="s">
        <v>98</v>
      </c>
      <c r="B71">
        <v>3362</v>
      </c>
      <c r="C71">
        <v>477174</v>
      </c>
      <c r="D71">
        <v>2.3128423615337797E-2</v>
      </c>
      <c r="E71">
        <v>2.2865015371347466E-2</v>
      </c>
      <c r="F71">
        <v>8.1202913139685613</v>
      </c>
      <c r="G71">
        <v>13.075636483228688</v>
      </c>
      <c r="H71">
        <v>0</v>
      </c>
    </row>
    <row r="72" spans="1:8" x14ac:dyDescent="0.25">
      <c r="A72" t="s">
        <v>99</v>
      </c>
      <c r="B72">
        <v>3244.5</v>
      </c>
      <c r="C72">
        <v>489492</v>
      </c>
      <c r="D72">
        <v>-3.4949434860202258E-2</v>
      </c>
      <c r="E72">
        <v>-3.557477990733781E-2</v>
      </c>
      <c r="F72">
        <v>8.0847165340612239</v>
      </c>
      <c r="G72">
        <v>13.101123397611795</v>
      </c>
      <c r="H72">
        <v>0</v>
      </c>
    </row>
    <row r="73" spans="1:8" x14ac:dyDescent="0.25">
      <c r="A73" t="s">
        <v>100</v>
      </c>
      <c r="B73">
        <v>3196.5</v>
      </c>
      <c r="C73">
        <v>423817</v>
      </c>
      <c r="D73">
        <v>-1.4794267221451687E-2</v>
      </c>
      <c r="E73">
        <v>-1.4904793854441659E-2</v>
      </c>
      <c r="F73">
        <v>8.0698117402067808</v>
      </c>
      <c r="G73">
        <v>12.957057037272792</v>
      </c>
      <c r="H73">
        <v>0</v>
      </c>
    </row>
    <row r="74" spans="1:8" x14ac:dyDescent="0.25">
      <c r="A74" t="s">
        <v>101</v>
      </c>
      <c r="B74">
        <v>3236</v>
      </c>
      <c r="C74">
        <v>290157</v>
      </c>
      <c r="D74">
        <v>1.235726575942437E-2</v>
      </c>
      <c r="E74">
        <v>1.2281537971600835E-2</v>
      </c>
      <c r="F74">
        <v>8.0820932781783821</v>
      </c>
      <c r="G74">
        <v>12.578177434780093</v>
      </c>
      <c r="H74">
        <v>0</v>
      </c>
    </row>
    <row r="75" spans="1:8" x14ac:dyDescent="0.25">
      <c r="A75" t="s">
        <v>102</v>
      </c>
      <c r="B75">
        <v>3165</v>
      </c>
      <c r="C75">
        <v>272556</v>
      </c>
      <c r="D75">
        <v>-2.1940667490729295E-2</v>
      </c>
      <c r="E75">
        <v>-2.2184943600105766E-2</v>
      </c>
      <c r="F75">
        <v>8.0599083345782763</v>
      </c>
      <c r="G75">
        <v>12.515599376559416</v>
      </c>
      <c r="H75">
        <v>0</v>
      </c>
    </row>
    <row r="76" spans="1:8" x14ac:dyDescent="0.25">
      <c r="A76" t="s">
        <v>103</v>
      </c>
      <c r="B76">
        <v>3142.5</v>
      </c>
      <c r="C76">
        <v>448016</v>
      </c>
      <c r="D76">
        <v>-7.1090047393364926E-3</v>
      </c>
      <c r="E76">
        <v>-7.1343941138740921E-3</v>
      </c>
      <c r="F76">
        <v>8.0527739404644016</v>
      </c>
      <c r="G76">
        <v>13.012584225045096</v>
      </c>
      <c r="H76">
        <v>0</v>
      </c>
    </row>
    <row r="77" spans="1:8" x14ac:dyDescent="0.25">
      <c r="A77" t="s">
        <v>104</v>
      </c>
      <c r="B77">
        <v>3205</v>
      </c>
      <c r="C77">
        <v>412431</v>
      </c>
      <c r="D77">
        <v>1.9888623707239459E-2</v>
      </c>
      <c r="E77">
        <v>1.9693428890368004E-2</v>
      </c>
      <c r="F77">
        <v>8.0724673693547704</v>
      </c>
      <c r="G77">
        <v>12.929824198037958</v>
      </c>
      <c r="H77">
        <v>0</v>
      </c>
    </row>
    <row r="78" spans="1:8" x14ac:dyDescent="0.25">
      <c r="A78" t="s">
        <v>105</v>
      </c>
      <c r="B78">
        <v>3287</v>
      </c>
      <c r="C78">
        <v>370461</v>
      </c>
      <c r="D78">
        <v>2.5585023400936036E-2</v>
      </c>
      <c r="E78">
        <v>2.5263204309449002E-2</v>
      </c>
      <c r="F78">
        <v>8.0977305736642187</v>
      </c>
      <c r="G78">
        <v>12.822503455019829</v>
      </c>
      <c r="H78">
        <v>0</v>
      </c>
    </row>
    <row r="79" spans="1:8" x14ac:dyDescent="0.25">
      <c r="A79" t="s">
        <v>106</v>
      </c>
      <c r="B79">
        <v>3215.5</v>
      </c>
      <c r="C79">
        <v>314692</v>
      </c>
      <c r="D79">
        <v>-2.1752357773045329E-2</v>
      </c>
      <c r="E79">
        <v>-2.1992428089301529E-2</v>
      </c>
      <c r="F79">
        <v>8.0757381455749186</v>
      </c>
      <c r="G79">
        <v>12.65934966169347</v>
      </c>
      <c r="H79">
        <v>0</v>
      </c>
    </row>
    <row r="80" spans="1:8" x14ac:dyDescent="0.25">
      <c r="A80" t="s">
        <v>107</v>
      </c>
      <c r="B80">
        <v>3356</v>
      </c>
      <c r="C80">
        <v>512104</v>
      </c>
      <c r="D80">
        <v>4.3694604260612654E-2</v>
      </c>
      <c r="E80">
        <v>4.2766922012178861E-2</v>
      </c>
      <c r="F80">
        <v>8.1185050675870976</v>
      </c>
      <c r="G80">
        <v>13.146283008394555</v>
      </c>
      <c r="H80" t="s">
        <v>228</v>
      </c>
    </row>
    <row r="81" spans="1:8" x14ac:dyDescent="0.25">
      <c r="A81" t="s">
        <v>108</v>
      </c>
      <c r="B81">
        <v>3380</v>
      </c>
      <c r="C81">
        <v>760416</v>
      </c>
      <c r="D81">
        <v>7.1513706793802142E-3</v>
      </c>
      <c r="E81">
        <v>7.1259208899676638E-3</v>
      </c>
      <c r="F81">
        <v>8.1256309884770648</v>
      </c>
      <c r="G81">
        <v>13.541620930932115</v>
      </c>
      <c r="H81">
        <v>0</v>
      </c>
    </row>
    <row r="82" spans="1:8" x14ac:dyDescent="0.25">
      <c r="A82" t="s">
        <v>109</v>
      </c>
      <c r="B82">
        <v>3467</v>
      </c>
      <c r="C82">
        <v>546429</v>
      </c>
      <c r="D82">
        <v>2.5739644970414203E-2</v>
      </c>
      <c r="E82">
        <v>2.5413957207958911E-2</v>
      </c>
      <c r="F82">
        <v>8.1510449456850242</v>
      </c>
      <c r="G82">
        <v>13.211159660500877</v>
      </c>
      <c r="H82">
        <v>0</v>
      </c>
    </row>
    <row r="83" spans="1:8" x14ac:dyDescent="0.25">
      <c r="A83" t="s">
        <v>110</v>
      </c>
      <c r="B83">
        <v>3690</v>
      </c>
      <c r="C83">
        <v>1484139</v>
      </c>
      <c r="D83">
        <v>6.4320738390539367E-2</v>
      </c>
      <c r="E83">
        <v>6.2336791349549385E-2</v>
      </c>
      <c r="F83">
        <v>8.2133817370345721</v>
      </c>
      <c r="G83">
        <v>14.210345364091292</v>
      </c>
      <c r="H83" t="s">
        <v>228</v>
      </c>
    </row>
    <row r="84" spans="1:8" x14ac:dyDescent="0.25">
      <c r="A84" s="1">
        <v>43926</v>
      </c>
      <c r="B84">
        <v>3760</v>
      </c>
      <c r="C84">
        <v>1340370</v>
      </c>
      <c r="D84">
        <v>1.8970189701897018E-2</v>
      </c>
      <c r="E84">
        <v>1.879249934936732E-2</v>
      </c>
      <c r="F84">
        <v>8.2321742363839405</v>
      </c>
      <c r="G84">
        <v>14.108456253216133</v>
      </c>
      <c r="H84">
        <v>0</v>
      </c>
    </row>
    <row r="85" spans="1:8" x14ac:dyDescent="0.25">
      <c r="A85" s="1">
        <v>43956</v>
      </c>
      <c r="B85">
        <v>3702</v>
      </c>
      <c r="C85">
        <v>661431</v>
      </c>
      <c r="D85">
        <v>-1.5425531914893617E-2</v>
      </c>
      <c r="E85">
        <v>-1.5545743250497365E-2</v>
      </c>
      <c r="F85">
        <v>8.2166284931334435</v>
      </c>
      <c r="G85">
        <v>13.402160948706626</v>
      </c>
      <c r="H85">
        <v>0</v>
      </c>
    </row>
    <row r="86" spans="1:8" x14ac:dyDescent="0.25">
      <c r="A86" s="1">
        <v>43987</v>
      </c>
      <c r="B86">
        <v>3690</v>
      </c>
      <c r="C86">
        <v>675492</v>
      </c>
      <c r="D86">
        <v>-3.2414910858995136E-3</v>
      </c>
      <c r="E86">
        <v>-3.2467560988699812E-3</v>
      </c>
      <c r="F86">
        <v>8.2133817370345721</v>
      </c>
      <c r="G86">
        <v>13.42319659323306</v>
      </c>
      <c r="H86">
        <v>0</v>
      </c>
    </row>
    <row r="87" spans="1:8" x14ac:dyDescent="0.25">
      <c r="A87" s="1">
        <v>44017</v>
      </c>
      <c r="B87">
        <v>3694</v>
      </c>
      <c r="C87">
        <v>483755</v>
      </c>
      <c r="D87">
        <v>1.0840108401084011E-3</v>
      </c>
      <c r="E87">
        <v>1.0834237246124504E-3</v>
      </c>
      <c r="F87">
        <v>8.2144651607591861</v>
      </c>
      <c r="G87">
        <v>13.089333859190026</v>
      </c>
      <c r="H87">
        <v>0</v>
      </c>
    </row>
    <row r="88" spans="1:8" x14ac:dyDescent="0.25">
      <c r="A88" s="1">
        <v>44048</v>
      </c>
      <c r="B88">
        <v>3663</v>
      </c>
      <c r="C88">
        <v>291016</v>
      </c>
      <c r="D88">
        <v>-8.3919870059556041E-3</v>
      </c>
      <c r="E88">
        <v>-8.4273979803708553E-3</v>
      </c>
      <c r="F88">
        <v>8.2060377627788146</v>
      </c>
      <c r="G88">
        <v>12.581133527459999</v>
      </c>
      <c r="H88">
        <v>0</v>
      </c>
    </row>
    <row r="89" spans="1:8" x14ac:dyDescent="0.25">
      <c r="A89" s="1">
        <v>44170</v>
      </c>
      <c r="B89">
        <v>3575.5</v>
      </c>
      <c r="C89">
        <v>535623</v>
      </c>
      <c r="D89">
        <v>-2.3887523887523888E-2</v>
      </c>
      <c r="E89">
        <v>-2.4177457290363753E-2</v>
      </c>
      <c r="F89">
        <v>8.1818603054884509</v>
      </c>
      <c r="G89">
        <v>13.19118583437155</v>
      </c>
      <c r="H89">
        <v>0</v>
      </c>
    </row>
    <row r="90" spans="1:8" x14ac:dyDescent="0.25">
      <c r="A90" t="s">
        <v>111</v>
      </c>
      <c r="B90">
        <v>3631</v>
      </c>
      <c r="C90">
        <v>546151</v>
      </c>
      <c r="D90">
        <v>1.5522304572787023E-2</v>
      </c>
      <c r="E90">
        <v>1.5403065925885149E-2</v>
      </c>
      <c r="F90">
        <v>8.1972633714143353</v>
      </c>
      <c r="G90">
        <v>13.210650773268823</v>
      </c>
      <c r="H90">
        <v>0</v>
      </c>
    </row>
    <row r="91" spans="1:8" x14ac:dyDescent="0.25">
      <c r="A91" t="s">
        <v>112</v>
      </c>
      <c r="B91">
        <v>3508</v>
      </c>
      <c r="C91">
        <v>621758</v>
      </c>
      <c r="D91">
        <v>-3.3874965574221975E-2</v>
      </c>
      <c r="E91">
        <v>-3.4462017922262132E-2</v>
      </c>
      <c r="F91">
        <v>8.1628013534920729</v>
      </c>
      <c r="G91">
        <v>13.340306228490794</v>
      </c>
      <c r="H91">
        <v>0</v>
      </c>
    </row>
    <row r="92" spans="1:8" x14ac:dyDescent="0.25">
      <c r="A92" t="s">
        <v>113</v>
      </c>
      <c r="B92">
        <v>3544.5</v>
      </c>
      <c r="C92">
        <v>308703</v>
      </c>
      <c r="D92">
        <v>1.040478905359179E-2</v>
      </c>
      <c r="E92">
        <v>1.0351031802998649E-2</v>
      </c>
      <c r="F92">
        <v>8.1731523852950723</v>
      </c>
      <c r="G92">
        <v>12.640134928616012</v>
      </c>
      <c r="H92">
        <v>0</v>
      </c>
    </row>
    <row r="93" spans="1:8" x14ac:dyDescent="0.25">
      <c r="A93" t="s">
        <v>114</v>
      </c>
      <c r="B93">
        <v>3619.5</v>
      </c>
      <c r="C93">
        <v>522604</v>
      </c>
      <c r="D93">
        <v>2.1159542953872196E-2</v>
      </c>
      <c r="E93">
        <v>2.0938788438123933E-2</v>
      </c>
      <c r="F93">
        <v>8.194091173733197</v>
      </c>
      <c r="G93">
        <v>13.166579286076862</v>
      </c>
      <c r="H93">
        <v>0</v>
      </c>
    </row>
    <row r="94" spans="1:8" x14ac:dyDescent="0.25">
      <c r="A94" t="s">
        <v>115</v>
      </c>
      <c r="B94">
        <v>3657</v>
      </c>
      <c r="C94">
        <v>352357</v>
      </c>
      <c r="D94">
        <v>1.0360547036883548E-2</v>
      </c>
      <c r="E94">
        <v>1.0307244416185048E-2</v>
      </c>
      <c r="F94">
        <v>8.2043984181493812</v>
      </c>
      <c r="G94">
        <v>12.772400145167735</v>
      </c>
      <c r="H94">
        <v>0</v>
      </c>
    </row>
    <row r="95" spans="1:8" x14ac:dyDescent="0.25">
      <c r="A95" t="s">
        <v>116</v>
      </c>
      <c r="B95">
        <v>3640</v>
      </c>
      <c r="C95">
        <v>400697</v>
      </c>
      <c r="D95">
        <v>-4.6486190866830736E-3</v>
      </c>
      <c r="E95">
        <v>-4.6594575185949245E-3</v>
      </c>
      <c r="F95">
        <v>8.1997389606307856</v>
      </c>
      <c r="G95">
        <v>12.90096080969828</v>
      </c>
      <c r="H95">
        <v>0</v>
      </c>
    </row>
    <row r="96" spans="1:8" x14ac:dyDescent="0.25">
      <c r="A96" t="s">
        <v>117</v>
      </c>
      <c r="B96">
        <v>3600</v>
      </c>
      <c r="C96">
        <v>345079</v>
      </c>
      <c r="D96">
        <v>-1.098901098901099E-2</v>
      </c>
      <c r="E96">
        <v>-1.1049836186584935E-2</v>
      </c>
      <c r="F96">
        <v>8.1886891244442008</v>
      </c>
      <c r="G96">
        <v>12.751528655307563</v>
      </c>
      <c r="H96">
        <v>0</v>
      </c>
    </row>
    <row r="97" spans="1:8" x14ac:dyDescent="0.25">
      <c r="A97" t="s">
        <v>118</v>
      </c>
      <c r="B97">
        <v>3616</v>
      </c>
      <c r="C97">
        <v>208008</v>
      </c>
      <c r="D97">
        <v>4.4444444444444444E-3</v>
      </c>
      <c r="E97">
        <v>4.4345970678657748E-3</v>
      </c>
      <c r="F97">
        <v>8.1931237215120678</v>
      </c>
      <c r="G97">
        <v>12.24533181948229</v>
      </c>
      <c r="H97">
        <v>0</v>
      </c>
    </row>
    <row r="98" spans="1:8" x14ac:dyDescent="0.25">
      <c r="A98" t="s">
        <v>119</v>
      </c>
      <c r="B98">
        <v>3635</v>
      </c>
      <c r="C98">
        <v>119457</v>
      </c>
      <c r="D98">
        <v>5.2544247787610623E-3</v>
      </c>
      <c r="E98">
        <v>5.2406684555527088E-3</v>
      </c>
      <c r="F98">
        <v>8.1983643899676206</v>
      </c>
      <c r="G98">
        <v>11.690711752962422</v>
      </c>
      <c r="H98">
        <v>0</v>
      </c>
    </row>
    <row r="99" spans="1:8" x14ac:dyDescent="0.25">
      <c r="A99" t="s">
        <v>120</v>
      </c>
      <c r="B99">
        <v>3615.5</v>
      </c>
      <c r="C99">
        <v>365782</v>
      </c>
      <c r="D99">
        <v>-5.3645116918844566E-3</v>
      </c>
      <c r="E99">
        <v>-5.3789523526131967E-3</v>
      </c>
      <c r="F99">
        <v>8.1929854376150058</v>
      </c>
      <c r="G99">
        <v>12.80979280651113</v>
      </c>
      <c r="H99">
        <v>0</v>
      </c>
    </row>
    <row r="100" spans="1:8" x14ac:dyDescent="0.25">
      <c r="A100" t="s">
        <v>121</v>
      </c>
      <c r="B100">
        <v>3744.5</v>
      </c>
      <c r="C100">
        <v>856327</v>
      </c>
      <c r="D100">
        <v>3.567971234960586E-2</v>
      </c>
      <c r="E100">
        <v>3.5057938074415138E-2</v>
      </c>
      <c r="F100">
        <v>8.2280433756894222</v>
      </c>
      <c r="G100">
        <v>13.660407591522681</v>
      </c>
      <c r="H100">
        <v>0</v>
      </c>
    </row>
    <row r="101" spans="1:8" x14ac:dyDescent="0.25">
      <c r="A101" t="s">
        <v>122</v>
      </c>
      <c r="B101">
        <v>3827</v>
      </c>
      <c r="C101">
        <v>502375</v>
      </c>
      <c r="D101">
        <v>2.2032314060622248E-2</v>
      </c>
      <c r="E101">
        <v>2.1793109736280465E-2</v>
      </c>
      <c r="F101">
        <v>8.2498364854257016</v>
      </c>
      <c r="G101">
        <v>13.127102131751503</v>
      </c>
      <c r="H101">
        <v>0</v>
      </c>
    </row>
    <row r="102" spans="1:8" x14ac:dyDescent="0.25">
      <c r="A102" t="s">
        <v>123</v>
      </c>
      <c r="B102">
        <v>3740</v>
      </c>
      <c r="C102">
        <v>518322</v>
      </c>
      <c r="D102">
        <v>-2.2733211392735823E-2</v>
      </c>
      <c r="E102">
        <v>-2.2995595017124695E-2</v>
      </c>
      <c r="F102">
        <v>8.2268408904085781</v>
      </c>
      <c r="G102">
        <v>13.158351949736552</v>
      </c>
      <c r="H102">
        <v>0</v>
      </c>
    </row>
    <row r="103" spans="1:8" x14ac:dyDescent="0.25">
      <c r="A103" s="1">
        <v>43836</v>
      </c>
      <c r="B103">
        <v>3832</v>
      </c>
      <c r="C103">
        <v>428320</v>
      </c>
      <c r="D103">
        <v>2.4598930481283421E-2</v>
      </c>
      <c r="E103">
        <v>2.43012486821736E-2</v>
      </c>
      <c r="F103">
        <v>8.2511421390907511</v>
      </c>
      <c r="G103">
        <v>12.967625858754179</v>
      </c>
      <c r="H103">
        <v>0</v>
      </c>
    </row>
    <row r="104" spans="1:8" x14ac:dyDescent="0.25">
      <c r="A104" s="1">
        <v>43867</v>
      </c>
      <c r="B104">
        <v>3899.5</v>
      </c>
      <c r="C104">
        <v>590579</v>
      </c>
      <c r="D104">
        <v>1.7614822546972862E-2</v>
      </c>
      <c r="E104">
        <v>1.7461479679801488E-2</v>
      </c>
      <c r="F104">
        <v>8.2686036187705536</v>
      </c>
      <c r="G104">
        <v>13.288858690599175</v>
      </c>
      <c r="H104">
        <v>0</v>
      </c>
    </row>
    <row r="105" spans="1:8" x14ac:dyDescent="0.25">
      <c r="A105" s="1">
        <v>43896</v>
      </c>
      <c r="B105">
        <v>3869</v>
      </c>
      <c r="C105">
        <v>529011</v>
      </c>
      <c r="D105">
        <v>-7.8215155789203746E-3</v>
      </c>
      <c r="E105">
        <v>-7.8522640700398084E-3</v>
      </c>
      <c r="F105">
        <v>8.2607513547005134</v>
      </c>
      <c r="G105">
        <v>13.178764504575096</v>
      </c>
      <c r="H105">
        <v>0</v>
      </c>
    </row>
    <row r="106" spans="1:8" x14ac:dyDescent="0.25">
      <c r="A106" s="1">
        <v>43927</v>
      </c>
      <c r="B106">
        <v>3836</v>
      </c>
      <c r="C106">
        <v>632588</v>
      </c>
      <c r="D106">
        <v>-8.5293357456707151E-3</v>
      </c>
      <c r="E106">
        <v>-8.5659186971841269E-3</v>
      </c>
      <c r="F106">
        <v>8.2521854360033284</v>
      </c>
      <c r="G106">
        <v>13.357574620340854</v>
      </c>
      <c r="H106">
        <v>0</v>
      </c>
    </row>
    <row r="107" spans="1:8" x14ac:dyDescent="0.25">
      <c r="A107" s="1">
        <v>43957</v>
      </c>
      <c r="B107">
        <v>3846</v>
      </c>
      <c r="C107">
        <v>300224</v>
      </c>
      <c r="D107">
        <v>2.6068821689259644E-3</v>
      </c>
      <c r="E107">
        <v>2.6034901453962536E-3</v>
      </c>
      <c r="F107">
        <v>8.2547889261487253</v>
      </c>
      <c r="G107">
        <v>12.61228414168813</v>
      </c>
      <c r="H107">
        <v>0</v>
      </c>
    </row>
    <row r="108" spans="1:8" x14ac:dyDescent="0.25">
      <c r="A108" s="1">
        <v>44049</v>
      </c>
      <c r="B108">
        <v>3950</v>
      </c>
      <c r="C108">
        <v>622249</v>
      </c>
      <c r="D108">
        <v>2.704108164326573E-2</v>
      </c>
      <c r="E108">
        <v>2.6681931746442577E-2</v>
      </c>
      <c r="F108">
        <v>8.281470857895167</v>
      </c>
      <c r="G108">
        <v>13.341095613157433</v>
      </c>
      <c r="H108">
        <v>0</v>
      </c>
    </row>
    <row r="109" spans="1:8" x14ac:dyDescent="0.25">
      <c r="A109" s="1">
        <v>44080</v>
      </c>
      <c r="B109">
        <v>3929</v>
      </c>
      <c r="C109">
        <v>367852</v>
      </c>
      <c r="D109">
        <v>-5.3164556962025317E-3</v>
      </c>
      <c r="E109">
        <v>-5.3306383367077948E-3</v>
      </c>
      <c r="F109">
        <v>8.2761402195584601</v>
      </c>
      <c r="G109">
        <v>12.815435962344408</v>
      </c>
      <c r="H109">
        <v>0</v>
      </c>
    </row>
    <row r="110" spans="1:8" x14ac:dyDescent="0.25">
      <c r="A110" s="1">
        <v>44110</v>
      </c>
      <c r="B110">
        <v>3995</v>
      </c>
      <c r="C110">
        <v>805517</v>
      </c>
      <c r="D110">
        <v>1.6798167472639347E-2</v>
      </c>
      <c r="E110">
        <v>1.665863864191533E-2</v>
      </c>
      <c r="F110">
        <v>8.2927988582003742</v>
      </c>
      <c r="G110">
        <v>13.599239586280246</v>
      </c>
      <c r="H110">
        <v>0</v>
      </c>
    </row>
    <row r="111" spans="1:8" x14ac:dyDescent="0.25">
      <c r="A111" s="1">
        <v>44141</v>
      </c>
      <c r="B111">
        <v>4004</v>
      </c>
      <c r="C111">
        <v>786098</v>
      </c>
      <c r="D111">
        <v>2.2528160200250315E-3</v>
      </c>
      <c r="E111">
        <v>2.250282234736159E-3</v>
      </c>
      <c r="F111">
        <v>8.2950491404351112</v>
      </c>
      <c r="G111">
        <v>13.574836745573039</v>
      </c>
      <c r="H111">
        <v>0</v>
      </c>
    </row>
    <row r="112" spans="1:8" x14ac:dyDescent="0.25">
      <c r="A112" t="s">
        <v>124</v>
      </c>
      <c r="B112">
        <v>3985.5</v>
      </c>
      <c r="C112">
        <v>606762</v>
      </c>
      <c r="D112">
        <v>-4.6203796203796201E-3</v>
      </c>
      <c r="E112">
        <v>-4.6310865671333416E-3</v>
      </c>
      <c r="F112">
        <v>8.2904180538679775</v>
      </c>
      <c r="G112">
        <v>13.315891900896366</v>
      </c>
      <c r="H112">
        <v>0</v>
      </c>
    </row>
    <row r="113" spans="1:8" x14ac:dyDescent="0.25">
      <c r="A113" t="s">
        <v>125</v>
      </c>
      <c r="B113">
        <v>3950</v>
      </c>
      <c r="C113">
        <v>409007</v>
      </c>
      <c r="D113">
        <v>-8.907288922343496E-3</v>
      </c>
      <c r="E113">
        <v>-8.9471959728103321E-3</v>
      </c>
      <c r="F113">
        <v>8.281470857895167</v>
      </c>
      <c r="G113">
        <v>12.921487549792905</v>
      </c>
      <c r="H113">
        <v>0</v>
      </c>
    </row>
    <row r="114" spans="1:8" x14ac:dyDescent="0.25">
      <c r="A114" t="s">
        <v>126</v>
      </c>
      <c r="B114">
        <v>3945</v>
      </c>
      <c r="C114">
        <v>542551</v>
      </c>
      <c r="D114">
        <v>-1.2658227848101266E-3</v>
      </c>
      <c r="E114">
        <v>-1.2666246151929424E-3</v>
      </c>
      <c r="F114">
        <v>8.2802042332799743</v>
      </c>
      <c r="G114">
        <v>13.204037369194753</v>
      </c>
      <c r="H114">
        <v>0</v>
      </c>
    </row>
    <row r="115" spans="1:8" x14ac:dyDescent="0.25">
      <c r="A115" t="s">
        <v>127</v>
      </c>
      <c r="B115">
        <v>3820</v>
      </c>
      <c r="C115">
        <v>725669</v>
      </c>
      <c r="D115">
        <v>-3.1685678073510776E-2</v>
      </c>
      <c r="E115">
        <v>-3.2198531679353722E-2</v>
      </c>
      <c r="F115">
        <v>8.2480057016006203</v>
      </c>
      <c r="G115">
        <v>13.494849266977489</v>
      </c>
      <c r="H115">
        <v>0</v>
      </c>
    </row>
    <row r="116" spans="1:8" x14ac:dyDescent="0.25">
      <c r="A116" t="s">
        <v>128</v>
      </c>
      <c r="B116">
        <v>3980</v>
      </c>
      <c r="C116">
        <v>867710</v>
      </c>
      <c r="D116">
        <v>4.1884816753926704E-2</v>
      </c>
      <c r="E116">
        <v>4.1031396677862562E-2</v>
      </c>
      <c r="F116">
        <v>8.2890370982784827</v>
      </c>
      <c r="G116">
        <v>13.673612836435698</v>
      </c>
      <c r="H116" t="s">
        <v>228</v>
      </c>
    </row>
    <row r="117" spans="1:8" x14ac:dyDescent="0.25">
      <c r="A117" t="s">
        <v>129</v>
      </c>
      <c r="B117">
        <v>4076</v>
      </c>
      <c r="C117">
        <v>655479</v>
      </c>
      <c r="D117">
        <v>2.4120603015075376E-2</v>
      </c>
      <c r="E117">
        <v>2.3834296064132017E-2</v>
      </c>
      <c r="F117">
        <v>8.3128713943426149</v>
      </c>
      <c r="G117">
        <v>13.393121545059437</v>
      </c>
      <c r="H117">
        <v>0</v>
      </c>
    </row>
    <row r="118" spans="1:8" x14ac:dyDescent="0.25">
      <c r="A118" t="s">
        <v>130</v>
      </c>
      <c r="B118">
        <v>4115</v>
      </c>
      <c r="C118">
        <v>715543</v>
      </c>
      <c r="D118">
        <v>9.5682041216879291E-3</v>
      </c>
      <c r="E118">
        <v>9.5227187685548408E-3</v>
      </c>
      <c r="F118">
        <v>8.3223941131111694</v>
      </c>
      <c r="G118">
        <v>13.480796974006523</v>
      </c>
      <c r="H118">
        <v>0</v>
      </c>
    </row>
    <row r="119" spans="1:8" x14ac:dyDescent="0.25">
      <c r="A119" t="s">
        <v>131</v>
      </c>
      <c r="B119">
        <v>4140.5</v>
      </c>
      <c r="C119">
        <v>870462</v>
      </c>
      <c r="D119">
        <v>6.1968408262454439E-3</v>
      </c>
      <c r="E119">
        <v>6.17771936258453E-3</v>
      </c>
      <c r="F119">
        <v>8.3285718324737541</v>
      </c>
      <c r="G119">
        <v>13.676779384164611</v>
      </c>
      <c r="H119">
        <v>0</v>
      </c>
    </row>
    <row r="120" spans="1:8" x14ac:dyDescent="0.25">
      <c r="A120" t="s">
        <v>132</v>
      </c>
      <c r="B120">
        <v>4180.5</v>
      </c>
      <c r="C120">
        <v>558665</v>
      </c>
      <c r="D120">
        <v>9.6606690013283422E-3</v>
      </c>
      <c r="E120">
        <v>9.6143031163578134E-3</v>
      </c>
      <c r="F120">
        <v>8.3381861355901119</v>
      </c>
      <c r="G120">
        <v>13.23330528805805</v>
      </c>
      <c r="H120">
        <v>0</v>
      </c>
    </row>
    <row r="121" spans="1:8" x14ac:dyDescent="0.25">
      <c r="A121" t="s">
        <v>133</v>
      </c>
      <c r="B121">
        <v>4156.5</v>
      </c>
      <c r="C121">
        <v>332486</v>
      </c>
      <c r="D121">
        <v>-5.7409400789379264E-3</v>
      </c>
      <c r="E121">
        <v>-5.7574826189697517E-3</v>
      </c>
      <c r="F121">
        <v>8.3324286529711422</v>
      </c>
      <c r="G121">
        <v>12.714353032928436</v>
      </c>
      <c r="H121">
        <v>0</v>
      </c>
    </row>
    <row r="122" spans="1:8" x14ac:dyDescent="0.25">
      <c r="A122" t="s">
        <v>134</v>
      </c>
      <c r="B122">
        <v>4035</v>
      </c>
      <c r="C122">
        <v>439418</v>
      </c>
      <c r="D122">
        <v>-2.9231324431613137E-2</v>
      </c>
      <c r="E122">
        <v>-2.9667072267093624E-2</v>
      </c>
      <c r="F122">
        <v>8.3027615807040487</v>
      </c>
      <c r="G122">
        <v>12.993206403045814</v>
      </c>
      <c r="H122">
        <v>0</v>
      </c>
    </row>
    <row r="123" spans="1:8" x14ac:dyDescent="0.25">
      <c r="A123" s="1">
        <v>43868</v>
      </c>
      <c r="B123">
        <v>4202</v>
      </c>
      <c r="C123">
        <v>514032</v>
      </c>
      <c r="D123">
        <v>4.1387856257744736E-2</v>
      </c>
      <c r="E123">
        <v>4.0554300700896592E-2</v>
      </c>
      <c r="F123">
        <v>8.343315881404946</v>
      </c>
      <c r="G123">
        <v>13.150040799308766</v>
      </c>
      <c r="H123" t="s">
        <v>228</v>
      </c>
    </row>
    <row r="124" spans="1:8" x14ac:dyDescent="0.25">
      <c r="A124" s="1">
        <v>43897</v>
      </c>
      <c r="B124">
        <v>4222</v>
      </c>
      <c r="C124">
        <v>287251</v>
      </c>
      <c r="D124">
        <v>4.7596382674916704E-3</v>
      </c>
      <c r="E124">
        <v>4.7483470033202278E-3</v>
      </c>
      <c r="F124">
        <v>8.3480642284082656</v>
      </c>
      <c r="G124">
        <v>12.56811167699302</v>
      </c>
      <c r="H124">
        <v>0</v>
      </c>
    </row>
    <row r="125" spans="1:8" x14ac:dyDescent="0.25">
      <c r="A125" s="1">
        <v>43989</v>
      </c>
      <c r="B125">
        <v>4332</v>
      </c>
      <c r="C125">
        <v>494536</v>
      </c>
      <c r="D125">
        <v>2.6054002842254856E-2</v>
      </c>
      <c r="E125">
        <v>2.5720379712615354E-2</v>
      </c>
      <c r="F125">
        <v>8.3737846081208804</v>
      </c>
      <c r="G125">
        <v>13.111375228203951</v>
      </c>
      <c r="H125">
        <v>0</v>
      </c>
    </row>
    <row r="126" spans="1:8" x14ac:dyDescent="0.25">
      <c r="A126" s="1">
        <v>44019</v>
      </c>
      <c r="B126">
        <v>4242</v>
      </c>
      <c r="C126">
        <v>599546</v>
      </c>
      <c r="D126">
        <v>-2.077562326869806E-2</v>
      </c>
      <c r="E126">
        <v>-2.0994472996253496E-2</v>
      </c>
      <c r="F126">
        <v>8.3527901351246285</v>
      </c>
      <c r="G126">
        <v>13.303927981114905</v>
      </c>
      <c r="H126">
        <v>0</v>
      </c>
    </row>
    <row r="127" spans="1:8" x14ac:dyDescent="0.25">
      <c r="A127" s="1">
        <v>44050</v>
      </c>
      <c r="B127">
        <v>4225</v>
      </c>
      <c r="C127">
        <v>364001</v>
      </c>
      <c r="D127">
        <v>-4.0075436115040077E-3</v>
      </c>
      <c r="E127">
        <v>-4.0155953333535447E-3</v>
      </c>
      <c r="F127">
        <v>8.3487745397912736</v>
      </c>
      <c r="G127">
        <v>12.804911893867851</v>
      </c>
      <c r="H127">
        <v>0</v>
      </c>
    </row>
    <row r="128" spans="1:8" x14ac:dyDescent="0.25">
      <c r="A128" s="1">
        <v>44081</v>
      </c>
      <c r="B128">
        <v>4337</v>
      </c>
      <c r="C128">
        <v>674716</v>
      </c>
      <c r="D128">
        <v>2.6508875739644971E-2</v>
      </c>
      <c r="E128">
        <v>2.6163604044092043E-2</v>
      </c>
      <c r="F128">
        <v>8.3749381438353669</v>
      </c>
      <c r="G128">
        <v>13.422047140577705</v>
      </c>
      <c r="H128">
        <v>0</v>
      </c>
    </row>
    <row r="129" spans="1:8" x14ac:dyDescent="0.25">
      <c r="A129" s="1">
        <v>44111</v>
      </c>
      <c r="B129">
        <v>4307</v>
      </c>
      <c r="C129">
        <v>519649</v>
      </c>
      <c r="D129">
        <v>-6.917223887479825E-3</v>
      </c>
      <c r="E129">
        <v>-6.9412587812556709E-3</v>
      </c>
      <c r="F129">
        <v>8.3679968850541098</v>
      </c>
      <c r="G129">
        <v>13.160908862642543</v>
      </c>
      <c r="H129">
        <v>0</v>
      </c>
    </row>
    <row r="130" spans="1:8" x14ac:dyDescent="0.25">
      <c r="A130" t="s">
        <v>135</v>
      </c>
      <c r="B130">
        <v>4291</v>
      </c>
      <c r="C130">
        <v>327645</v>
      </c>
      <c r="D130">
        <v>-3.7148827490132343E-3</v>
      </c>
      <c r="E130">
        <v>-3.7218000625858561E-3</v>
      </c>
      <c r="F130">
        <v>8.3642750849915242</v>
      </c>
      <c r="G130">
        <v>12.699685984165031</v>
      </c>
      <c r="H130">
        <v>0</v>
      </c>
    </row>
    <row r="131" spans="1:8" x14ac:dyDescent="0.25">
      <c r="A131" t="s">
        <v>136</v>
      </c>
      <c r="B131">
        <v>4259.5</v>
      </c>
      <c r="C131">
        <v>403736</v>
      </c>
      <c r="D131">
        <v>-7.34094616639478E-3</v>
      </c>
      <c r="E131">
        <v>-7.3680235086295582E-3</v>
      </c>
      <c r="F131">
        <v>8.3569070614828949</v>
      </c>
      <c r="G131">
        <v>12.908516477995214</v>
      </c>
      <c r="H131">
        <v>0</v>
      </c>
    </row>
    <row r="132" spans="1:8" x14ac:dyDescent="0.25">
      <c r="A132" t="s">
        <v>137</v>
      </c>
      <c r="B132">
        <v>4298</v>
      </c>
      <c r="C132">
        <v>278935</v>
      </c>
      <c r="D132">
        <v>9.0386195562859491E-3</v>
      </c>
      <c r="E132">
        <v>8.9980157195605828E-3</v>
      </c>
      <c r="F132">
        <v>8.3659050772024557</v>
      </c>
      <c r="G132">
        <v>12.538734058750238</v>
      </c>
      <c r="H132">
        <v>0</v>
      </c>
    </row>
    <row r="133" spans="1:8" x14ac:dyDescent="0.25">
      <c r="A133" t="s">
        <v>138</v>
      </c>
      <c r="B133">
        <v>4303.5</v>
      </c>
      <c r="C133">
        <v>361755</v>
      </c>
      <c r="D133">
        <v>1.2796649604467194E-3</v>
      </c>
      <c r="E133">
        <v>1.278846887073419E-3</v>
      </c>
      <c r="F133">
        <v>8.3671839240895292</v>
      </c>
      <c r="G133">
        <v>12.798722466098281</v>
      </c>
      <c r="H133">
        <v>0</v>
      </c>
    </row>
    <row r="134" spans="1:8" x14ac:dyDescent="0.25">
      <c r="A134" t="s">
        <v>139</v>
      </c>
      <c r="B134">
        <v>4302</v>
      </c>
      <c r="C134">
        <v>176026</v>
      </c>
      <c r="D134">
        <v>-3.4855350296270478E-4</v>
      </c>
      <c r="E134">
        <v>-3.4861426185380754E-4</v>
      </c>
      <c r="F134">
        <v>8.3668353098276746</v>
      </c>
      <c r="G134">
        <v>12.078386990382418</v>
      </c>
      <c r="H134">
        <v>0</v>
      </c>
    </row>
    <row r="135" spans="1:8" x14ac:dyDescent="0.25">
      <c r="A135" t="s">
        <v>140</v>
      </c>
      <c r="B135">
        <v>4476.5</v>
      </c>
      <c r="C135">
        <v>570102</v>
      </c>
      <c r="D135">
        <v>4.0562529056252905E-2</v>
      </c>
      <c r="E135">
        <v>3.9761460246535429E-2</v>
      </c>
      <c r="F135">
        <v>8.406596770074211</v>
      </c>
      <c r="G135">
        <v>13.253570571169984</v>
      </c>
      <c r="H135" t="s">
        <v>228</v>
      </c>
    </row>
    <row r="136" spans="1:8" x14ac:dyDescent="0.25">
      <c r="A136" t="s">
        <v>141</v>
      </c>
      <c r="B136">
        <v>4648</v>
      </c>
      <c r="C136">
        <v>717238</v>
      </c>
      <c r="D136">
        <v>3.8311180609851447E-2</v>
      </c>
      <c r="E136">
        <v>3.7595528457536526E-2</v>
      </c>
      <c r="F136">
        <v>8.4441922985317479</v>
      </c>
      <c r="G136">
        <v>13.483163003135511</v>
      </c>
      <c r="H136" t="s">
        <v>228</v>
      </c>
    </row>
    <row r="137" spans="1:8" x14ac:dyDescent="0.25">
      <c r="A137" t="s">
        <v>142</v>
      </c>
      <c r="B137">
        <v>4690</v>
      </c>
      <c r="C137">
        <v>859724</v>
      </c>
      <c r="D137">
        <v>9.0361445783132526E-3</v>
      </c>
      <c r="E137">
        <v>8.9955629085777828E-3</v>
      </c>
      <c r="F137">
        <v>8.4531878614403251</v>
      </c>
      <c r="G137">
        <v>13.664366686488004</v>
      </c>
      <c r="H137">
        <v>0</v>
      </c>
    </row>
    <row r="138" spans="1:8" x14ac:dyDescent="0.25">
      <c r="A138" t="s">
        <v>143</v>
      </c>
      <c r="B138">
        <v>4720</v>
      </c>
      <c r="C138">
        <v>648464</v>
      </c>
      <c r="D138">
        <v>6.3965884861407248E-3</v>
      </c>
      <c r="E138">
        <v>6.3762171392760638E-3</v>
      </c>
      <c r="F138">
        <v>8.4595640785796018</v>
      </c>
      <c r="G138">
        <v>13.382361768476082</v>
      </c>
      <c r="H138">
        <v>0</v>
      </c>
    </row>
    <row r="139" spans="1:8" x14ac:dyDescent="0.25">
      <c r="A139" t="s">
        <v>144</v>
      </c>
      <c r="B139">
        <v>4782.5</v>
      </c>
      <c r="C139">
        <v>464885</v>
      </c>
      <c r="D139">
        <v>1.3241525423728813E-2</v>
      </c>
      <c r="E139">
        <v>1.3154622734806871E-2</v>
      </c>
      <c r="F139">
        <v>8.4727187013144079</v>
      </c>
      <c r="G139">
        <v>13.049545342154923</v>
      </c>
      <c r="H139">
        <v>0</v>
      </c>
    </row>
    <row r="140" spans="1:8" x14ac:dyDescent="0.25">
      <c r="A140" t="s">
        <v>145</v>
      </c>
      <c r="B140">
        <v>4752</v>
      </c>
      <c r="C140">
        <v>554837</v>
      </c>
      <c r="D140">
        <v>-6.3774176685833768E-3</v>
      </c>
      <c r="E140">
        <v>-6.3978402719270591E-3</v>
      </c>
      <c r="F140">
        <v>8.4663208610424814</v>
      </c>
      <c r="G140">
        <v>13.226429655898439</v>
      </c>
      <c r="H140">
        <v>0</v>
      </c>
    </row>
    <row r="141" spans="1:8" x14ac:dyDescent="0.25">
      <c r="A141" t="s">
        <v>146</v>
      </c>
      <c r="B141">
        <v>4768</v>
      </c>
      <c r="C141">
        <v>303507</v>
      </c>
      <c r="D141">
        <v>3.3670033670033669E-3</v>
      </c>
      <c r="E141">
        <v>3.3613477027049274E-3</v>
      </c>
      <c r="F141">
        <v>8.4696822087451853</v>
      </c>
      <c r="G141">
        <v>12.623159953466127</v>
      </c>
      <c r="H141">
        <v>0</v>
      </c>
    </row>
    <row r="142" spans="1:8" x14ac:dyDescent="0.25">
      <c r="A142" t="s">
        <v>147</v>
      </c>
      <c r="B142">
        <v>4698</v>
      </c>
      <c r="C142">
        <v>815281</v>
      </c>
      <c r="D142">
        <v>-1.4681208053691275E-2</v>
      </c>
      <c r="E142">
        <v>-1.4790043526327642E-2</v>
      </c>
      <c r="F142">
        <v>8.4548921652188582</v>
      </c>
      <c r="G142">
        <v>13.611288118074288</v>
      </c>
      <c r="H142">
        <v>0</v>
      </c>
    </row>
    <row r="143" spans="1:8" x14ac:dyDescent="0.25">
      <c r="A143" t="s">
        <v>148</v>
      </c>
      <c r="B143">
        <v>4675.5</v>
      </c>
      <c r="C143">
        <v>499186</v>
      </c>
      <c r="D143">
        <v>-4.7892720306513406E-3</v>
      </c>
      <c r="E143">
        <v>-4.8007773433566764E-3</v>
      </c>
      <c r="F143">
        <v>8.4500913878755011</v>
      </c>
      <c r="G143">
        <v>13.120734050772295</v>
      </c>
      <c r="H143">
        <v>0</v>
      </c>
    </row>
    <row r="144" spans="1:8" x14ac:dyDescent="0.25">
      <c r="A144" t="s">
        <v>149</v>
      </c>
      <c r="B144">
        <v>4586</v>
      </c>
      <c r="C144">
        <v>545908</v>
      </c>
      <c r="D144">
        <v>-1.9142337717891134E-2</v>
      </c>
      <c r="E144">
        <v>-1.932792445765167E-2</v>
      </c>
      <c r="F144">
        <v>8.4307634634178505</v>
      </c>
      <c r="G144">
        <v>13.210205742361133</v>
      </c>
      <c r="H144">
        <v>0</v>
      </c>
    </row>
    <row r="145" spans="1:8" x14ac:dyDescent="0.25">
      <c r="A145" s="1">
        <v>43898</v>
      </c>
      <c r="B145">
        <v>4614</v>
      </c>
      <c r="C145">
        <v>440772</v>
      </c>
      <c r="D145">
        <v>6.1055385957261227E-3</v>
      </c>
      <c r="E145">
        <v>6.0869753158491486E-3</v>
      </c>
      <c r="F145">
        <v>8.4368504387336998</v>
      </c>
      <c r="G145">
        <v>12.996283013932162</v>
      </c>
      <c r="H145">
        <v>0</v>
      </c>
    </row>
    <row r="146" spans="1:8" x14ac:dyDescent="0.25">
      <c r="A146" s="1">
        <v>43929</v>
      </c>
      <c r="B146">
        <v>4658.5</v>
      </c>
      <c r="C146">
        <v>276765</v>
      </c>
      <c r="D146">
        <v>9.6445600346770702E-3</v>
      </c>
      <c r="E146">
        <v>9.5983481567806454E-3</v>
      </c>
      <c r="F146">
        <v>8.4464487868904801</v>
      </c>
      <c r="G146">
        <v>12.530924049644092</v>
      </c>
      <c r="H146">
        <v>0</v>
      </c>
    </row>
    <row r="147" spans="1:8" x14ac:dyDescent="0.25">
      <c r="A147" s="1">
        <v>43959</v>
      </c>
      <c r="B147">
        <v>4632</v>
      </c>
      <c r="C147">
        <v>333049</v>
      </c>
      <c r="D147">
        <v>-5.6885263496833744E-3</v>
      </c>
      <c r="E147">
        <v>-5.7047676376485029E-3</v>
      </c>
      <c r="F147">
        <v>8.4407440192528309</v>
      </c>
      <c r="G147">
        <v>12.716044905284649</v>
      </c>
      <c r="H147">
        <v>0</v>
      </c>
    </row>
    <row r="148" spans="1:8" x14ac:dyDescent="0.25">
      <c r="A148" s="1">
        <v>43990</v>
      </c>
      <c r="B148">
        <v>4606.5</v>
      </c>
      <c r="C148">
        <v>321495</v>
      </c>
      <c r="D148">
        <v>-5.5051813471502587E-3</v>
      </c>
      <c r="E148">
        <v>-5.5203907038444411E-3</v>
      </c>
      <c r="F148">
        <v>8.4352236285489859</v>
      </c>
      <c r="G148">
        <v>12.680737270439343</v>
      </c>
      <c r="H148">
        <v>0</v>
      </c>
    </row>
    <row r="149" spans="1:8" x14ac:dyDescent="0.25">
      <c r="A149" s="1">
        <v>44020</v>
      </c>
      <c r="B149">
        <v>4618</v>
      </c>
      <c r="C149">
        <v>309905</v>
      </c>
      <c r="D149">
        <v>2.4964723759904484E-3</v>
      </c>
      <c r="E149">
        <v>2.4933613654538459E-3</v>
      </c>
      <c r="F149">
        <v>8.4377169899144402</v>
      </c>
      <c r="G149">
        <v>12.644021077882535</v>
      </c>
      <c r="H149">
        <v>0</v>
      </c>
    </row>
    <row r="150" spans="1:8" x14ac:dyDescent="0.25">
      <c r="A150" s="1">
        <v>44112</v>
      </c>
      <c r="B150">
        <v>4613.5</v>
      </c>
      <c r="C150">
        <v>263586</v>
      </c>
      <c r="D150">
        <v>-9.7444781290601987E-4</v>
      </c>
      <c r="E150">
        <v>-9.7492289583013417E-4</v>
      </c>
      <c r="F150">
        <v>8.43674206701861</v>
      </c>
      <c r="G150">
        <v>12.482134969426163</v>
      </c>
      <c r="H150">
        <v>0</v>
      </c>
    </row>
    <row r="151" spans="1:8" x14ac:dyDescent="0.25">
      <c r="A151" s="1">
        <v>44143</v>
      </c>
      <c r="B151">
        <v>4622</v>
      </c>
      <c r="C151">
        <v>368984</v>
      </c>
      <c r="D151">
        <v>1.8424189877533326E-3</v>
      </c>
      <c r="E151">
        <v>1.840723815715462E-3</v>
      </c>
      <c r="F151">
        <v>8.4385827908343263</v>
      </c>
      <c r="G151">
        <v>12.818508561648969</v>
      </c>
      <c r="H151">
        <v>0</v>
      </c>
    </row>
    <row r="152" spans="1:8" x14ac:dyDescent="0.25">
      <c r="A152" s="1">
        <v>44173</v>
      </c>
      <c r="B152">
        <v>4619.5</v>
      </c>
      <c r="C152">
        <v>343556</v>
      </c>
      <c r="D152">
        <v>-5.4089138900908693E-4</v>
      </c>
      <c r="E152">
        <v>-5.4103772352615302E-4</v>
      </c>
      <c r="F152">
        <v>8.4380417531108005</v>
      </c>
      <c r="G152">
        <v>12.747105405013455</v>
      </c>
      <c r="H152">
        <v>0</v>
      </c>
    </row>
    <row r="153" spans="1:8" x14ac:dyDescent="0.25">
      <c r="A153" t="s">
        <v>150</v>
      </c>
      <c r="B153">
        <v>4738.5</v>
      </c>
      <c r="C153">
        <v>509353</v>
      </c>
      <c r="D153">
        <v>2.5760363675722479E-2</v>
      </c>
      <c r="E153">
        <v>2.5434155799449694E-2</v>
      </c>
      <c r="F153">
        <v>8.4634759089102491</v>
      </c>
      <c r="G153">
        <v>13.140896571860493</v>
      </c>
      <c r="H153">
        <v>0</v>
      </c>
    </row>
    <row r="154" spans="1:8" x14ac:dyDescent="0.25">
      <c r="A154" t="s">
        <v>151</v>
      </c>
      <c r="B154">
        <v>4763.5</v>
      </c>
      <c r="C154">
        <v>561231</v>
      </c>
      <c r="D154">
        <v>5.2759312018571276E-3</v>
      </c>
      <c r="E154">
        <v>5.2620622365844626E-3</v>
      </c>
      <c r="F154">
        <v>8.4687379711468349</v>
      </c>
      <c r="G154">
        <v>13.237887864458894</v>
      </c>
      <c r="H154">
        <v>0</v>
      </c>
    </row>
    <row r="155" spans="1:8" x14ac:dyDescent="0.25">
      <c r="A155" t="s">
        <v>152</v>
      </c>
      <c r="B155">
        <v>4688</v>
      </c>
      <c r="C155">
        <v>518607</v>
      </c>
      <c r="D155">
        <v>-1.5849690353731499E-2</v>
      </c>
      <c r="E155">
        <v>-1.5976639889985541E-2</v>
      </c>
      <c r="F155">
        <v>8.4527613312568484</v>
      </c>
      <c r="G155">
        <v>13.15890164987451</v>
      </c>
      <c r="H155">
        <v>0</v>
      </c>
    </row>
    <row r="156" spans="1:8" x14ac:dyDescent="0.25">
      <c r="A156" t="s">
        <v>153</v>
      </c>
      <c r="B156">
        <v>4690.5</v>
      </c>
      <c r="C156">
        <v>321094</v>
      </c>
      <c r="D156">
        <v>5.3327645051194541E-4</v>
      </c>
      <c r="E156">
        <v>5.3313430915711028E-4</v>
      </c>
      <c r="F156">
        <v>8.4532944655660049</v>
      </c>
      <c r="G156">
        <v>12.67948919413535</v>
      </c>
      <c r="H156">
        <v>0</v>
      </c>
    </row>
    <row r="157" spans="1:8" x14ac:dyDescent="0.25">
      <c r="A157" t="s">
        <v>154</v>
      </c>
      <c r="B157">
        <v>4671.5</v>
      </c>
      <c r="C157">
        <v>252837</v>
      </c>
      <c r="D157">
        <v>-4.0507408591834559E-3</v>
      </c>
      <c r="E157">
        <v>-4.0589673329953311E-3</v>
      </c>
      <c r="F157">
        <v>8.4492354982330102</v>
      </c>
      <c r="G157">
        <v>12.440500291304643</v>
      </c>
      <c r="H157">
        <v>0</v>
      </c>
    </row>
    <row r="158" spans="1:8" x14ac:dyDescent="0.25">
      <c r="A158" t="s">
        <v>155</v>
      </c>
      <c r="B158">
        <v>4561.5</v>
      </c>
      <c r="C158">
        <v>533803</v>
      </c>
      <c r="D158">
        <v>-2.3547040565128973E-2</v>
      </c>
      <c r="E158">
        <v>-2.382870244748134E-2</v>
      </c>
      <c r="F158">
        <v>8.4254067957855288</v>
      </c>
      <c r="G158">
        <v>13.187782136019196</v>
      </c>
      <c r="H158">
        <v>0</v>
      </c>
    </row>
    <row r="159" spans="1:8" x14ac:dyDescent="0.25">
      <c r="A159" t="s">
        <v>156</v>
      </c>
      <c r="B159">
        <v>4523</v>
      </c>
      <c r="C159">
        <v>368723</v>
      </c>
      <c r="D159">
        <v>-8.4402060725638495E-3</v>
      </c>
      <c r="E159">
        <v>-8.4760263076859282E-3</v>
      </c>
      <c r="F159">
        <v>8.4169307694778439</v>
      </c>
      <c r="G159">
        <v>12.817800963616444</v>
      </c>
      <c r="H159">
        <v>0</v>
      </c>
    </row>
    <row r="160" spans="1:8" x14ac:dyDescent="0.25">
      <c r="A160" t="s">
        <v>157</v>
      </c>
      <c r="B160">
        <v>4608</v>
      </c>
      <c r="C160">
        <v>335463</v>
      </c>
      <c r="D160">
        <v>1.8792836612867566E-2</v>
      </c>
      <c r="E160">
        <v>1.8618432897884018E-2</v>
      </c>
      <c r="F160">
        <v>8.4355492023757268</v>
      </c>
      <c r="G160">
        <v>12.723266946152775</v>
      </c>
      <c r="H160">
        <v>0</v>
      </c>
    </row>
    <row r="161" spans="1:8" x14ac:dyDescent="0.25">
      <c r="A161" t="s">
        <v>158</v>
      </c>
      <c r="B161">
        <v>4642.5</v>
      </c>
      <c r="C161">
        <v>473599</v>
      </c>
      <c r="D161">
        <v>7.486979166666667E-3</v>
      </c>
      <c r="E161">
        <v>7.4590908511337648E-3</v>
      </c>
      <c r="F161">
        <v>8.4430082932268604</v>
      </c>
      <c r="G161">
        <v>13.068116251063218</v>
      </c>
      <c r="H161">
        <v>0</v>
      </c>
    </row>
    <row r="162" spans="1:8" x14ac:dyDescent="0.25">
      <c r="A162" t="s">
        <v>159</v>
      </c>
      <c r="B162">
        <v>4666</v>
      </c>
      <c r="C162">
        <v>302374</v>
      </c>
      <c r="D162">
        <v>5.0619278406031235E-3</v>
      </c>
      <c r="E162">
        <v>5.0491593545145151E-3</v>
      </c>
      <c r="F162">
        <v>8.4480574525813754</v>
      </c>
      <c r="G162">
        <v>12.619419940755144</v>
      </c>
      <c r="H162">
        <v>0</v>
      </c>
    </row>
    <row r="163" spans="1:8" x14ac:dyDescent="0.25">
      <c r="A163" t="s">
        <v>160</v>
      </c>
      <c r="B163">
        <v>4728</v>
      </c>
      <c r="C163">
        <v>422233</v>
      </c>
      <c r="D163">
        <v>1.3287612516073724E-2</v>
      </c>
      <c r="E163">
        <v>1.3200106504558811E-2</v>
      </c>
      <c r="F163">
        <v>8.4612575590859347</v>
      </c>
      <c r="G163">
        <v>12.953312573350393</v>
      </c>
      <c r="H163">
        <v>0</v>
      </c>
    </row>
    <row r="164" spans="1:8" x14ac:dyDescent="0.25">
      <c r="A164" t="s">
        <v>161</v>
      </c>
      <c r="B164">
        <v>4581.5</v>
      </c>
      <c r="C164">
        <v>481042</v>
      </c>
      <c r="D164">
        <v>-3.0985617597292726E-2</v>
      </c>
      <c r="E164">
        <v>-3.1475824680666155E-2</v>
      </c>
      <c r="F164">
        <v>8.4297817344052675</v>
      </c>
      <c r="G164">
        <v>13.083709863363215</v>
      </c>
      <c r="H164">
        <v>0</v>
      </c>
    </row>
    <row r="165" spans="1:8" x14ac:dyDescent="0.25">
      <c r="A165" t="s">
        <v>162</v>
      </c>
      <c r="B165">
        <v>4474.5</v>
      </c>
      <c r="C165">
        <v>468217</v>
      </c>
      <c r="D165">
        <v>-2.3354796464040161E-2</v>
      </c>
      <c r="E165">
        <v>-2.3631841782355015E-2</v>
      </c>
      <c r="F165">
        <v>8.4061498926229135</v>
      </c>
      <c r="G165">
        <v>13.056687142649325</v>
      </c>
      <c r="H165">
        <v>0</v>
      </c>
    </row>
    <row r="166" spans="1:8" x14ac:dyDescent="0.25">
      <c r="A166" s="1">
        <v>43839</v>
      </c>
      <c r="B166">
        <v>4497.5</v>
      </c>
      <c r="C166">
        <v>556547</v>
      </c>
      <c r="D166">
        <v>5.1402391328640076E-3</v>
      </c>
      <c r="E166">
        <v>5.1270732017753614E-3</v>
      </c>
      <c r="F166">
        <v>8.4112769658246886</v>
      </c>
      <c r="G166">
        <v>13.229506902555572</v>
      </c>
      <c r="H166">
        <v>0</v>
      </c>
    </row>
    <row r="167" spans="1:8" x14ac:dyDescent="0.25">
      <c r="A167" s="1">
        <v>43870</v>
      </c>
      <c r="B167">
        <v>4564.5</v>
      </c>
      <c r="C167">
        <v>518184</v>
      </c>
      <c r="D167">
        <v>1.4897165091717622E-2</v>
      </c>
      <c r="E167">
        <v>1.4787292180447238E-2</v>
      </c>
      <c r="F167">
        <v>8.4260642580051357</v>
      </c>
      <c r="G167">
        <v>13.15808567052386</v>
      </c>
      <c r="H167">
        <v>0</v>
      </c>
    </row>
    <row r="168" spans="1:8" x14ac:dyDescent="0.25">
      <c r="A168" s="1">
        <v>43899</v>
      </c>
      <c r="B168">
        <v>4565</v>
      </c>
      <c r="C168">
        <v>274496</v>
      </c>
      <c r="D168">
        <v>1.0954102311315588E-4</v>
      </c>
      <c r="E168">
        <v>1.0953502393334118E-4</v>
      </c>
      <c r="F168">
        <v>8.4261737930290685</v>
      </c>
      <c r="G168">
        <v>12.522691967876552</v>
      </c>
      <c r="H168">
        <v>0</v>
      </c>
    </row>
    <row r="169" spans="1:8" x14ac:dyDescent="0.25">
      <c r="A169" s="1">
        <v>43930</v>
      </c>
      <c r="B169">
        <v>4590.5</v>
      </c>
      <c r="C169">
        <v>251453</v>
      </c>
      <c r="D169">
        <v>5.5859802847754653E-3</v>
      </c>
      <c r="E169">
        <v>5.5704365546859098E-3</v>
      </c>
      <c r="F169">
        <v>8.4317442295837548</v>
      </c>
      <c r="G169">
        <v>12.435011372330292</v>
      </c>
      <c r="H169">
        <v>0</v>
      </c>
    </row>
    <row r="170" spans="1:8" x14ac:dyDescent="0.25">
      <c r="A170" s="1">
        <v>44021</v>
      </c>
      <c r="B170">
        <v>4558.5</v>
      </c>
      <c r="C170">
        <v>150741</v>
      </c>
      <c r="D170">
        <v>-6.9709182006317391E-3</v>
      </c>
      <c r="E170">
        <v>-6.9953285587972796E-3</v>
      </c>
      <c r="F170">
        <v>8.424748901024957</v>
      </c>
      <c r="G170">
        <v>11.923318411314689</v>
      </c>
      <c r="H170">
        <v>0</v>
      </c>
    </row>
    <row r="171" spans="1:8" x14ac:dyDescent="0.25">
      <c r="A171" s="1">
        <v>44052</v>
      </c>
      <c r="B171">
        <v>4535</v>
      </c>
      <c r="C171">
        <v>312059</v>
      </c>
      <c r="D171">
        <v>-5.1552045629044644E-3</v>
      </c>
      <c r="E171">
        <v>-5.168538475720426E-3</v>
      </c>
      <c r="F171">
        <v>8.4195803625492367</v>
      </c>
      <c r="G171">
        <v>12.650947551478087</v>
      </c>
      <c r="H171">
        <v>0</v>
      </c>
    </row>
    <row r="172" spans="1:8" x14ac:dyDescent="0.25">
      <c r="A172" s="1">
        <v>44083</v>
      </c>
      <c r="B172">
        <v>4456</v>
      </c>
      <c r="C172">
        <v>279467</v>
      </c>
      <c r="D172">
        <v>-1.7420066152149943E-2</v>
      </c>
      <c r="E172">
        <v>-1.7573580942117053E-2</v>
      </c>
      <c r="F172">
        <v>8.4020067816071204</v>
      </c>
      <c r="G172">
        <v>12.540639496628186</v>
      </c>
      <c r="H172">
        <v>0</v>
      </c>
    </row>
    <row r="173" spans="1:8" x14ac:dyDescent="0.25">
      <c r="A173" s="1">
        <v>44113</v>
      </c>
      <c r="B173">
        <v>4475</v>
      </c>
      <c r="C173">
        <v>217757</v>
      </c>
      <c r="D173">
        <v>4.263913824057451E-3</v>
      </c>
      <c r="E173">
        <v>4.2548491018357861E-3</v>
      </c>
      <c r="F173">
        <v>8.4062616307089559</v>
      </c>
      <c r="G173">
        <v>12.291135041155567</v>
      </c>
      <c r="H173">
        <v>0</v>
      </c>
    </row>
    <row r="174" spans="1:8" x14ac:dyDescent="0.25">
      <c r="A174" s="1">
        <v>44144</v>
      </c>
      <c r="B174">
        <v>4663.5</v>
      </c>
      <c r="C174">
        <v>322222</v>
      </c>
      <c r="D174">
        <v>4.2122905027932964E-2</v>
      </c>
      <c r="E174">
        <v>4.1259887457962517E-2</v>
      </c>
      <c r="F174">
        <v>8.4475215181669174</v>
      </c>
      <c r="G174">
        <v>12.682996027965073</v>
      </c>
      <c r="H174" t="s">
        <v>228</v>
      </c>
    </row>
    <row r="175" spans="1:8" x14ac:dyDescent="0.25">
      <c r="A175" t="s">
        <v>163</v>
      </c>
      <c r="B175">
        <v>4671.5</v>
      </c>
      <c r="C175">
        <v>458729</v>
      </c>
      <c r="D175">
        <v>1.7154497694864372E-3</v>
      </c>
      <c r="E175">
        <v>1.7139800660921471E-3</v>
      </c>
      <c r="F175">
        <v>8.4492354982330102</v>
      </c>
      <c r="G175">
        <v>13.036214900736381</v>
      </c>
      <c r="H175">
        <v>0</v>
      </c>
    </row>
    <row r="176" spans="1:8" x14ac:dyDescent="0.25">
      <c r="A176" t="s">
        <v>164</v>
      </c>
      <c r="B176">
        <v>4724.5</v>
      </c>
      <c r="C176">
        <v>382678</v>
      </c>
      <c r="D176">
        <v>1.1345392272289414E-2</v>
      </c>
      <c r="E176">
        <v>1.1281515989670346E-2</v>
      </c>
      <c r="F176">
        <v>8.4605170142226811</v>
      </c>
      <c r="G176">
        <v>12.854949183479711</v>
      </c>
      <c r="H176">
        <v>0</v>
      </c>
    </row>
    <row r="177" spans="1:8" x14ac:dyDescent="0.25">
      <c r="A177" t="s">
        <v>165</v>
      </c>
      <c r="B177">
        <v>4710</v>
      </c>
      <c r="C177">
        <v>274442</v>
      </c>
      <c r="D177">
        <v>-3.0691078420996931E-3</v>
      </c>
      <c r="E177">
        <v>-3.073827212217163E-3</v>
      </c>
      <c r="F177">
        <v>8.4574431870104636</v>
      </c>
      <c r="G177">
        <v>12.522495224345683</v>
      </c>
      <c r="H177">
        <v>0</v>
      </c>
    </row>
    <row r="178" spans="1:8" x14ac:dyDescent="0.25">
      <c r="A178" t="s">
        <v>166</v>
      </c>
      <c r="B178">
        <v>4863</v>
      </c>
      <c r="C178">
        <v>787198</v>
      </c>
      <c r="D178">
        <v>3.2484076433121019E-2</v>
      </c>
      <c r="E178">
        <v>3.1967623393322459E-2</v>
      </c>
      <c r="F178">
        <v>8.4894108104037862</v>
      </c>
      <c r="G178">
        <v>13.576235084066546</v>
      </c>
      <c r="H178">
        <v>0</v>
      </c>
    </row>
    <row r="179" spans="1:8" x14ac:dyDescent="0.25">
      <c r="A179" t="s">
        <v>167</v>
      </c>
      <c r="B179">
        <v>4805</v>
      </c>
      <c r="C179">
        <v>394972</v>
      </c>
      <c r="D179">
        <v>-1.192679415998355E-2</v>
      </c>
      <c r="E179">
        <v>-1.1998488999392922E-2</v>
      </c>
      <c r="F179">
        <v>8.4774123214043922</v>
      </c>
      <c r="G179">
        <v>12.886570155294773</v>
      </c>
      <c r="H179">
        <v>0</v>
      </c>
    </row>
    <row r="180" spans="1:8" x14ac:dyDescent="0.25">
      <c r="A180" t="s">
        <v>168</v>
      </c>
      <c r="B180">
        <v>4772.5</v>
      </c>
      <c r="C180">
        <v>468255</v>
      </c>
      <c r="D180">
        <v>-6.7637877211238293E-3</v>
      </c>
      <c r="E180">
        <v>-6.7867658044902064E-3</v>
      </c>
      <c r="F180">
        <v>8.4706255555999022</v>
      </c>
      <c r="G180">
        <v>13.056768298305919</v>
      </c>
      <c r="H180">
        <v>0</v>
      </c>
    </row>
    <row r="181" spans="1:8" x14ac:dyDescent="0.25">
      <c r="A181" t="s">
        <v>169</v>
      </c>
      <c r="B181">
        <v>4962</v>
      </c>
      <c r="C181">
        <v>654074</v>
      </c>
      <c r="D181">
        <v>3.9706652697747515E-2</v>
      </c>
      <c r="E181">
        <v>3.8938608651843551E-2</v>
      </c>
      <c r="F181">
        <v>8.5095641642517457</v>
      </c>
      <c r="G181">
        <v>13.390975773885469</v>
      </c>
      <c r="H181" t="s">
        <v>228</v>
      </c>
    </row>
    <row r="182" spans="1:8" x14ac:dyDescent="0.25">
      <c r="A182" t="s">
        <v>170</v>
      </c>
      <c r="B182">
        <v>4989.5</v>
      </c>
      <c r="C182">
        <v>762604</v>
      </c>
      <c r="D182">
        <v>5.542120112857719E-3</v>
      </c>
      <c r="E182">
        <v>5.5268190726210026E-3</v>
      </c>
      <c r="F182">
        <v>8.5150909833243666</v>
      </c>
      <c r="G182">
        <v>13.544494171605587</v>
      </c>
      <c r="H182">
        <v>0</v>
      </c>
    </row>
    <row r="183" spans="1:8" x14ac:dyDescent="0.25">
      <c r="A183" t="s">
        <v>171</v>
      </c>
      <c r="B183">
        <v>5057</v>
      </c>
      <c r="C183">
        <v>584374</v>
      </c>
      <c r="D183">
        <v>1.3528409660286601E-2</v>
      </c>
      <c r="E183">
        <v>1.3437717755615775E-2</v>
      </c>
      <c r="F183">
        <v>8.5285287010799831</v>
      </c>
      <c r="G183">
        <v>13.278296467793679</v>
      </c>
      <c r="H183">
        <v>0</v>
      </c>
    </row>
    <row r="184" spans="1:8" x14ac:dyDescent="0.25">
      <c r="A184" t="s">
        <v>172</v>
      </c>
      <c r="B184">
        <v>5025</v>
      </c>
      <c r="C184">
        <v>484960</v>
      </c>
      <c r="D184">
        <v>-6.3278623689934747E-3</v>
      </c>
      <c r="E184">
        <v>-6.3479681527065747E-3</v>
      </c>
      <c r="F184">
        <v>8.5221807329272767</v>
      </c>
      <c r="G184">
        <v>13.09182169229163</v>
      </c>
      <c r="H184">
        <v>0</v>
      </c>
    </row>
    <row r="185" spans="1:8" x14ac:dyDescent="0.25">
      <c r="A185" t="s">
        <v>173</v>
      </c>
      <c r="B185">
        <v>5080</v>
      </c>
      <c r="C185">
        <v>347077</v>
      </c>
      <c r="D185">
        <v>1.0945273631840797E-2</v>
      </c>
      <c r="E185">
        <v>1.0885807645251004E-2</v>
      </c>
      <c r="F185">
        <v>8.533066540572527</v>
      </c>
      <c r="G185">
        <v>12.757301936329677</v>
      </c>
      <c r="H185">
        <v>0</v>
      </c>
    </row>
    <row r="186" spans="1:8" x14ac:dyDescent="0.25">
      <c r="A186" t="s">
        <v>174</v>
      </c>
      <c r="B186">
        <v>4965.5</v>
      </c>
      <c r="C186">
        <v>492171</v>
      </c>
      <c r="D186">
        <v>-2.2539370078740156E-2</v>
      </c>
      <c r="E186">
        <v>-2.2797264229114357E-2</v>
      </c>
      <c r="F186">
        <v>8.5102692763434131</v>
      </c>
      <c r="G186">
        <v>13.106581496064731</v>
      </c>
      <c r="H186">
        <v>0</v>
      </c>
    </row>
    <row r="187" spans="1:8" x14ac:dyDescent="0.25">
      <c r="A187" t="s">
        <v>175</v>
      </c>
      <c r="B187">
        <v>4956</v>
      </c>
      <c r="C187">
        <v>440560</v>
      </c>
      <c r="D187">
        <v>-1.9132010875037762E-3</v>
      </c>
      <c r="E187">
        <v>-1.9150335943802167E-3</v>
      </c>
      <c r="F187">
        <v>8.5083542427490322</v>
      </c>
      <c r="G187">
        <v>12.995801923936362</v>
      </c>
      <c r="H187">
        <v>0</v>
      </c>
    </row>
    <row r="188" spans="1:8" x14ac:dyDescent="0.25">
      <c r="A188" s="1">
        <v>43840</v>
      </c>
      <c r="B188">
        <v>4896</v>
      </c>
      <c r="C188">
        <v>419660</v>
      </c>
      <c r="D188">
        <v>-1.2106537530266344E-2</v>
      </c>
      <c r="E188">
        <v>-1.2180418556871072E-2</v>
      </c>
      <c r="F188">
        <v>8.4961738241921623</v>
      </c>
      <c r="G188">
        <v>12.947200138608686</v>
      </c>
      <c r="H188">
        <v>0</v>
      </c>
    </row>
    <row r="189" spans="1:8" x14ac:dyDescent="0.25">
      <c r="A189" s="1">
        <v>43871</v>
      </c>
      <c r="B189">
        <v>4906.5</v>
      </c>
      <c r="C189">
        <v>308123</v>
      </c>
      <c r="D189">
        <v>2.1446078431372551E-3</v>
      </c>
      <c r="E189">
        <v>2.1423114543863298E-3</v>
      </c>
      <c r="F189">
        <v>8.4983161356465491</v>
      </c>
      <c r="G189">
        <v>12.638254332885815</v>
      </c>
      <c r="H189">
        <v>0</v>
      </c>
    </row>
    <row r="190" spans="1:8" x14ac:dyDescent="0.25">
      <c r="A190" s="1">
        <v>43961</v>
      </c>
      <c r="B190">
        <v>4895</v>
      </c>
      <c r="C190">
        <v>323020</v>
      </c>
      <c r="D190">
        <v>-2.343829613777642E-3</v>
      </c>
      <c r="E190">
        <v>-2.3465806819375525E-3</v>
      </c>
      <c r="F190">
        <v>8.4959695549646099</v>
      </c>
      <c r="G190">
        <v>12.685469519792504</v>
      </c>
      <c r="H190">
        <v>0</v>
      </c>
    </row>
    <row r="191" spans="1:8" x14ac:dyDescent="0.25">
      <c r="A191" s="1">
        <v>43992</v>
      </c>
      <c r="B191">
        <v>4879</v>
      </c>
      <c r="C191">
        <v>214699</v>
      </c>
      <c r="D191">
        <v>-3.2686414708886619E-3</v>
      </c>
      <c r="E191">
        <v>-3.2739951487735838E-3</v>
      </c>
      <c r="F191">
        <v>8.4926955598158376</v>
      </c>
      <c r="G191">
        <v>12.276992326194172</v>
      </c>
      <c r="H191">
        <v>0</v>
      </c>
    </row>
    <row r="192" spans="1:8" x14ac:dyDescent="0.25">
      <c r="A192" s="1">
        <v>44022</v>
      </c>
      <c r="B192">
        <v>4766.5</v>
      </c>
      <c r="C192">
        <v>603324</v>
      </c>
      <c r="D192">
        <v>-2.3058003689280591E-2</v>
      </c>
      <c r="E192">
        <v>-2.332799788220433E-2</v>
      </c>
      <c r="F192">
        <v>8.4693675619336322</v>
      </c>
      <c r="G192">
        <v>13.310209644840983</v>
      </c>
      <c r="H192">
        <v>0</v>
      </c>
    </row>
    <row r="193" spans="1:8" x14ac:dyDescent="0.25">
      <c r="A193" s="1">
        <v>44053</v>
      </c>
      <c r="B193">
        <v>4722</v>
      </c>
      <c r="C193">
        <v>389157</v>
      </c>
      <c r="D193">
        <v>-9.3359907689080038E-3</v>
      </c>
      <c r="E193">
        <v>-9.3798442881746144E-3</v>
      </c>
      <c r="F193">
        <v>8.4599877176454576</v>
      </c>
      <c r="G193">
        <v>12.871738140148148</v>
      </c>
      <c r="H193">
        <v>0</v>
      </c>
    </row>
    <row r="194" spans="1:8" x14ac:dyDescent="0.25">
      <c r="A194" s="1">
        <v>44084</v>
      </c>
      <c r="B194">
        <v>4690.5</v>
      </c>
      <c r="C194">
        <v>330711</v>
      </c>
      <c r="D194">
        <v>-6.6709021601016518E-3</v>
      </c>
      <c r="E194">
        <v>-6.6932520794525975E-3</v>
      </c>
      <c r="F194">
        <v>8.4532944655660049</v>
      </c>
      <c r="G194">
        <v>12.70900016119262</v>
      </c>
      <c r="H194">
        <v>0</v>
      </c>
    </row>
    <row r="195" spans="1:8" x14ac:dyDescent="0.25">
      <c r="A195" s="1">
        <v>44175</v>
      </c>
      <c r="B195">
        <v>4859</v>
      </c>
      <c r="C195">
        <v>428179</v>
      </c>
      <c r="D195">
        <v>3.5923675514337491E-2</v>
      </c>
      <c r="E195">
        <v>3.5293468839897341E-2</v>
      </c>
      <c r="F195">
        <v>8.4885879344059028</v>
      </c>
      <c r="G195">
        <v>12.967296611431594</v>
      </c>
      <c r="H195">
        <v>0</v>
      </c>
    </row>
    <row r="196" spans="1:8" x14ac:dyDescent="0.25">
      <c r="A196" t="s">
        <v>176</v>
      </c>
      <c r="B196">
        <v>4837</v>
      </c>
      <c r="C196">
        <v>448933</v>
      </c>
      <c r="D196">
        <v>-4.5276805927145503E-3</v>
      </c>
      <c r="E196">
        <v>-4.5379615829198184E-3</v>
      </c>
      <c r="F196">
        <v>8.4840499728229837</v>
      </c>
      <c r="G196">
        <v>13.014628935099928</v>
      </c>
      <c r="H196">
        <v>0</v>
      </c>
    </row>
    <row r="197" spans="1:8" x14ac:dyDescent="0.25">
      <c r="A197" t="s">
        <v>177</v>
      </c>
      <c r="B197">
        <v>4912</v>
      </c>
      <c r="C197">
        <v>369365</v>
      </c>
      <c r="D197">
        <v>1.5505478602439528E-2</v>
      </c>
      <c r="E197">
        <v>1.538649700399522E-2</v>
      </c>
      <c r="F197">
        <v>8.4994364698269784</v>
      </c>
      <c r="G197">
        <v>12.819540594017989</v>
      </c>
      <c r="H197">
        <v>0</v>
      </c>
    </row>
    <row r="198" spans="1:8" x14ac:dyDescent="0.25">
      <c r="A198" t="s">
        <v>178</v>
      </c>
      <c r="B198">
        <v>4741</v>
      </c>
      <c r="C198">
        <v>357136</v>
      </c>
      <c r="D198">
        <v>-3.4812703583061891E-2</v>
      </c>
      <c r="E198">
        <v>-3.5433106924860049E-2</v>
      </c>
      <c r="F198">
        <v>8.464003362902119</v>
      </c>
      <c r="G198">
        <v>12.785871940598794</v>
      </c>
      <c r="H198">
        <v>0</v>
      </c>
    </row>
    <row r="199" spans="1:8" x14ac:dyDescent="0.25">
      <c r="A199" t="s">
        <v>179</v>
      </c>
      <c r="B199">
        <v>4782</v>
      </c>
      <c r="C199">
        <v>358808</v>
      </c>
      <c r="D199">
        <v>8.6479645644378829E-3</v>
      </c>
      <c r="E199">
        <v>8.610785116151775E-3</v>
      </c>
      <c r="F199">
        <v>8.4726141480182697</v>
      </c>
      <c r="G199">
        <v>12.790542705462249</v>
      </c>
      <c r="H199">
        <v>0</v>
      </c>
    </row>
    <row r="200" spans="1:8" x14ac:dyDescent="0.25">
      <c r="A200" t="s">
        <v>180</v>
      </c>
      <c r="B200">
        <v>4914.5</v>
      </c>
      <c r="C200">
        <v>441176</v>
      </c>
      <c r="D200">
        <v>2.7708071936428273E-2</v>
      </c>
      <c r="E200">
        <v>2.733114998841394E-2</v>
      </c>
      <c r="F200">
        <v>8.4999452980066845</v>
      </c>
      <c r="G200">
        <v>12.997199167783087</v>
      </c>
      <c r="H200">
        <v>0</v>
      </c>
    </row>
    <row r="201" spans="1:8" x14ac:dyDescent="0.25">
      <c r="A201" t="s">
        <v>181</v>
      </c>
      <c r="B201">
        <v>4910.5</v>
      </c>
      <c r="C201">
        <v>506574</v>
      </c>
      <c r="D201">
        <v>-8.139179977617255E-4</v>
      </c>
      <c r="E201">
        <v>-8.1424940885513775E-4</v>
      </c>
      <c r="F201">
        <v>8.4991310485978282</v>
      </c>
      <c r="G201">
        <v>13.135425692690225</v>
      </c>
      <c r="H201">
        <v>0</v>
      </c>
    </row>
    <row r="202" spans="1:8" x14ac:dyDescent="0.25">
      <c r="A202" t="s">
        <v>182</v>
      </c>
      <c r="B202">
        <v>4863</v>
      </c>
      <c r="C202">
        <v>267046</v>
      </c>
      <c r="D202">
        <v>-9.6731493737908566E-3</v>
      </c>
      <c r="E202">
        <v>-9.7202381940431088E-3</v>
      </c>
      <c r="F202">
        <v>8.4894108104037862</v>
      </c>
      <c r="G202">
        <v>12.495176207187287</v>
      </c>
      <c r="H202">
        <v>0</v>
      </c>
    </row>
    <row r="203" spans="1:8" x14ac:dyDescent="0.25">
      <c r="A203" t="s">
        <v>183</v>
      </c>
      <c r="B203">
        <v>4900.5</v>
      </c>
      <c r="C203">
        <v>212813</v>
      </c>
      <c r="D203">
        <v>7.7112893275755705E-3</v>
      </c>
      <c r="E203">
        <v>7.6817093054486569E-3</v>
      </c>
      <c r="F203">
        <v>8.4970925197092342</v>
      </c>
      <c r="G203">
        <v>12.268169124809258</v>
      </c>
      <c r="H203">
        <v>0</v>
      </c>
    </row>
    <row r="204" spans="1:8" x14ac:dyDescent="0.25">
      <c r="A204" t="s">
        <v>184</v>
      </c>
      <c r="B204">
        <v>4855.5</v>
      </c>
      <c r="C204">
        <v>176391</v>
      </c>
      <c r="D204">
        <v>-9.1827364554637279E-3</v>
      </c>
      <c r="E204">
        <v>-9.2251576748258301E-3</v>
      </c>
      <c r="F204">
        <v>8.4878673620344092</v>
      </c>
      <c r="G204">
        <v>12.08045840084508</v>
      </c>
      <c r="H204">
        <v>0</v>
      </c>
    </row>
    <row r="205" spans="1:8" x14ac:dyDescent="0.25">
      <c r="A205" t="s">
        <v>185</v>
      </c>
      <c r="B205">
        <v>4799.5</v>
      </c>
      <c r="C205">
        <v>254788</v>
      </c>
      <c r="D205">
        <v>-1.1533312738132016E-2</v>
      </c>
      <c r="E205">
        <v>-1.160033723081706E-2</v>
      </c>
      <c r="F205">
        <v>8.4762670248035921</v>
      </c>
      <c r="G205">
        <v>12.448187105809724</v>
      </c>
      <c r="H205">
        <v>0</v>
      </c>
    </row>
    <row r="206" spans="1:8" x14ac:dyDescent="0.25">
      <c r="A206" t="s">
        <v>186</v>
      </c>
      <c r="B206">
        <v>4784</v>
      </c>
      <c r="C206">
        <v>263856</v>
      </c>
      <c r="D206">
        <v>-3.2295030732367954E-3</v>
      </c>
      <c r="E206">
        <v>-3.234729173123931E-3</v>
      </c>
      <c r="F206">
        <v>8.4730322956304676</v>
      </c>
      <c r="G206">
        <v>12.483158778768551</v>
      </c>
      <c r="H206">
        <v>0</v>
      </c>
    </row>
    <row r="207" spans="1:8" x14ac:dyDescent="0.25">
      <c r="A207" t="s">
        <v>187</v>
      </c>
      <c r="B207">
        <v>4702</v>
      </c>
      <c r="C207">
        <v>403906</v>
      </c>
      <c r="D207">
        <v>-1.7140468227424748E-2</v>
      </c>
      <c r="E207">
        <v>-1.7289066530452861E-2</v>
      </c>
      <c r="F207">
        <v>8.4557432291000154</v>
      </c>
      <c r="G207">
        <v>12.908937456603336</v>
      </c>
      <c r="H207">
        <v>0</v>
      </c>
    </row>
    <row r="208" spans="1:8" x14ac:dyDescent="0.25">
      <c r="A208" t="s">
        <v>188</v>
      </c>
      <c r="B208">
        <v>4659</v>
      </c>
      <c r="C208">
        <v>603634</v>
      </c>
      <c r="D208">
        <v>-9.1450446618460222E-3</v>
      </c>
      <c r="E208">
        <v>-9.1871172832181051E-3</v>
      </c>
      <c r="F208">
        <v>8.4465561118167969</v>
      </c>
      <c r="G208">
        <v>13.31072333298393</v>
      </c>
      <c r="H208">
        <v>0</v>
      </c>
    </row>
    <row r="209" spans="1:8" x14ac:dyDescent="0.25">
      <c r="A209" t="s">
        <v>189</v>
      </c>
      <c r="B209">
        <v>4706</v>
      </c>
      <c r="C209">
        <v>356991</v>
      </c>
      <c r="D209">
        <v>1.0088001717106675E-2</v>
      </c>
      <c r="E209">
        <v>1.0037457470511131E-2</v>
      </c>
      <c r="F209">
        <v>8.4565935692873087</v>
      </c>
      <c r="G209">
        <v>12.785465850359962</v>
      </c>
      <c r="H209">
        <v>0</v>
      </c>
    </row>
    <row r="210" spans="1:8" x14ac:dyDescent="0.25">
      <c r="A210" s="1">
        <v>43872</v>
      </c>
      <c r="B210">
        <v>4829</v>
      </c>
      <c r="C210">
        <v>291287</v>
      </c>
      <c r="D210">
        <v>2.613684657883553E-2</v>
      </c>
      <c r="E210">
        <v>2.5801116586234206E-2</v>
      </c>
      <c r="F210">
        <v>8.4823946858735422</v>
      </c>
      <c r="G210">
        <v>12.582064314419934</v>
      </c>
      <c r="H210">
        <v>0</v>
      </c>
    </row>
    <row r="211" spans="1:8" x14ac:dyDescent="0.25">
      <c r="A211" s="1">
        <v>43901</v>
      </c>
      <c r="B211">
        <v>4770</v>
      </c>
      <c r="C211">
        <v>415512</v>
      </c>
      <c r="D211">
        <v>-1.2217850486643197E-2</v>
      </c>
      <c r="E211">
        <v>-1.229310199115494E-2</v>
      </c>
      <c r="F211">
        <v>8.4701015838823874</v>
      </c>
      <c r="G211">
        <v>12.937266773727021</v>
      </c>
      <c r="H211">
        <v>0</v>
      </c>
    </row>
    <row r="212" spans="1:8" x14ac:dyDescent="0.25">
      <c r="A212" s="1">
        <v>43962</v>
      </c>
      <c r="B212">
        <v>4741.5</v>
      </c>
      <c r="C212">
        <v>344948</v>
      </c>
      <c r="D212">
        <v>-5.9748427672955979E-3</v>
      </c>
      <c r="E212">
        <v>-5.9927635586048463E-3</v>
      </c>
      <c r="F212">
        <v>8.4641088203237818</v>
      </c>
      <c r="G212">
        <v>12.751148960015716</v>
      </c>
      <c r="H212">
        <v>0</v>
      </c>
    </row>
    <row r="213" spans="1:8" x14ac:dyDescent="0.25">
      <c r="A213" s="1">
        <v>43993</v>
      </c>
      <c r="B213">
        <v>4796</v>
      </c>
      <c r="C213">
        <v>400139</v>
      </c>
      <c r="D213">
        <v>1.1494252873563218E-2</v>
      </c>
      <c r="E213">
        <v>1.142869582362285E-2</v>
      </c>
      <c r="F213">
        <v>8.4755375161474049</v>
      </c>
      <c r="G213">
        <v>12.899567265725977</v>
      </c>
      <c r="H213">
        <v>0</v>
      </c>
    </row>
    <row r="214" spans="1:8" x14ac:dyDescent="0.25">
      <c r="A214" s="1">
        <v>44085</v>
      </c>
      <c r="B214">
        <v>4893.5</v>
      </c>
      <c r="C214">
        <v>487087</v>
      </c>
      <c r="D214">
        <v>2.0329441201000834E-2</v>
      </c>
      <c r="E214">
        <v>2.0125556718469384E-2</v>
      </c>
      <c r="F214">
        <v>8.4956630728658737</v>
      </c>
      <c r="G214">
        <v>13.096198030873511</v>
      </c>
      <c r="H214">
        <v>0</v>
      </c>
    </row>
    <row r="215" spans="1:8" x14ac:dyDescent="0.25">
      <c r="A215" s="1">
        <v>44115</v>
      </c>
      <c r="B215">
        <v>4945</v>
      </c>
      <c r="C215">
        <v>333565</v>
      </c>
      <c r="D215">
        <v>1.0524164708286503E-2</v>
      </c>
      <c r="E215">
        <v>1.0469171190938332E-2</v>
      </c>
      <c r="F215">
        <v>8.506132244056813</v>
      </c>
      <c r="G215">
        <v>12.717593027895507</v>
      </c>
      <c r="H215">
        <v>0</v>
      </c>
    </row>
    <row r="216" spans="1:8" x14ac:dyDescent="0.25">
      <c r="A216" s="1">
        <v>44146</v>
      </c>
      <c r="B216">
        <v>4780</v>
      </c>
      <c r="C216">
        <v>523010</v>
      </c>
      <c r="D216">
        <v>-3.3367037411526794E-2</v>
      </c>
      <c r="E216">
        <v>-3.3936418571310835E-2</v>
      </c>
      <c r="F216">
        <v>8.4721958254855014</v>
      </c>
      <c r="G216">
        <v>13.167355863323158</v>
      </c>
      <c r="H216">
        <v>0</v>
      </c>
    </row>
    <row r="217" spans="1:8" x14ac:dyDescent="0.25">
      <c r="A217" s="1">
        <v>44176</v>
      </c>
      <c r="B217">
        <v>4910</v>
      </c>
      <c r="C217">
        <v>478098</v>
      </c>
      <c r="D217">
        <v>2.7196652719665274E-2</v>
      </c>
      <c r="E217">
        <v>2.6833395303064535E-2</v>
      </c>
      <c r="F217">
        <v>8.4990292207885663</v>
      </c>
      <c r="G217">
        <v>13.077571011380178</v>
      </c>
      <c r="H217">
        <v>0</v>
      </c>
    </row>
    <row r="218" spans="1:8" x14ac:dyDescent="0.25">
      <c r="A218" t="s">
        <v>190</v>
      </c>
      <c r="B218">
        <v>4932</v>
      </c>
      <c r="C218">
        <v>251469</v>
      </c>
      <c r="D218">
        <v>4.4806517311608961E-3</v>
      </c>
      <c r="E218">
        <v>4.4706434956686145E-3</v>
      </c>
      <c r="F218">
        <v>8.503499864284235</v>
      </c>
      <c r="G218">
        <v>12.435075000487362</v>
      </c>
      <c r="H218">
        <v>0</v>
      </c>
    </row>
    <row r="219" spans="1:8" x14ac:dyDescent="0.25">
      <c r="A219" t="s">
        <v>191</v>
      </c>
      <c r="B219">
        <v>4982</v>
      </c>
      <c r="C219">
        <v>396031</v>
      </c>
      <c r="D219">
        <v>1.013787510137875E-2</v>
      </c>
      <c r="E219">
        <v>1.008683153789082E-2</v>
      </c>
      <c r="F219">
        <v>8.5135866958221253</v>
      </c>
      <c r="G219">
        <v>12.88924777000096</v>
      </c>
      <c r="H219">
        <v>0</v>
      </c>
    </row>
    <row r="220" spans="1:8" x14ac:dyDescent="0.25">
      <c r="A220" t="s">
        <v>192</v>
      </c>
      <c r="B220">
        <v>4891.5</v>
      </c>
      <c r="C220">
        <v>319977</v>
      </c>
      <c r="D220">
        <v>-1.8165395423524688E-2</v>
      </c>
      <c r="E220">
        <v>-1.8332411924642213E-2</v>
      </c>
      <c r="F220">
        <v>8.4952542838974843</v>
      </c>
      <c r="G220">
        <v>12.676004397192777</v>
      </c>
      <c r="H220">
        <v>0</v>
      </c>
    </row>
    <row r="221" spans="1:8" x14ac:dyDescent="0.25">
      <c r="A221" t="s">
        <v>193</v>
      </c>
      <c r="B221">
        <v>4980</v>
      </c>
      <c r="C221">
        <v>442458</v>
      </c>
      <c r="D221">
        <v>1.8092609628948174E-2</v>
      </c>
      <c r="E221">
        <v>1.7930886121215125E-2</v>
      </c>
      <c r="F221">
        <v>8.5131851700186978</v>
      </c>
      <c r="G221">
        <v>13.000100823671147</v>
      </c>
      <c r="H221">
        <v>0</v>
      </c>
    </row>
    <row r="222" spans="1:8" x14ac:dyDescent="0.25">
      <c r="A222" t="s">
        <v>194</v>
      </c>
      <c r="B222">
        <v>5012.5</v>
      </c>
      <c r="C222">
        <v>632419</v>
      </c>
      <c r="D222">
        <v>6.5261044176706823E-3</v>
      </c>
      <c r="E222">
        <v>6.5049015961260977E-3</v>
      </c>
      <c r="F222">
        <v>8.5196900716148249</v>
      </c>
      <c r="G222">
        <v>13.357307428141908</v>
      </c>
      <c r="H222">
        <v>0</v>
      </c>
    </row>
    <row r="223" spans="1:8" x14ac:dyDescent="0.25">
      <c r="A223" t="s">
        <v>195</v>
      </c>
      <c r="B223">
        <v>4933</v>
      </c>
      <c r="C223">
        <v>390445</v>
      </c>
      <c r="D223">
        <v>-1.5860349127182045E-2</v>
      </c>
      <c r="E223">
        <v>-1.5987470381086371E-2</v>
      </c>
      <c r="F223">
        <v>8.5037026012337389</v>
      </c>
      <c r="G223">
        <v>12.875042393271857</v>
      </c>
      <c r="H223">
        <v>0</v>
      </c>
    </row>
    <row r="224" spans="1:8" x14ac:dyDescent="0.25">
      <c r="A224" t="s">
        <v>196</v>
      </c>
      <c r="B224">
        <v>4945</v>
      </c>
      <c r="C224">
        <v>366980</v>
      </c>
      <c r="D224">
        <v>2.4325967970808839E-3</v>
      </c>
      <c r="E224">
        <v>2.42964282307421E-3</v>
      </c>
      <c r="F224">
        <v>8.506132244056813</v>
      </c>
      <c r="G224">
        <v>12.813062629638944</v>
      </c>
      <c r="H224">
        <v>0</v>
      </c>
    </row>
    <row r="225" spans="1:8" x14ac:dyDescent="0.25">
      <c r="A225" t="s">
        <v>197</v>
      </c>
      <c r="B225">
        <v>4910</v>
      </c>
      <c r="C225">
        <v>319868</v>
      </c>
      <c r="D225">
        <v>-7.0778564206268957E-3</v>
      </c>
      <c r="E225">
        <v>-7.10302326824619E-3</v>
      </c>
      <c r="F225">
        <v>8.4990292207885663</v>
      </c>
      <c r="G225">
        <v>12.67566368967438</v>
      </c>
      <c r="H225">
        <v>0</v>
      </c>
    </row>
    <row r="226" spans="1:8" x14ac:dyDescent="0.25">
      <c r="A226" t="s">
        <v>198</v>
      </c>
      <c r="B226">
        <v>4891.5</v>
      </c>
      <c r="C226">
        <v>555502</v>
      </c>
      <c r="D226">
        <v>-3.7678207739307535E-3</v>
      </c>
      <c r="E226">
        <v>-3.7749368910827783E-3</v>
      </c>
      <c r="F226">
        <v>8.4952542838974843</v>
      </c>
      <c r="G226">
        <v>13.227627488415376</v>
      </c>
      <c r="H226">
        <v>0</v>
      </c>
    </row>
    <row r="227" spans="1:8" x14ac:dyDescent="0.25">
      <c r="A227" t="s">
        <v>199</v>
      </c>
      <c r="B227">
        <v>4971.5</v>
      </c>
      <c r="C227">
        <v>309192</v>
      </c>
      <c r="D227">
        <v>1.6354901359501177E-2</v>
      </c>
      <c r="E227">
        <v>1.622260052264482E-2</v>
      </c>
      <c r="F227">
        <v>8.5114768844201283</v>
      </c>
      <c r="G227">
        <v>12.64171772213947</v>
      </c>
      <c r="H227">
        <v>0</v>
      </c>
    </row>
    <row r="228" spans="1:8" x14ac:dyDescent="0.25">
      <c r="A228" t="s">
        <v>200</v>
      </c>
      <c r="B228">
        <v>4985.5</v>
      </c>
      <c r="C228">
        <v>272493</v>
      </c>
      <c r="D228">
        <v>2.8160514935130243E-3</v>
      </c>
      <c r="E228">
        <v>2.8120938487192549E-3</v>
      </c>
      <c r="F228">
        <v>8.5142889782688478</v>
      </c>
      <c r="G228">
        <v>12.515368204682098</v>
      </c>
      <c r="H228">
        <v>0</v>
      </c>
    </row>
    <row r="229" spans="1:8" x14ac:dyDescent="0.25">
      <c r="A229" t="s">
        <v>201</v>
      </c>
      <c r="B229">
        <v>4979</v>
      </c>
      <c r="C229">
        <v>303833</v>
      </c>
      <c r="D229">
        <v>-1.3037809647979139E-3</v>
      </c>
      <c r="E229">
        <v>-1.3046316266648581E-3</v>
      </c>
      <c r="F229">
        <v>8.5129843466421828</v>
      </c>
      <c r="G229">
        <v>12.624233487339438</v>
      </c>
      <c r="H229">
        <v>0</v>
      </c>
    </row>
    <row r="230" spans="1:8" x14ac:dyDescent="0.25">
      <c r="A230" s="1">
        <v>43842</v>
      </c>
      <c r="B230">
        <v>5019.5</v>
      </c>
      <c r="C230">
        <v>290875</v>
      </c>
      <c r="D230">
        <v>8.1341634866439038E-3</v>
      </c>
      <c r="E230">
        <v>8.1012594893984987E-3</v>
      </c>
      <c r="F230">
        <v>8.5210856061315816</v>
      </c>
      <c r="G230">
        <v>12.580648900604594</v>
      </c>
      <c r="H230">
        <v>0</v>
      </c>
    </row>
    <row r="231" spans="1:8" x14ac:dyDescent="0.25">
      <c r="A231" s="1">
        <v>43873</v>
      </c>
      <c r="B231">
        <v>4995</v>
      </c>
      <c r="C231">
        <v>232363</v>
      </c>
      <c r="D231">
        <v>-4.8809642394660822E-3</v>
      </c>
      <c r="E231">
        <v>-4.8929150489273356E-3</v>
      </c>
      <c r="F231">
        <v>8.5161926910826544</v>
      </c>
      <c r="G231">
        <v>12.356056083023295</v>
      </c>
      <c r="H231">
        <v>0</v>
      </c>
    </row>
    <row r="232" spans="1:8" x14ac:dyDescent="0.25">
      <c r="A232" s="1">
        <v>43902</v>
      </c>
      <c r="B232">
        <v>5008</v>
      </c>
      <c r="C232">
        <v>485355</v>
      </c>
      <c r="D232">
        <v>2.6026026026026027E-3</v>
      </c>
      <c r="E232">
        <v>2.5992216972806578E-3</v>
      </c>
      <c r="F232">
        <v>8.5187919127799336</v>
      </c>
      <c r="G232">
        <v>13.092635860931338</v>
      </c>
      <c r="H232">
        <v>0</v>
      </c>
    </row>
    <row r="233" spans="1:8" x14ac:dyDescent="0.25">
      <c r="A233" s="1">
        <v>43933</v>
      </c>
      <c r="B233">
        <v>4992.5</v>
      </c>
      <c r="C233">
        <v>151598</v>
      </c>
      <c r="D233">
        <v>-3.0950479233226836E-3</v>
      </c>
      <c r="E233">
        <v>-3.0998474899642031E-3</v>
      </c>
      <c r="F233">
        <v>8.5156920652899704</v>
      </c>
      <c r="G233">
        <v>11.928987559491247</v>
      </c>
      <c r="H233">
        <v>0</v>
      </c>
    </row>
    <row r="234" spans="1:8" x14ac:dyDescent="0.25">
      <c r="A234" s="1">
        <v>44024</v>
      </c>
      <c r="B234">
        <v>5008</v>
      </c>
      <c r="C234">
        <v>202118</v>
      </c>
      <c r="D234">
        <v>3.1046569854782172E-3</v>
      </c>
      <c r="E234">
        <v>3.099847489964194E-3</v>
      </c>
      <c r="F234">
        <v>8.5187919127799336</v>
      </c>
      <c r="G234">
        <v>12.216606964245074</v>
      </c>
      <c r="H234">
        <v>0</v>
      </c>
    </row>
    <row r="235" spans="1:8" x14ac:dyDescent="0.25">
      <c r="A235" s="1">
        <v>44055</v>
      </c>
      <c r="B235">
        <v>5040.5</v>
      </c>
      <c r="C235">
        <v>282800</v>
      </c>
      <c r="D235">
        <v>6.4896166134185305E-3</v>
      </c>
      <c r="E235">
        <v>6.4686497140617532E-3</v>
      </c>
      <c r="F235">
        <v>8.5252605624939957</v>
      </c>
      <c r="G235">
        <v>12.552495213004555</v>
      </c>
      <c r="H235">
        <v>0</v>
      </c>
    </row>
    <row r="236" spans="1:8" x14ac:dyDescent="0.25">
      <c r="A236" s="1">
        <v>44086</v>
      </c>
      <c r="B236">
        <v>5384</v>
      </c>
      <c r="C236">
        <v>1358687</v>
      </c>
      <c r="D236">
        <v>6.8148001190358104E-2</v>
      </c>
      <c r="E236">
        <v>6.5926308830567534E-2</v>
      </c>
      <c r="F236">
        <v>8.5911868713245632</v>
      </c>
      <c r="G236">
        <v>14.122029350197259</v>
      </c>
      <c r="H236" t="s">
        <v>228</v>
      </c>
    </row>
    <row r="237" spans="1:8" x14ac:dyDescent="0.25">
      <c r="A237" s="1">
        <v>44116</v>
      </c>
      <c r="B237">
        <v>5384.5</v>
      </c>
      <c r="C237">
        <v>908425</v>
      </c>
      <c r="D237">
        <v>9.2867756315007425E-5</v>
      </c>
      <c r="E237">
        <v>9.2863444371883862E-5</v>
      </c>
      <c r="F237">
        <v>8.5912797347689356</v>
      </c>
      <c r="G237">
        <v>13.719467609750742</v>
      </c>
      <c r="H237">
        <v>0</v>
      </c>
    </row>
    <row r="238" spans="1:8" x14ac:dyDescent="0.25">
      <c r="A238" s="1">
        <v>44147</v>
      </c>
      <c r="B238">
        <v>5381</v>
      </c>
      <c r="C238">
        <v>309310</v>
      </c>
      <c r="D238">
        <v>-6.5001392886990435E-4</v>
      </c>
      <c r="E238">
        <v>-6.5022527951594255E-4</v>
      </c>
      <c r="F238">
        <v>8.5906295094894194</v>
      </c>
      <c r="G238">
        <v>12.642099289220681</v>
      </c>
      <c r="H238">
        <v>0</v>
      </c>
    </row>
    <row r="239" spans="1:8" x14ac:dyDescent="0.25">
      <c r="A239" t="s">
        <v>202</v>
      </c>
      <c r="B239">
        <v>5512</v>
      </c>
      <c r="C239">
        <v>574282</v>
      </c>
      <c r="D239">
        <v>2.4344917301616798E-2</v>
      </c>
      <c r="E239">
        <v>2.4053303204074863E-2</v>
      </c>
      <c r="F239">
        <v>8.6146828126934949</v>
      </c>
      <c r="G239">
        <v>13.260875843857283</v>
      </c>
      <c r="H239">
        <v>0</v>
      </c>
    </row>
    <row r="240" spans="1:8" x14ac:dyDescent="0.25">
      <c r="A240" t="s">
        <v>203</v>
      </c>
      <c r="B240">
        <v>5494</v>
      </c>
      <c r="C240">
        <v>306982</v>
      </c>
      <c r="D240">
        <v>-3.2656023222060958E-3</v>
      </c>
      <c r="E240">
        <v>-3.2709460382753033E-3</v>
      </c>
      <c r="F240">
        <v>8.6114118666552191</v>
      </c>
      <c r="G240">
        <v>12.634544392928591</v>
      </c>
      <c r="H240">
        <v>0</v>
      </c>
    </row>
    <row r="241" spans="1:8" x14ac:dyDescent="0.25">
      <c r="A241" t="s">
        <v>204</v>
      </c>
      <c r="B241">
        <v>5432</v>
      </c>
      <c r="C241">
        <v>324675</v>
      </c>
      <c r="D241">
        <v>-1.1285038223516564E-2</v>
      </c>
      <c r="E241">
        <v>-1.1349197416687117E-2</v>
      </c>
      <c r="F241">
        <v>8.6000626692385325</v>
      </c>
      <c r="G241">
        <v>12.69057996097829</v>
      </c>
      <c r="H241">
        <v>0</v>
      </c>
    </row>
    <row r="242" spans="1:8" x14ac:dyDescent="0.25">
      <c r="A242" t="s">
        <v>205</v>
      </c>
      <c r="B242">
        <v>5421</v>
      </c>
      <c r="C242">
        <v>382297</v>
      </c>
      <c r="D242">
        <v>-2.025036818851252E-3</v>
      </c>
      <c r="E242">
        <v>-2.0270899781938637E-3</v>
      </c>
      <c r="F242">
        <v>8.5980355792603387</v>
      </c>
      <c r="G242">
        <v>12.853953072413328</v>
      </c>
      <c r="H242">
        <v>0</v>
      </c>
    </row>
    <row r="243" spans="1:8" x14ac:dyDescent="0.25">
      <c r="A243" t="s">
        <v>206</v>
      </c>
      <c r="B243">
        <v>5449</v>
      </c>
      <c r="C243">
        <v>332646</v>
      </c>
      <c r="D243">
        <v>5.165098690278546E-3</v>
      </c>
      <c r="E243">
        <v>5.1518053227600936E-3</v>
      </c>
      <c r="F243">
        <v>8.603187384583098</v>
      </c>
      <c r="G243">
        <v>12.714834140447204</v>
      </c>
      <c r="H243">
        <v>0</v>
      </c>
    </row>
    <row r="244" spans="1:8" x14ac:dyDescent="0.25">
      <c r="A244" t="s">
        <v>207</v>
      </c>
      <c r="B244">
        <v>5362</v>
      </c>
      <c r="C244">
        <v>571561</v>
      </c>
      <c r="D244">
        <v>-1.5966232336208478E-2</v>
      </c>
      <c r="E244">
        <v>-1.6095065787193791E-2</v>
      </c>
      <c r="F244">
        <v>8.5870923187959054</v>
      </c>
      <c r="G244">
        <v>13.256126493178968</v>
      </c>
      <c r="H244">
        <v>0</v>
      </c>
    </row>
    <row r="245" spans="1:8" x14ac:dyDescent="0.25">
      <c r="A245" t="s">
        <v>208</v>
      </c>
      <c r="B245">
        <v>5346</v>
      </c>
      <c r="C245">
        <v>283565</v>
      </c>
      <c r="D245">
        <v>-2.9839612085042896E-3</v>
      </c>
      <c r="E245">
        <v>-2.9884220970403091E-3</v>
      </c>
      <c r="F245">
        <v>8.5841038966988634</v>
      </c>
      <c r="G245">
        <v>12.555196652765957</v>
      </c>
      <c r="H245">
        <v>0</v>
      </c>
    </row>
    <row r="246" spans="1:8" x14ac:dyDescent="0.25">
      <c r="A246" t="s">
        <v>209</v>
      </c>
      <c r="B246">
        <v>5356</v>
      </c>
      <c r="C246">
        <v>272274</v>
      </c>
      <c r="D246">
        <v>1.8705574261129816E-3</v>
      </c>
      <c r="E246">
        <v>1.8688101121989175E-3</v>
      </c>
      <c r="F246">
        <v>8.5859727068110629</v>
      </c>
      <c r="G246">
        <v>12.51456419117982</v>
      </c>
      <c r="H246">
        <v>0</v>
      </c>
    </row>
    <row r="247" spans="1:8" x14ac:dyDescent="0.25">
      <c r="A247" t="s">
        <v>210</v>
      </c>
      <c r="B247">
        <v>5424.5</v>
      </c>
      <c r="C247">
        <v>260208</v>
      </c>
      <c r="D247">
        <v>1.278939507094847E-2</v>
      </c>
      <c r="E247">
        <v>1.2708301451442333E-2</v>
      </c>
      <c r="F247">
        <v>8.5986810082625063</v>
      </c>
      <c r="G247">
        <v>12.469236590168229</v>
      </c>
      <c r="H247">
        <v>0</v>
      </c>
    </row>
    <row r="248" spans="1:8" x14ac:dyDescent="0.25">
      <c r="A248" t="s">
        <v>211</v>
      </c>
      <c r="B248">
        <v>5474.5</v>
      </c>
      <c r="C248">
        <v>179783</v>
      </c>
      <c r="D248">
        <v>9.2174393953359749E-3</v>
      </c>
      <c r="E248">
        <v>9.1752180509741717E-3</v>
      </c>
      <c r="F248">
        <v>8.6078562263134799</v>
      </c>
      <c r="G248">
        <v>12.099505847050127</v>
      </c>
      <c r="H248">
        <v>0</v>
      </c>
    </row>
    <row r="249" spans="1:8" x14ac:dyDescent="0.25">
      <c r="A249" t="s">
        <v>212</v>
      </c>
      <c r="B249">
        <v>5599</v>
      </c>
      <c r="C249">
        <v>368382</v>
      </c>
      <c r="D249">
        <v>2.274180290437483E-2</v>
      </c>
      <c r="E249">
        <v>2.2487063035413753E-2</v>
      </c>
      <c r="F249">
        <v>8.6303432893488932</v>
      </c>
      <c r="G249">
        <v>12.81687572223475</v>
      </c>
      <c r="H249">
        <v>0</v>
      </c>
    </row>
    <row r="250" spans="1:8" x14ac:dyDescent="0.25">
      <c r="A250" t="s">
        <v>213</v>
      </c>
      <c r="B250">
        <v>5643</v>
      </c>
      <c r="C250">
        <v>425425</v>
      </c>
      <c r="D250">
        <v>7.8585461689587421E-3</v>
      </c>
      <c r="E250">
        <v>7.8278286202466962E-3</v>
      </c>
      <c r="F250">
        <v>8.6381711179691401</v>
      </c>
      <c r="G250">
        <v>12.960843948239637</v>
      </c>
      <c r="H250">
        <v>0</v>
      </c>
    </row>
    <row r="251" spans="1:8" x14ac:dyDescent="0.25">
      <c r="A251" t="s">
        <v>214</v>
      </c>
      <c r="B251">
        <v>5685.5</v>
      </c>
      <c r="C251">
        <v>424833</v>
      </c>
      <c r="D251">
        <v>7.5314548998759523E-3</v>
      </c>
      <c r="E251">
        <v>7.5032350956374429E-3</v>
      </c>
      <c r="F251">
        <v>8.6456743530647771</v>
      </c>
      <c r="G251">
        <v>12.959451429508469</v>
      </c>
      <c r="H251">
        <v>0</v>
      </c>
    </row>
    <row r="252" spans="1:8" x14ac:dyDescent="0.25">
      <c r="A252" s="1">
        <v>44287</v>
      </c>
      <c r="B252">
        <v>5744</v>
      </c>
      <c r="C252">
        <v>389580</v>
      </c>
      <c r="D252">
        <v>1.028933251253188E-2</v>
      </c>
      <c r="E252">
        <v>1.0236757663282647E-2</v>
      </c>
      <c r="F252">
        <v>8.6559111107280593</v>
      </c>
      <c r="G252">
        <v>12.872824514730587</v>
      </c>
      <c r="H252">
        <v>0</v>
      </c>
    </row>
    <row r="253" spans="1:8" x14ac:dyDescent="0.25">
      <c r="A253" s="1">
        <v>44317</v>
      </c>
      <c r="B253">
        <v>5762.5</v>
      </c>
      <c r="C253">
        <v>523336</v>
      </c>
      <c r="D253">
        <v>3.2207520891364902E-3</v>
      </c>
      <c r="E253">
        <v>3.2155765768438821E-3</v>
      </c>
      <c r="F253">
        <v>8.6591266873049033</v>
      </c>
      <c r="G253">
        <v>13.167978984184801</v>
      </c>
      <c r="H253">
        <v>0</v>
      </c>
    </row>
    <row r="254" spans="1:8" x14ac:dyDescent="0.25">
      <c r="A254" s="1">
        <v>44348</v>
      </c>
      <c r="B254">
        <v>5534</v>
      </c>
      <c r="C254">
        <v>748238</v>
      </c>
      <c r="D254">
        <v>-3.9652928416485898E-2</v>
      </c>
      <c r="E254">
        <v>-4.0460526958032775E-2</v>
      </c>
      <c r="F254">
        <v>8.6186661603468711</v>
      </c>
      <c r="G254">
        <v>13.525476388165696</v>
      </c>
      <c r="H254" t="s">
        <v>228</v>
      </c>
    </row>
    <row r="255" spans="1:8" x14ac:dyDescent="0.25">
      <c r="A255" s="1">
        <v>44409</v>
      </c>
      <c r="B255">
        <v>5478</v>
      </c>
      <c r="C255">
        <v>685315</v>
      </c>
      <c r="D255">
        <v>-1.0119262739428984E-2</v>
      </c>
      <c r="E255">
        <v>-1.0170810523847744E-2</v>
      </c>
      <c r="F255">
        <v>8.6084953498230234</v>
      </c>
      <c r="G255">
        <v>13.437633865558507</v>
      </c>
      <c r="H255">
        <v>0</v>
      </c>
    </row>
    <row r="256" spans="1:8" x14ac:dyDescent="0.25">
      <c r="A256" s="1">
        <v>44501</v>
      </c>
      <c r="B256">
        <v>5484.5</v>
      </c>
      <c r="C256">
        <v>381305</v>
      </c>
      <c r="D256">
        <v>1.1865644395764878E-3</v>
      </c>
      <c r="E256">
        <v>1.1858610283654104E-3</v>
      </c>
      <c r="F256">
        <v>8.609681210851388</v>
      </c>
      <c r="G256">
        <v>12.851354858794036</v>
      </c>
      <c r="H256">
        <v>0</v>
      </c>
    </row>
    <row r="257" spans="1:8" x14ac:dyDescent="0.25">
      <c r="A257" s="1">
        <v>44531</v>
      </c>
      <c r="B257">
        <v>5450.5</v>
      </c>
      <c r="C257">
        <v>384309</v>
      </c>
      <c r="D257">
        <v>-6.1992889050961801E-3</v>
      </c>
      <c r="E257">
        <v>-6.2185842829755528E-3</v>
      </c>
      <c r="F257">
        <v>8.6034626265684135</v>
      </c>
      <c r="G257">
        <v>12.859202195482457</v>
      </c>
      <c r="H257">
        <v>0</v>
      </c>
    </row>
    <row r="258" spans="1:8" x14ac:dyDescent="0.25">
      <c r="A258" t="s">
        <v>8</v>
      </c>
      <c r="B258">
        <v>5410</v>
      </c>
      <c r="C258">
        <v>292518</v>
      </c>
      <c r="D258">
        <v>-7.4305109622970367E-3</v>
      </c>
      <c r="E258">
        <v>-7.4582547278860588E-3</v>
      </c>
      <c r="F258">
        <v>8.596004371840527</v>
      </c>
      <c r="G258">
        <v>12.586281482222173</v>
      </c>
      <c r="H258">
        <v>0</v>
      </c>
    </row>
    <row r="259" spans="1:8" x14ac:dyDescent="0.25">
      <c r="A259" t="s">
        <v>9</v>
      </c>
      <c r="B259">
        <v>5375.5</v>
      </c>
      <c r="C259">
        <v>284274</v>
      </c>
      <c r="D259">
        <v>-6.3770794824399265E-3</v>
      </c>
      <c r="E259">
        <v>-6.3974999152444671E-3</v>
      </c>
      <c r="F259">
        <v>8.5896068719252821</v>
      </c>
      <c r="G259">
        <v>12.55769384076622</v>
      </c>
      <c r="H259">
        <v>0</v>
      </c>
    </row>
    <row r="260" spans="1:8" x14ac:dyDescent="0.25">
      <c r="A260" t="s">
        <v>10</v>
      </c>
      <c r="B260">
        <v>5210</v>
      </c>
      <c r="C260">
        <v>1082136</v>
      </c>
      <c r="D260">
        <v>-3.0787833689889313E-2</v>
      </c>
      <c r="E260">
        <v>-3.1271737177870185E-2</v>
      </c>
      <c r="F260">
        <v>8.5583351347474128</v>
      </c>
      <c r="G260">
        <v>13.894447423650654</v>
      </c>
      <c r="H260">
        <v>0</v>
      </c>
    </row>
    <row r="261" spans="1:8" x14ac:dyDescent="0.25">
      <c r="A261" t="s">
        <v>11</v>
      </c>
      <c r="B261">
        <v>5219</v>
      </c>
      <c r="C261">
        <v>558907</v>
      </c>
      <c r="D261">
        <v>1.7274472168905949E-3</v>
      </c>
      <c r="E261">
        <v>1.7259568960007019E-3</v>
      </c>
      <c r="F261">
        <v>8.5600610916434139</v>
      </c>
      <c r="G261">
        <v>13.233738369781253</v>
      </c>
      <c r="H261">
        <v>0</v>
      </c>
    </row>
    <row r="262" spans="1:8" x14ac:dyDescent="0.25">
      <c r="A262" t="s">
        <v>12</v>
      </c>
      <c r="B262">
        <v>5183.5</v>
      </c>
      <c r="C262">
        <v>443464</v>
      </c>
      <c r="D262">
        <v>-6.802069361946733E-3</v>
      </c>
      <c r="E262">
        <v>-6.8253088802464387E-3</v>
      </c>
      <c r="F262">
        <v>8.5532357827631671</v>
      </c>
      <c r="G262">
        <v>13.002371904945562</v>
      </c>
      <c r="H262">
        <v>0</v>
      </c>
    </row>
    <row r="263" spans="1:8" x14ac:dyDescent="0.25">
      <c r="A263" t="s">
        <v>13</v>
      </c>
      <c r="B263">
        <v>5161.5</v>
      </c>
      <c r="C263">
        <v>496304</v>
      </c>
      <c r="D263">
        <v>-4.244236519726054E-3</v>
      </c>
      <c r="E263">
        <v>-4.2532688575220128E-3</v>
      </c>
      <c r="F263">
        <v>8.5489825139056439</v>
      </c>
      <c r="G263">
        <v>13.1149439211844</v>
      </c>
      <c r="H263">
        <v>0</v>
      </c>
    </row>
    <row r="264" spans="1:8" x14ac:dyDescent="0.25">
      <c r="A264" t="s">
        <v>14</v>
      </c>
      <c r="B264">
        <v>5060</v>
      </c>
      <c r="C264">
        <v>553023</v>
      </c>
      <c r="D264">
        <v>-1.9664826116439018E-2</v>
      </c>
      <c r="E264">
        <v>-1.9860751624133567E-2</v>
      </c>
      <c r="F264">
        <v>8.5291217622815108</v>
      </c>
      <c r="G264">
        <v>13.223154870959648</v>
      </c>
      <c r="H264">
        <v>0</v>
      </c>
    </row>
    <row r="265" spans="1:8" x14ac:dyDescent="0.25">
      <c r="A265" t="s">
        <v>15</v>
      </c>
      <c r="B265">
        <v>4991</v>
      </c>
      <c r="C265">
        <v>706032</v>
      </c>
      <c r="D265">
        <v>-1.3636363636363636E-2</v>
      </c>
      <c r="E265">
        <v>-1.373019281190202E-2</v>
      </c>
      <c r="F265">
        <v>8.5153915694696085</v>
      </c>
      <c r="G265">
        <v>13.467415841227234</v>
      </c>
      <c r="H265">
        <v>0</v>
      </c>
    </row>
    <row r="266" spans="1:8" x14ac:dyDescent="0.25">
      <c r="A266" t="s">
        <v>16</v>
      </c>
      <c r="B266">
        <v>5168.5</v>
      </c>
      <c r="C266">
        <v>751937</v>
      </c>
      <c r="D266">
        <v>3.5564015227409339E-2</v>
      </c>
      <c r="E266">
        <v>3.4946220538930137E-2</v>
      </c>
      <c r="F266">
        <v>8.5503377900085393</v>
      </c>
      <c r="G266">
        <v>13.530407822826778</v>
      </c>
      <c r="H266">
        <v>0</v>
      </c>
    </row>
    <row r="267" spans="1:8" x14ac:dyDescent="0.25">
      <c r="A267" t="s">
        <v>17</v>
      </c>
      <c r="B267">
        <v>5175</v>
      </c>
      <c r="C267">
        <v>461057</v>
      </c>
      <c r="D267">
        <v>1.2576182644867949E-3</v>
      </c>
      <c r="E267">
        <v>1.2568281250303571E-3</v>
      </c>
      <c r="F267">
        <v>8.5515946181335707</v>
      </c>
      <c r="G267">
        <v>13.041276958587092</v>
      </c>
      <c r="H267">
        <v>0</v>
      </c>
    </row>
    <row r="268" spans="1:8" x14ac:dyDescent="0.25">
      <c r="A268" t="s">
        <v>18</v>
      </c>
      <c r="B268">
        <v>5087.5</v>
      </c>
      <c r="C268">
        <v>406595</v>
      </c>
      <c r="D268">
        <v>-1.6908212560386472E-2</v>
      </c>
      <c r="E268">
        <v>-1.7052788382719359E-2</v>
      </c>
      <c r="F268">
        <v>8.5345418297508502</v>
      </c>
      <c r="G268">
        <v>12.915572883002888</v>
      </c>
      <c r="H268">
        <v>0</v>
      </c>
    </row>
    <row r="269" spans="1:8" x14ac:dyDescent="0.25">
      <c r="A269" t="s">
        <v>19</v>
      </c>
      <c r="B269">
        <v>5060</v>
      </c>
      <c r="C269">
        <v>394757</v>
      </c>
      <c r="D269">
        <v>-5.4054054054054057E-3</v>
      </c>
      <c r="E269">
        <v>-5.4200674693391446E-3</v>
      </c>
      <c r="F269">
        <v>8.5291217622815108</v>
      </c>
      <c r="G269">
        <v>12.886025664702908</v>
      </c>
      <c r="H269">
        <v>0</v>
      </c>
    </row>
    <row r="270" spans="1:8" x14ac:dyDescent="0.25">
      <c r="A270" t="s">
        <v>20</v>
      </c>
      <c r="B270">
        <v>4924</v>
      </c>
      <c r="C270">
        <v>551594</v>
      </c>
      <c r="D270">
        <v>-2.6877470355731226E-2</v>
      </c>
      <c r="E270">
        <v>-2.7245274977167055E-2</v>
      </c>
      <c r="F270">
        <v>8.5018764873043438</v>
      </c>
      <c r="G270">
        <v>13.220567547394698</v>
      </c>
      <c r="H270">
        <v>0</v>
      </c>
    </row>
    <row r="271" spans="1:8" x14ac:dyDescent="0.25">
      <c r="A271" s="1">
        <v>44198</v>
      </c>
      <c r="B271">
        <v>4948.5</v>
      </c>
      <c r="C271">
        <v>490220</v>
      </c>
      <c r="D271">
        <v>4.975629569455727E-3</v>
      </c>
      <c r="E271">
        <v>4.9632920324015799E-3</v>
      </c>
      <c r="F271">
        <v>8.5068397793367456</v>
      </c>
      <c r="G271">
        <v>13.102609548917467</v>
      </c>
      <c r="H271">
        <v>0</v>
      </c>
    </row>
    <row r="272" spans="1:8" x14ac:dyDescent="0.25">
      <c r="A272" s="1">
        <v>44229</v>
      </c>
      <c r="B272">
        <v>5014.5</v>
      </c>
      <c r="C272">
        <v>716539</v>
      </c>
      <c r="D272">
        <v>1.3337374962109729E-2</v>
      </c>
      <c r="E272">
        <v>1.3249215191517194E-2</v>
      </c>
      <c r="F272">
        <v>8.5200889945282636</v>
      </c>
      <c r="G272">
        <v>13.482187956032121</v>
      </c>
      <c r="H272">
        <v>0</v>
      </c>
    </row>
    <row r="273" spans="1:8" x14ac:dyDescent="0.25">
      <c r="A273" s="1">
        <v>44257</v>
      </c>
      <c r="B273">
        <v>5048.5</v>
      </c>
      <c r="C273">
        <v>394810</v>
      </c>
      <c r="D273">
        <v>6.7803370226343605E-3</v>
      </c>
      <c r="E273">
        <v>6.7574539161126329E-3</v>
      </c>
      <c r="F273">
        <v>8.5268464484443758</v>
      </c>
      <c r="G273">
        <v>12.886159915501331</v>
      </c>
      <c r="H273">
        <v>0</v>
      </c>
    </row>
    <row r="274" spans="1:8" x14ac:dyDescent="0.25">
      <c r="A274" s="1">
        <v>44288</v>
      </c>
      <c r="B274">
        <v>5062.5</v>
      </c>
      <c r="C274">
        <v>731022</v>
      </c>
      <c r="D274">
        <v>2.7731009210656631E-3</v>
      </c>
      <c r="E274">
        <v>2.7692629704188267E-3</v>
      </c>
      <c r="F274">
        <v>8.5296157114147952</v>
      </c>
      <c r="G274">
        <v>13.502198834038282</v>
      </c>
      <c r="H274">
        <v>0</v>
      </c>
    </row>
    <row r="275" spans="1:8" x14ac:dyDescent="0.25">
      <c r="A275" s="1">
        <v>44318</v>
      </c>
      <c r="B275">
        <v>4996</v>
      </c>
      <c r="C275">
        <v>511451</v>
      </c>
      <c r="D275">
        <v>-1.3135802469135802E-2</v>
      </c>
      <c r="E275">
        <v>-1.3222840169326299E-2</v>
      </c>
      <c r="F275">
        <v>8.5163928712454684</v>
      </c>
      <c r="G275">
        <v>13.145007063108581</v>
      </c>
      <c r="H275">
        <v>0</v>
      </c>
    </row>
    <row r="276" spans="1:8" x14ac:dyDescent="0.25">
      <c r="A276" s="1">
        <v>44410</v>
      </c>
      <c r="B276">
        <v>5107.5</v>
      </c>
      <c r="C276">
        <v>554832</v>
      </c>
      <c r="D276">
        <v>2.2317854283426742E-2</v>
      </c>
      <c r="E276">
        <v>2.2072455446308894E-2</v>
      </c>
      <c r="F276">
        <v>8.5384653266917763</v>
      </c>
      <c r="G276">
        <v>13.226420644202157</v>
      </c>
      <c r="H276">
        <v>0</v>
      </c>
    </row>
    <row r="277" spans="1:8" x14ac:dyDescent="0.25">
      <c r="A277" s="1">
        <v>44441</v>
      </c>
      <c r="B277">
        <v>5273</v>
      </c>
      <c r="C277">
        <v>870072</v>
      </c>
      <c r="D277">
        <v>3.240332843857073E-2</v>
      </c>
      <c r="E277">
        <v>3.1889412838692677E-2</v>
      </c>
      <c r="F277">
        <v>8.5703547395304707</v>
      </c>
      <c r="G277">
        <v>13.67633124582715</v>
      </c>
      <c r="H277">
        <v>0</v>
      </c>
    </row>
    <row r="278" spans="1:8" x14ac:dyDescent="0.25">
      <c r="A278" s="1">
        <v>44471</v>
      </c>
      <c r="B278">
        <v>5197</v>
      </c>
      <c r="C278">
        <v>542689</v>
      </c>
      <c r="D278">
        <v>-1.4413047600986157E-2</v>
      </c>
      <c r="E278">
        <v>-1.4517924522027931E-2</v>
      </c>
      <c r="F278">
        <v>8.5558368150084423</v>
      </c>
      <c r="G278">
        <v>13.204291690820833</v>
      </c>
      <c r="H278">
        <v>0</v>
      </c>
    </row>
    <row r="279" spans="1:8" x14ac:dyDescent="0.25">
      <c r="A279" s="1">
        <v>44502</v>
      </c>
      <c r="B279">
        <v>5117.5</v>
      </c>
      <c r="C279">
        <v>496228</v>
      </c>
      <c r="D279">
        <v>-1.529728689628632E-2</v>
      </c>
      <c r="E279">
        <v>-1.5415497472997232E-2</v>
      </c>
      <c r="F279">
        <v>8.5404213175354453</v>
      </c>
      <c r="G279">
        <v>13.114790777507121</v>
      </c>
      <c r="H279">
        <v>0</v>
      </c>
    </row>
    <row r="280" spans="1:8" x14ac:dyDescent="0.25">
      <c r="A280" s="1">
        <v>44532</v>
      </c>
      <c r="B280">
        <v>5169</v>
      </c>
      <c r="C280">
        <v>493207</v>
      </c>
      <c r="D280">
        <v>1.0063507572056669E-2</v>
      </c>
      <c r="E280">
        <v>1.0013207660594811E-2</v>
      </c>
      <c r="F280">
        <v>8.5504345251960387</v>
      </c>
      <c r="G280">
        <v>13.108684243196748</v>
      </c>
      <c r="H280">
        <v>0</v>
      </c>
    </row>
    <row r="281" spans="1:8" x14ac:dyDescent="0.25">
      <c r="A281" t="s">
        <v>21</v>
      </c>
      <c r="B281">
        <v>5280</v>
      </c>
      <c r="C281">
        <v>556501</v>
      </c>
      <c r="D281">
        <v>2.1474172954149738E-2</v>
      </c>
      <c r="E281">
        <v>2.1246851504267767E-2</v>
      </c>
      <c r="F281">
        <v>8.5716813767003064</v>
      </c>
      <c r="G281">
        <v>13.229424246641315</v>
      </c>
      <c r="H281">
        <v>0</v>
      </c>
    </row>
    <row r="282" spans="1:8" x14ac:dyDescent="0.25">
      <c r="A282" t="s">
        <v>22</v>
      </c>
      <c r="B282">
        <v>5297.5</v>
      </c>
      <c r="C282">
        <v>473145</v>
      </c>
      <c r="D282">
        <v>3.3143939393939395E-3</v>
      </c>
      <c r="E282">
        <v>3.3089134421470721E-3</v>
      </c>
      <c r="F282">
        <v>8.5749902901424537</v>
      </c>
      <c r="G282">
        <v>13.067157174407226</v>
      </c>
      <c r="H282">
        <v>0</v>
      </c>
    </row>
    <row r="283" spans="1:8" x14ac:dyDescent="0.25">
      <c r="A283" t="s">
        <v>23</v>
      </c>
      <c r="B283">
        <v>5260</v>
      </c>
      <c r="C283">
        <v>538090</v>
      </c>
      <c r="D283">
        <v>-7.0788107597923545E-3</v>
      </c>
      <c r="E283">
        <v>-7.103984410698567E-3</v>
      </c>
      <c r="F283">
        <v>8.567886305731756</v>
      </c>
      <c r="G283">
        <v>13.195781111398491</v>
      </c>
      <c r="H283">
        <v>0</v>
      </c>
    </row>
    <row r="284" spans="1:8" x14ac:dyDescent="0.25">
      <c r="A284" t="s">
        <v>24</v>
      </c>
      <c r="B284">
        <v>5155.5</v>
      </c>
      <c r="C284">
        <v>762248</v>
      </c>
      <c r="D284">
        <v>-1.9866920152091256E-2</v>
      </c>
      <c r="E284">
        <v>-2.0066920773757262E-2</v>
      </c>
      <c r="F284">
        <v>8.5478193849579984</v>
      </c>
      <c r="G284">
        <v>13.544027241035973</v>
      </c>
      <c r="H284">
        <v>0</v>
      </c>
    </row>
    <row r="285" spans="1:8" x14ac:dyDescent="0.25">
      <c r="A285" t="s">
        <v>25</v>
      </c>
      <c r="B285">
        <v>5172.5</v>
      </c>
      <c r="C285">
        <v>383471</v>
      </c>
      <c r="D285">
        <v>3.2974493259625643E-3</v>
      </c>
      <c r="E285">
        <v>3.2920246616998084E-3</v>
      </c>
      <c r="F285">
        <v>8.5511114096196987</v>
      </c>
      <c r="G285">
        <v>12.857019277634206</v>
      </c>
      <c r="H285">
        <v>0</v>
      </c>
    </row>
    <row r="286" spans="1:8" x14ac:dyDescent="0.25">
      <c r="A286" t="s">
        <v>26</v>
      </c>
      <c r="B286">
        <v>5149.5</v>
      </c>
      <c r="C286">
        <v>33555</v>
      </c>
      <c r="D286">
        <v>-4.4465925567907204E-3</v>
      </c>
      <c r="E286">
        <v>-4.4565080538416339E-3</v>
      </c>
      <c r="F286">
        <v>8.5466549015658568</v>
      </c>
      <c r="G286">
        <v>10.42094116259234</v>
      </c>
      <c r="H286">
        <v>0</v>
      </c>
    </row>
    <row r="287" spans="1:8" x14ac:dyDescent="0.25">
      <c r="A287" t="s">
        <v>27</v>
      </c>
      <c r="B287">
        <v>5098</v>
      </c>
      <c r="C287">
        <v>271104</v>
      </c>
      <c r="D287">
        <v>-1.0000970968055151E-2</v>
      </c>
      <c r="E287">
        <v>-1.0051316629795725E-2</v>
      </c>
      <c r="F287">
        <v>8.53660358493606</v>
      </c>
      <c r="G287">
        <v>12.510257790080969</v>
      </c>
      <c r="H287">
        <v>0</v>
      </c>
    </row>
    <row r="288" spans="1:8" x14ac:dyDescent="0.25">
      <c r="A288" t="s">
        <v>28</v>
      </c>
      <c r="B288">
        <v>5008</v>
      </c>
      <c r="C288">
        <v>546134</v>
      </c>
      <c r="D288">
        <v>-1.7653981953707338E-2</v>
      </c>
      <c r="E288">
        <v>-1.7811672156126338E-2</v>
      </c>
      <c r="F288">
        <v>8.5187919127799336</v>
      </c>
      <c r="G288">
        <v>13.210619645861597</v>
      </c>
      <c r="H288">
        <v>0</v>
      </c>
    </row>
    <row r="289" spans="1:8" x14ac:dyDescent="0.25">
      <c r="A289" t="s">
        <v>29</v>
      </c>
      <c r="B289">
        <v>4919.5</v>
      </c>
      <c r="C289">
        <v>713489</v>
      </c>
      <c r="D289">
        <v>-1.7671725239616614E-2</v>
      </c>
      <c r="E289">
        <v>-1.7829734474114258E-2</v>
      </c>
      <c r="F289">
        <v>8.5009621783058194</v>
      </c>
      <c r="G289">
        <v>13.477922298821531</v>
      </c>
      <c r="H289">
        <v>0</v>
      </c>
    </row>
    <row r="290" spans="1:8" x14ac:dyDescent="0.25">
      <c r="A290" t="s">
        <v>30</v>
      </c>
      <c r="B290">
        <v>4929</v>
      </c>
      <c r="C290">
        <v>458905</v>
      </c>
      <c r="D290">
        <v>1.9310905579835349E-3</v>
      </c>
      <c r="E290">
        <v>1.929228399557539E-3</v>
      </c>
      <c r="F290">
        <v>8.5028914067053769</v>
      </c>
      <c r="G290">
        <v>13.036598495943529</v>
      </c>
      <c r="H290">
        <v>0</v>
      </c>
    </row>
    <row r="291" spans="1:8" x14ac:dyDescent="0.25">
      <c r="A291" s="1">
        <v>44199</v>
      </c>
      <c r="B291">
        <v>4970.5</v>
      </c>
      <c r="C291">
        <v>345421</v>
      </c>
      <c r="D291">
        <v>8.4195577196185846E-3</v>
      </c>
      <c r="E291">
        <v>8.3843109468221284E-3</v>
      </c>
      <c r="F291">
        <v>8.5112757176522003</v>
      </c>
      <c r="G291">
        <v>12.752519241920064</v>
      </c>
      <c r="H291">
        <v>0</v>
      </c>
    </row>
    <row r="292" spans="1:8" x14ac:dyDescent="0.25">
      <c r="A292" s="1">
        <v>44230</v>
      </c>
      <c r="B292">
        <v>5068.5</v>
      </c>
      <c r="C292">
        <v>393648</v>
      </c>
      <c r="D292">
        <v>1.9716326325319385E-2</v>
      </c>
      <c r="E292">
        <v>1.9524477170254403E-2</v>
      </c>
      <c r="F292">
        <v>8.5308001948224543</v>
      </c>
      <c r="G292">
        <v>12.883212387944303</v>
      </c>
      <c r="H292">
        <v>0</v>
      </c>
    </row>
    <row r="293" spans="1:8" x14ac:dyDescent="0.25">
      <c r="A293" s="1">
        <v>44258</v>
      </c>
      <c r="B293">
        <v>5030</v>
      </c>
      <c r="C293">
        <v>466695</v>
      </c>
      <c r="D293">
        <v>-7.5959356811679986E-3</v>
      </c>
      <c r="E293">
        <v>-7.6249317286694483E-3</v>
      </c>
      <c r="F293">
        <v>8.5231752630937851</v>
      </c>
      <c r="G293">
        <v>13.053431218360053</v>
      </c>
      <c r="H293">
        <v>0</v>
      </c>
    </row>
    <row r="294" spans="1:8" x14ac:dyDescent="0.25">
      <c r="A294" s="1">
        <v>44289</v>
      </c>
      <c r="B294">
        <v>4965.5</v>
      </c>
      <c r="C294">
        <v>315202</v>
      </c>
      <c r="D294">
        <v>-1.2823061630218688E-2</v>
      </c>
      <c r="E294">
        <v>-1.2905986750371693E-2</v>
      </c>
      <c r="F294">
        <v>8.5102692763434131</v>
      </c>
      <c r="G294">
        <v>12.660968982123396</v>
      </c>
      <c r="H294">
        <v>0</v>
      </c>
    </row>
    <row r="295" spans="1:8" x14ac:dyDescent="0.25">
      <c r="A295" s="1">
        <v>44319</v>
      </c>
      <c r="B295">
        <v>5010</v>
      </c>
      <c r="C295">
        <v>569971</v>
      </c>
      <c r="D295">
        <v>8.9618366730440033E-3</v>
      </c>
      <c r="E295">
        <v>8.9219177354971889E-3</v>
      </c>
      <c r="F295">
        <v>8.5191911940789105</v>
      </c>
      <c r="G295">
        <v>13.253340761323463</v>
      </c>
      <c r="H295">
        <v>0</v>
      </c>
    </row>
    <row r="296" spans="1:8" x14ac:dyDescent="0.25">
      <c r="A296" s="1">
        <v>44442</v>
      </c>
      <c r="B296">
        <v>4980.5</v>
      </c>
      <c r="C296">
        <v>515133</v>
      </c>
      <c r="D296">
        <v>-5.8882235528942119E-3</v>
      </c>
      <c r="E296">
        <v>-5.9056274936901071E-3</v>
      </c>
      <c r="F296">
        <v>8.5132855665852212</v>
      </c>
      <c r="G296">
        <v>13.152180398731639</v>
      </c>
      <c r="H296">
        <v>0</v>
      </c>
    </row>
    <row r="297" spans="1:8" x14ac:dyDescent="0.25">
      <c r="A297" s="1">
        <v>44472</v>
      </c>
      <c r="B297">
        <v>5070</v>
      </c>
      <c r="C297">
        <v>366323</v>
      </c>
      <c r="D297">
        <v>1.7970083324967374E-2</v>
      </c>
      <c r="E297">
        <v>1.7810530000008522E-2</v>
      </c>
      <c r="F297">
        <v>8.5310960965852285</v>
      </c>
      <c r="G297">
        <v>12.811270736858482</v>
      </c>
      <c r="H297">
        <v>0</v>
      </c>
    </row>
    <row r="298" spans="1:8" x14ac:dyDescent="0.25">
      <c r="A298" s="1">
        <v>44503</v>
      </c>
      <c r="B298">
        <v>5096.5</v>
      </c>
      <c r="C298">
        <v>254304</v>
      </c>
      <c r="D298">
        <v>5.2268244575936883E-3</v>
      </c>
      <c r="E298">
        <v>5.2132120232386446E-3</v>
      </c>
      <c r="F298">
        <v>8.5363093086084678</v>
      </c>
      <c r="G298">
        <v>12.446285680739907</v>
      </c>
      <c r="H298">
        <v>0</v>
      </c>
    </row>
    <row r="299" spans="1:8" x14ac:dyDescent="0.25">
      <c r="A299" s="1">
        <v>44533</v>
      </c>
      <c r="B299">
        <v>5135.5</v>
      </c>
      <c r="C299">
        <v>293522</v>
      </c>
      <c r="D299">
        <v>7.6523104091042876E-3</v>
      </c>
      <c r="E299">
        <v>7.6231799973914618E-3</v>
      </c>
      <c r="F299">
        <v>8.5439324886058596</v>
      </c>
      <c r="G299">
        <v>12.589707872851685</v>
      </c>
      <c r="H299">
        <v>0</v>
      </c>
    </row>
    <row r="300" spans="1:8" x14ac:dyDescent="0.25">
      <c r="A300" t="s">
        <v>31</v>
      </c>
      <c r="B300">
        <v>5217.5</v>
      </c>
      <c r="C300">
        <v>394556</v>
      </c>
      <c r="D300">
        <v>1.5967286534904097E-2</v>
      </c>
      <c r="E300">
        <v>1.5841150345496772E-2</v>
      </c>
      <c r="F300">
        <v>8.5597736389513557</v>
      </c>
      <c r="G300">
        <v>12.885516361031627</v>
      </c>
      <c r="H300">
        <v>0</v>
      </c>
    </row>
    <row r="301" spans="1:8" x14ac:dyDescent="0.25">
      <c r="A301" t="s">
        <v>32</v>
      </c>
      <c r="B301">
        <v>5170.5</v>
      </c>
      <c r="C301">
        <v>306942</v>
      </c>
      <c r="D301">
        <v>-9.0081456636320074E-3</v>
      </c>
      <c r="E301">
        <v>-9.0489643263261133E-3</v>
      </c>
      <c r="F301">
        <v>8.5507246746250303</v>
      </c>
      <c r="G301">
        <v>12.63441408363931</v>
      </c>
      <c r="H301">
        <v>0</v>
      </c>
    </row>
    <row r="302" spans="1:8" x14ac:dyDescent="0.25">
      <c r="A302" t="s">
        <v>33</v>
      </c>
      <c r="B302">
        <v>5274.5</v>
      </c>
      <c r="C302">
        <v>583209</v>
      </c>
      <c r="D302">
        <v>2.0114108886954842E-2</v>
      </c>
      <c r="E302">
        <v>1.9914492496833615E-2</v>
      </c>
      <c r="F302">
        <v>8.5706391671218629</v>
      </c>
      <c r="G302">
        <v>13.276300891656277</v>
      </c>
      <c r="H302">
        <v>0</v>
      </c>
    </row>
    <row r="303" spans="1:8" x14ac:dyDescent="0.25">
      <c r="A303" t="s">
        <v>34</v>
      </c>
      <c r="B303">
        <v>5362</v>
      </c>
      <c r="C303">
        <v>915441</v>
      </c>
      <c r="D303">
        <v>1.6589250165892501E-2</v>
      </c>
      <c r="E303">
        <v>1.6453151674041062E-2</v>
      </c>
      <c r="F303">
        <v>8.5870923187959054</v>
      </c>
      <c r="G303">
        <v>13.727161195361882</v>
      </c>
      <c r="H303">
        <v>0</v>
      </c>
    </row>
    <row r="304" spans="1:8" x14ac:dyDescent="0.25">
      <c r="A304" t="s">
        <v>35</v>
      </c>
      <c r="B304">
        <v>5428.5</v>
      </c>
      <c r="C304">
        <v>828789</v>
      </c>
      <c r="D304">
        <v>1.2402088772845953E-2</v>
      </c>
      <c r="E304">
        <v>1.2325812876002247E-2</v>
      </c>
      <c r="F304">
        <v>8.5994181316719072</v>
      </c>
      <c r="G304">
        <v>13.627720878198508</v>
      </c>
      <c r="H304">
        <v>0</v>
      </c>
    </row>
    <row r="305" spans="1:8" x14ac:dyDescent="0.25">
      <c r="A305" t="s">
        <v>36</v>
      </c>
      <c r="B305">
        <v>5409</v>
      </c>
      <c r="C305">
        <v>396221</v>
      </c>
      <c r="D305">
        <v>-3.592152528322741E-3</v>
      </c>
      <c r="E305">
        <v>-3.5986198004799045E-3</v>
      </c>
      <c r="F305">
        <v>8.5958195118714276</v>
      </c>
      <c r="G305">
        <v>12.889727415375519</v>
      </c>
      <c r="H305">
        <v>0</v>
      </c>
    </row>
    <row r="306" spans="1:8" x14ac:dyDescent="0.25">
      <c r="A306" t="s">
        <v>37</v>
      </c>
      <c r="B306">
        <v>5300.5</v>
      </c>
      <c r="C306">
        <v>446257</v>
      </c>
      <c r="D306">
        <v>-2.0059160658162323E-2</v>
      </c>
      <c r="E306">
        <v>-2.026307715827454E-2</v>
      </c>
      <c r="F306">
        <v>8.5755564347131532</v>
      </c>
      <c r="G306">
        <v>13.008650298227467</v>
      </c>
      <c r="H306">
        <v>0</v>
      </c>
    </row>
    <row r="307" spans="1:8" x14ac:dyDescent="0.25">
      <c r="A307" t="s">
        <v>38</v>
      </c>
      <c r="B307">
        <v>5354.5</v>
      </c>
      <c r="C307">
        <v>351371</v>
      </c>
      <c r="D307">
        <v>1.0187718139798132E-2</v>
      </c>
      <c r="E307">
        <v>1.0136173127777461E-2</v>
      </c>
      <c r="F307">
        <v>8.5856926078409295</v>
      </c>
      <c r="G307">
        <v>12.769597924294873</v>
      </c>
      <c r="H307">
        <v>0</v>
      </c>
    </row>
    <row r="308" spans="1:8" x14ac:dyDescent="0.25">
      <c r="A308" t="s">
        <v>39</v>
      </c>
      <c r="B308">
        <v>5294.5</v>
      </c>
      <c r="C308">
        <v>254876</v>
      </c>
      <c r="D308">
        <v>-1.1205528060509852E-2</v>
      </c>
      <c r="E308">
        <v>-1.1268782970420629E-2</v>
      </c>
      <c r="F308">
        <v>8.5744238248705091</v>
      </c>
      <c r="G308">
        <v>12.448532431360967</v>
      </c>
      <c r="H308">
        <v>0</v>
      </c>
    </row>
    <row r="309" spans="1:8" x14ac:dyDescent="0.25">
      <c r="A309" t="s">
        <v>40</v>
      </c>
      <c r="B309">
        <v>5348</v>
      </c>
      <c r="C309">
        <v>223178</v>
      </c>
      <c r="D309">
        <v>1.0104825762583813E-2</v>
      </c>
      <c r="E309">
        <v>1.0054113351324608E-2</v>
      </c>
      <c r="F309">
        <v>8.5844779382218341</v>
      </c>
      <c r="G309">
        <v>12.315724938323072</v>
      </c>
      <c r="H309">
        <v>0</v>
      </c>
    </row>
    <row r="310" spans="1:8" x14ac:dyDescent="0.25">
      <c r="A310" t="s">
        <v>41</v>
      </c>
      <c r="B310">
        <v>5300</v>
      </c>
      <c r="C310">
        <v>374734</v>
      </c>
      <c r="D310">
        <v>-8.9753178758414359E-3</v>
      </c>
      <c r="E310">
        <v>-9.0158386816205395E-3</v>
      </c>
      <c r="F310">
        <v>8.5754620995402124</v>
      </c>
      <c r="G310">
        <v>12.833971719923294</v>
      </c>
      <c r="H310">
        <v>0</v>
      </c>
    </row>
    <row r="311" spans="1:8" x14ac:dyDescent="0.25">
      <c r="A311" t="s">
        <v>42</v>
      </c>
      <c r="B311">
        <v>5281</v>
      </c>
      <c r="C311">
        <v>129101</v>
      </c>
      <c r="D311">
        <v>-3.5849056603773585E-3</v>
      </c>
      <c r="E311">
        <v>-3.5913468332800752E-3</v>
      </c>
      <c r="F311">
        <v>8.5718707527069338</v>
      </c>
      <c r="G311">
        <v>11.768350322738119</v>
      </c>
      <c r="H311">
        <v>0</v>
      </c>
    </row>
    <row r="312" spans="1:8" x14ac:dyDescent="0.25">
      <c r="A312" t="s">
        <v>43</v>
      </c>
      <c r="B312">
        <v>5344.5</v>
      </c>
      <c r="C312">
        <v>281065</v>
      </c>
      <c r="D312">
        <v>1.2024237833743609E-2</v>
      </c>
      <c r="E312">
        <v>1.1952521007067283E-2</v>
      </c>
      <c r="F312">
        <v>8.5838232737139997</v>
      </c>
      <c r="G312">
        <v>12.546341238292273</v>
      </c>
      <c r="H312">
        <v>0</v>
      </c>
    </row>
    <row r="313" spans="1:8" x14ac:dyDescent="0.25">
      <c r="A313" s="1">
        <v>44200</v>
      </c>
      <c r="B313">
        <v>5293.5</v>
      </c>
      <c r="C313">
        <v>262969</v>
      </c>
      <c r="D313">
        <v>-9.542520348021331E-3</v>
      </c>
      <c r="E313">
        <v>-9.5883419305659266E-3</v>
      </c>
      <c r="F313">
        <v>8.574234931783435</v>
      </c>
      <c r="G313">
        <v>12.479791433490169</v>
      </c>
      <c r="H313">
        <v>0</v>
      </c>
    </row>
    <row r="314" spans="1:8" x14ac:dyDescent="0.25">
      <c r="A314" s="1">
        <v>44231</v>
      </c>
      <c r="B314">
        <v>5301.5</v>
      </c>
      <c r="C314">
        <v>89435</v>
      </c>
      <c r="D314">
        <v>1.5112874279777084E-3</v>
      </c>
      <c r="E314">
        <v>1.5101465824184234E-3</v>
      </c>
      <c r="F314">
        <v>8.5757450783658538</v>
      </c>
      <c r="G314">
        <v>11.401267383427346</v>
      </c>
      <c r="H314">
        <v>0</v>
      </c>
    </row>
    <row r="315" spans="1:8" x14ac:dyDescent="0.25">
      <c r="A315" s="1">
        <v>44320</v>
      </c>
      <c r="B315">
        <v>5254.5</v>
      </c>
      <c r="C315">
        <v>214581</v>
      </c>
      <c r="D315">
        <v>-8.865415448457984E-3</v>
      </c>
      <c r="E315">
        <v>-8.9049470602016994E-3</v>
      </c>
      <c r="F315">
        <v>8.5668401313056517</v>
      </c>
      <c r="G315">
        <v>12.276442568446445</v>
      </c>
      <c r="H315">
        <v>0</v>
      </c>
    </row>
    <row r="316" spans="1:8" x14ac:dyDescent="0.25">
      <c r="A316" s="1">
        <v>44351</v>
      </c>
      <c r="B316">
        <v>5110.5</v>
      </c>
      <c r="C316">
        <v>441607</v>
      </c>
      <c r="D316">
        <v>-2.7405081358835286E-2</v>
      </c>
      <c r="E316">
        <v>-2.77876055365202E-2</v>
      </c>
      <c r="F316">
        <v>8.5390525257691312</v>
      </c>
      <c r="G316">
        <v>12.998175625268665</v>
      </c>
      <c r="H316">
        <v>0</v>
      </c>
    </row>
    <row r="317" spans="1:8" x14ac:dyDescent="0.25">
      <c r="A317" s="1">
        <v>44381</v>
      </c>
      <c r="B317">
        <v>5080</v>
      </c>
      <c r="C317">
        <v>523524</v>
      </c>
      <c r="D317">
        <v>-5.9681048821054695E-3</v>
      </c>
      <c r="E317">
        <v>-5.9859851966033205E-3</v>
      </c>
      <c r="F317">
        <v>8.533066540572527</v>
      </c>
      <c r="G317">
        <v>13.168338153514073</v>
      </c>
      <c r="H317">
        <v>0</v>
      </c>
    </row>
    <row r="318" spans="1:8" x14ac:dyDescent="0.25">
      <c r="A318" s="1">
        <v>44412</v>
      </c>
      <c r="B318">
        <v>5099</v>
      </c>
      <c r="C318">
        <v>333972</v>
      </c>
      <c r="D318">
        <v>3.7401574803149606E-3</v>
      </c>
      <c r="E318">
        <v>3.7331804826280656E-3</v>
      </c>
      <c r="F318">
        <v>8.5367997210551554</v>
      </c>
      <c r="G318">
        <v>12.718812436109381</v>
      </c>
      <c r="H318">
        <v>0</v>
      </c>
    </row>
    <row r="319" spans="1:8" x14ac:dyDescent="0.25">
      <c r="A319" s="1">
        <v>44443</v>
      </c>
      <c r="B319">
        <v>5135</v>
      </c>
      <c r="C319">
        <v>335742</v>
      </c>
      <c r="D319">
        <v>7.0602078838988037E-3</v>
      </c>
      <c r="E319">
        <v>7.0354013075028922E-3</v>
      </c>
      <c r="F319">
        <v>8.5438351223626583</v>
      </c>
      <c r="G319">
        <v>12.724098286849191</v>
      </c>
      <c r="H319">
        <v>0</v>
      </c>
    </row>
    <row r="320" spans="1:8" x14ac:dyDescent="0.25">
      <c r="A320" s="1">
        <v>44534</v>
      </c>
      <c r="B320">
        <v>5180</v>
      </c>
      <c r="C320">
        <v>210750</v>
      </c>
      <c r="D320">
        <v>8.7633885102239538E-3</v>
      </c>
      <c r="E320">
        <v>8.7252128908700318E-3</v>
      </c>
      <c r="F320">
        <v>8.5525603352535295</v>
      </c>
      <c r="G320">
        <v>12.258427875864102</v>
      </c>
      <c r="H320">
        <v>0</v>
      </c>
    </row>
    <row r="321" spans="1:8" x14ac:dyDescent="0.25">
      <c r="A321" t="s">
        <v>44</v>
      </c>
      <c r="B321">
        <v>5134.5</v>
      </c>
      <c r="C321">
        <v>402712</v>
      </c>
      <c r="D321">
        <v>-8.7837837837837843E-3</v>
      </c>
      <c r="E321">
        <v>-8.8225886151789955E-3</v>
      </c>
      <c r="F321">
        <v>8.5437377466383495</v>
      </c>
      <c r="G321">
        <v>12.905976945253279</v>
      </c>
      <c r="H321">
        <v>0</v>
      </c>
    </row>
    <row r="322" spans="1:8" x14ac:dyDescent="0.25">
      <c r="A322" t="s">
        <v>45</v>
      </c>
      <c r="B322">
        <v>5095</v>
      </c>
      <c r="C322">
        <v>319263</v>
      </c>
      <c r="D322">
        <v>-7.6930567728113741E-3</v>
      </c>
      <c r="E322">
        <v>-7.7228009815245528E-3</v>
      </c>
      <c r="F322">
        <v>8.5360149456568255</v>
      </c>
      <c r="G322">
        <v>12.673770493504259</v>
      </c>
      <c r="H322">
        <v>0</v>
      </c>
    </row>
    <row r="323" spans="1:8" x14ac:dyDescent="0.25">
      <c r="A323" t="s">
        <v>46</v>
      </c>
      <c r="B323">
        <v>5111.5</v>
      </c>
      <c r="C323">
        <v>287983</v>
      </c>
      <c r="D323">
        <v>3.2384690873405301E-3</v>
      </c>
      <c r="E323">
        <v>3.2332365402436346E-3</v>
      </c>
      <c r="F323">
        <v>8.5392481821970687</v>
      </c>
      <c r="G323">
        <v>12.570656729598097</v>
      </c>
      <c r="H323">
        <v>0</v>
      </c>
    </row>
    <row r="324" spans="1:8" x14ac:dyDescent="0.25">
      <c r="A324" t="s">
        <v>47</v>
      </c>
      <c r="B324">
        <v>5111.5</v>
      </c>
      <c r="C324">
        <v>242272</v>
      </c>
      <c r="D324">
        <v>0</v>
      </c>
      <c r="E324">
        <v>0</v>
      </c>
      <c r="F324">
        <v>8.5392481821970687</v>
      </c>
      <c r="G324">
        <v>12.397816340903033</v>
      </c>
      <c r="H324">
        <v>0</v>
      </c>
    </row>
    <row r="325" spans="1:8" x14ac:dyDescent="0.25">
      <c r="A325" t="s">
        <v>48</v>
      </c>
      <c r="B325">
        <v>5095.5</v>
      </c>
      <c r="C325">
        <v>170630</v>
      </c>
      <c r="D325">
        <v>-3.1301966154749093E-3</v>
      </c>
      <c r="E325">
        <v>-3.1351059283204101E-3</v>
      </c>
      <c r="F325">
        <v>8.536113076268748</v>
      </c>
      <c r="G325">
        <v>12.047252748521311</v>
      </c>
      <c r="H325">
        <v>0</v>
      </c>
    </row>
    <row r="326" spans="1:8" x14ac:dyDescent="0.25">
      <c r="A326" t="s">
        <v>49</v>
      </c>
      <c r="B326">
        <v>5086</v>
      </c>
      <c r="C326">
        <v>274908</v>
      </c>
      <c r="D326">
        <v>-1.8643901481699538E-3</v>
      </c>
      <c r="E326">
        <v>-1.8661302866833701E-3</v>
      </c>
      <c r="F326">
        <v>8.5342469459820656</v>
      </c>
      <c r="G326">
        <v>12.524191775221349</v>
      </c>
      <c r="H326">
        <v>0</v>
      </c>
    </row>
    <row r="327" spans="1:8" x14ac:dyDescent="0.25">
      <c r="A327" t="s">
        <v>50</v>
      </c>
      <c r="B327">
        <v>5140</v>
      </c>
      <c r="C327">
        <v>298355</v>
      </c>
      <c r="D327">
        <v>1.061738104600865E-2</v>
      </c>
      <c r="E327">
        <v>1.0561412467145818E-2</v>
      </c>
      <c r="F327">
        <v>8.5448083584492114</v>
      </c>
      <c r="G327">
        <v>12.606039331650088</v>
      </c>
      <c r="H327">
        <v>0</v>
      </c>
    </row>
    <row r="328" spans="1:8" x14ac:dyDescent="0.25">
      <c r="A328" t="s">
        <v>51</v>
      </c>
      <c r="B328">
        <v>5153.5</v>
      </c>
      <c r="C328">
        <v>512716</v>
      </c>
      <c r="D328">
        <v>2.6264591439688718E-3</v>
      </c>
      <c r="E328">
        <v>2.6230160276366214E-3</v>
      </c>
      <c r="F328">
        <v>8.5474313744768473</v>
      </c>
      <c r="G328">
        <v>13.147477364618577</v>
      </c>
      <c r="H328">
        <v>0</v>
      </c>
    </row>
    <row r="329" spans="1:8" x14ac:dyDescent="0.25">
      <c r="A329" t="s">
        <v>52</v>
      </c>
      <c r="B329">
        <v>5258</v>
      </c>
      <c r="C329">
        <v>656956</v>
      </c>
      <c r="D329">
        <v>2.0277481323372464E-2</v>
      </c>
      <c r="E329">
        <v>2.0074630812979007E-2</v>
      </c>
      <c r="F329">
        <v>8.5675060052898271</v>
      </c>
      <c r="G329">
        <v>13.395372324143414</v>
      </c>
      <c r="H329">
        <v>0</v>
      </c>
    </row>
    <row r="330" spans="1:8" x14ac:dyDescent="0.25">
      <c r="A330" t="s">
        <v>53</v>
      </c>
      <c r="B330">
        <v>5277</v>
      </c>
      <c r="C330">
        <v>368435</v>
      </c>
      <c r="D330">
        <v>3.6135412704450362E-3</v>
      </c>
      <c r="E330">
        <v>3.6070281158413022E-3</v>
      </c>
      <c r="F330">
        <v>8.571113033405668</v>
      </c>
      <c r="G330">
        <v>12.817019584279441</v>
      </c>
      <c r="H330">
        <v>0</v>
      </c>
    </row>
    <row r="331" spans="1:8" x14ac:dyDescent="0.25">
      <c r="A331" t="s">
        <v>54</v>
      </c>
      <c r="B331">
        <v>5255</v>
      </c>
      <c r="C331">
        <v>315832</v>
      </c>
      <c r="D331">
        <v>-4.169035436801213E-3</v>
      </c>
      <c r="E331">
        <v>-4.1777500946163972E-3</v>
      </c>
      <c r="F331">
        <v>8.5669352833110519</v>
      </c>
      <c r="G331">
        <v>12.662965705625814</v>
      </c>
      <c r="H331">
        <v>0</v>
      </c>
    </row>
    <row r="332" spans="1:8" x14ac:dyDescent="0.25">
      <c r="A332" t="s">
        <v>55</v>
      </c>
      <c r="B332">
        <v>5226</v>
      </c>
      <c r="C332">
        <v>218274</v>
      </c>
      <c r="D332">
        <v>-5.518553758325404E-3</v>
      </c>
      <c r="E332">
        <v>-5.5338372304937393E-3</v>
      </c>
      <c r="F332">
        <v>8.5614014460805574</v>
      </c>
      <c r="G332">
        <v>12.29350643329181</v>
      </c>
      <c r="H332">
        <v>0</v>
      </c>
    </row>
    <row r="333" spans="1:8" x14ac:dyDescent="0.25">
      <c r="A333" t="s">
        <v>56</v>
      </c>
      <c r="B333">
        <v>5113.5</v>
      </c>
      <c r="C333">
        <v>366747</v>
      </c>
      <c r="D333">
        <v>-2.1526980482204364E-2</v>
      </c>
      <c r="E333">
        <v>-2.1762065834490318E-2</v>
      </c>
      <c r="F333">
        <v>8.5396393802460668</v>
      </c>
      <c r="G333">
        <v>12.812427516012672</v>
      </c>
      <c r="H333">
        <v>0</v>
      </c>
    </row>
    <row r="334" spans="1:8" x14ac:dyDescent="0.25">
      <c r="A334" t="s">
        <v>57</v>
      </c>
      <c r="B334">
        <v>5119</v>
      </c>
      <c r="C334">
        <v>293771</v>
      </c>
      <c r="D334">
        <v>1.075584237801897E-3</v>
      </c>
      <c r="E334">
        <v>1.0750062115157273E-3</v>
      </c>
      <c r="F334">
        <v>8.5407143864575836</v>
      </c>
      <c r="G334">
        <v>12.590555831246965</v>
      </c>
      <c r="H334">
        <v>0</v>
      </c>
    </row>
  </sheetData>
  <mergeCells count="3">
    <mergeCell ref="Q12:T14"/>
    <mergeCell ref="Q21:T25"/>
    <mergeCell ref="Q32:T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CA55-C0BE-439E-9A2C-7FBF17E8C03D}">
  <dimension ref="A1:S311"/>
  <sheetViews>
    <sheetView tabSelected="1" topLeftCell="A13" workbookViewId="0">
      <selection activeCell="J39" sqref="J39"/>
    </sheetView>
  </sheetViews>
  <sheetFormatPr defaultRowHeight="15" x14ac:dyDescent="0.25"/>
  <cols>
    <col min="1" max="1" width="10.7109375" bestFit="1" customWidth="1"/>
    <col min="4" max="4" width="13.7109375" bestFit="1" customWidth="1"/>
    <col min="15" max="15" width="11" bestFit="1" customWidth="1"/>
    <col min="16" max="16" width="12" bestFit="1" customWidth="1"/>
  </cols>
  <sheetData>
    <row r="1" spans="1:19" ht="45" x14ac:dyDescent="0.25">
      <c r="A1" s="2" t="s">
        <v>215</v>
      </c>
      <c r="B1" s="2" t="s">
        <v>217</v>
      </c>
      <c r="C1" s="2" t="s">
        <v>218</v>
      </c>
      <c r="D1" s="2" t="s">
        <v>216</v>
      </c>
      <c r="E1" s="2" t="s">
        <v>219</v>
      </c>
      <c r="F1" s="2" t="s">
        <v>220</v>
      </c>
      <c r="G1" s="2" t="s">
        <v>221</v>
      </c>
      <c r="H1" s="2" t="s">
        <v>227</v>
      </c>
    </row>
    <row r="2" spans="1:19" x14ac:dyDescent="0.25">
      <c r="A2" s="1">
        <v>43891</v>
      </c>
      <c r="B2">
        <v>3445.5</v>
      </c>
      <c r="C2">
        <v>291955</v>
      </c>
      <c r="F2">
        <v>8.1448243107972633</v>
      </c>
      <c r="G2">
        <v>12.584354959785275</v>
      </c>
      <c r="H2">
        <v>0</v>
      </c>
    </row>
    <row r="3" spans="1:19" x14ac:dyDescent="0.25">
      <c r="A3" s="1">
        <v>43983</v>
      </c>
      <c r="B3">
        <v>3416</v>
      </c>
      <c r="C3">
        <v>290909</v>
      </c>
      <c r="D3">
        <v>-8.5618923233202731E-3</v>
      </c>
      <c r="E3">
        <v>-8.598755888802153E-3</v>
      </c>
      <c r="F3">
        <v>8.1362255549084601</v>
      </c>
      <c r="G3">
        <v>12.580765782471536</v>
      </c>
      <c r="H3">
        <v>0</v>
      </c>
      <c r="P3" s="3" t="s">
        <v>233</v>
      </c>
      <c r="Q3" s="3"/>
      <c r="R3" s="3"/>
      <c r="S3" s="3"/>
    </row>
    <row r="4" spans="1:19" x14ac:dyDescent="0.25">
      <c r="A4" s="1">
        <v>44044</v>
      </c>
      <c r="B4">
        <v>3427</v>
      </c>
      <c r="C4">
        <v>388549</v>
      </c>
      <c r="D4">
        <v>3.2201405152224825E-3</v>
      </c>
      <c r="E4">
        <v>3.2149669661484361E-3</v>
      </c>
      <c r="F4">
        <v>8.139440521874608</v>
      </c>
      <c r="G4">
        <v>12.870174566962735</v>
      </c>
      <c r="H4">
        <v>0</v>
      </c>
      <c r="P4" s="3"/>
      <c r="Q4" s="3"/>
      <c r="R4" s="3"/>
      <c r="S4" s="3"/>
    </row>
    <row r="5" spans="1:19" x14ac:dyDescent="0.25">
      <c r="A5" s="1">
        <v>44075</v>
      </c>
      <c r="B5">
        <v>3348</v>
      </c>
      <c r="C5">
        <v>492797</v>
      </c>
      <c r="D5">
        <v>-2.3052232273125181E-2</v>
      </c>
      <c r="E5">
        <v>-2.3322090265242849E-2</v>
      </c>
      <c r="F5">
        <v>8.1161184316093653</v>
      </c>
      <c r="G5">
        <v>13.107852603520579</v>
      </c>
      <c r="H5">
        <v>0</v>
      </c>
      <c r="P5" s="3"/>
      <c r="Q5" s="3"/>
      <c r="R5" s="3"/>
      <c r="S5" s="3"/>
    </row>
    <row r="6" spans="1:19" x14ac:dyDescent="0.25">
      <c r="A6" s="1">
        <v>44105</v>
      </c>
      <c r="B6">
        <v>3319.5</v>
      </c>
      <c r="C6">
        <v>376849</v>
      </c>
      <c r="D6">
        <v>-8.512544802867384E-3</v>
      </c>
      <c r="E6">
        <v>-8.5489834501518529E-3</v>
      </c>
      <c r="F6">
        <v>8.1075694481592144</v>
      </c>
      <c r="G6">
        <v>12.839599855692402</v>
      </c>
      <c r="H6">
        <v>0</v>
      </c>
      <c r="P6" s="3"/>
      <c r="Q6" s="3"/>
      <c r="R6" s="3"/>
      <c r="S6" s="3"/>
    </row>
    <row r="7" spans="1:19" x14ac:dyDescent="0.25">
      <c r="A7" t="s">
        <v>58</v>
      </c>
      <c r="B7">
        <v>3345</v>
      </c>
      <c r="C7">
        <v>222572</v>
      </c>
      <c r="D7">
        <v>7.6818798011748755E-3</v>
      </c>
      <c r="E7">
        <v>7.6525244031147603E-3</v>
      </c>
      <c r="F7">
        <v>8.1152219725623294</v>
      </c>
      <c r="G7">
        <v>12.313005923748317</v>
      </c>
      <c r="H7">
        <v>0</v>
      </c>
    </row>
    <row r="8" spans="1:19" x14ac:dyDescent="0.25">
      <c r="A8" t="s">
        <v>59</v>
      </c>
      <c r="B8">
        <v>3339</v>
      </c>
      <c r="C8">
        <v>362009</v>
      </c>
      <c r="D8">
        <v>-1.7937219730941704E-3</v>
      </c>
      <c r="E8">
        <v>-1.7953326186742633E-3</v>
      </c>
      <c r="F8">
        <v>8.1134266399436541</v>
      </c>
      <c r="G8">
        <v>12.79942435237731</v>
      </c>
      <c r="H8">
        <v>0</v>
      </c>
    </row>
    <row r="9" spans="1:19" x14ac:dyDescent="0.25">
      <c r="A9" t="s">
        <v>60</v>
      </c>
      <c r="B9">
        <v>3440</v>
      </c>
      <c r="C9">
        <v>1536221</v>
      </c>
      <c r="D9">
        <v>3.0248577418388739E-2</v>
      </c>
      <c r="E9">
        <v>2.9800110423789487E-2</v>
      </c>
      <c r="F9">
        <v>8.1432267503674449</v>
      </c>
      <c r="G9">
        <v>14.244836062548323</v>
      </c>
      <c r="H9">
        <v>0</v>
      </c>
    </row>
    <row r="10" spans="1:19" x14ac:dyDescent="0.25">
      <c r="A10" t="s">
        <v>62</v>
      </c>
      <c r="B10">
        <v>3623</v>
      </c>
      <c r="C10">
        <v>1422107</v>
      </c>
      <c r="D10">
        <v>-5.5172413793103451E-4</v>
      </c>
      <c r="E10">
        <v>-5.5187639369791571E-4</v>
      </c>
      <c r="F10">
        <v>8.1950576908950765</v>
      </c>
      <c r="G10">
        <v>14.167650132646683</v>
      </c>
      <c r="H10">
        <v>0</v>
      </c>
    </row>
    <row r="11" spans="1:19" x14ac:dyDescent="0.25">
      <c r="A11" t="s">
        <v>64</v>
      </c>
      <c r="B11">
        <v>3840</v>
      </c>
      <c r="C11">
        <v>1137798</v>
      </c>
      <c r="D11">
        <v>-3.8910505836575876E-3</v>
      </c>
      <c r="E11">
        <v>-3.898640415657309E-3</v>
      </c>
      <c r="F11">
        <v>8.2532276455817719</v>
      </c>
      <c r="G11">
        <v>13.944605373518971</v>
      </c>
      <c r="H11">
        <v>0</v>
      </c>
    </row>
    <row r="12" spans="1:19" x14ac:dyDescent="0.25">
      <c r="A12" t="s">
        <v>65</v>
      </c>
      <c r="B12">
        <v>3750</v>
      </c>
      <c r="C12">
        <v>1202119</v>
      </c>
      <c r="D12">
        <v>-2.34375E-2</v>
      </c>
      <c r="E12">
        <v>-2.3716526617316044E-2</v>
      </c>
      <c r="F12">
        <v>8.2295111189644565</v>
      </c>
      <c r="G12">
        <v>13.999596390840843</v>
      </c>
      <c r="H12">
        <v>0</v>
      </c>
    </row>
    <row r="13" spans="1:19" x14ac:dyDescent="0.25">
      <c r="A13" t="s">
        <v>66</v>
      </c>
      <c r="B13">
        <v>3702.5</v>
      </c>
      <c r="C13">
        <v>890575</v>
      </c>
      <c r="D13">
        <v>-1.2666666666666666E-2</v>
      </c>
      <c r="E13">
        <v>-1.27475728225027E-2</v>
      </c>
      <c r="F13">
        <v>8.2167635461419533</v>
      </c>
      <c r="G13">
        <v>13.699622600512347</v>
      </c>
      <c r="H13">
        <v>0</v>
      </c>
      <c r="P13" s="3" t="s">
        <v>234</v>
      </c>
      <c r="Q13" s="3"/>
      <c r="R13" s="3"/>
      <c r="S13" s="3"/>
    </row>
    <row r="14" spans="1:19" x14ac:dyDescent="0.25">
      <c r="A14" t="s">
        <v>67</v>
      </c>
      <c r="B14">
        <v>3796</v>
      </c>
      <c r="C14">
        <v>1028616</v>
      </c>
      <c r="D14">
        <v>2.525320729237002E-2</v>
      </c>
      <c r="E14">
        <v>2.4939613587864742E-2</v>
      </c>
      <c r="F14">
        <v>8.241703159729818</v>
      </c>
      <c r="G14">
        <v>13.843724767325442</v>
      </c>
      <c r="H14">
        <v>0</v>
      </c>
      <c r="P14" s="3"/>
      <c r="Q14" s="3"/>
      <c r="R14" s="3"/>
      <c r="S14" s="3"/>
    </row>
    <row r="15" spans="1:19" x14ac:dyDescent="0.25">
      <c r="A15" t="s">
        <v>68</v>
      </c>
      <c r="B15">
        <v>3708.5</v>
      </c>
      <c r="C15">
        <v>585063</v>
      </c>
      <c r="D15">
        <v>-2.3050579557428872E-2</v>
      </c>
      <c r="E15">
        <v>-2.3320398553205689E-2</v>
      </c>
      <c r="F15">
        <v>8.2183827611766134</v>
      </c>
      <c r="G15">
        <v>13.279474812723286</v>
      </c>
      <c r="H15">
        <v>0</v>
      </c>
      <c r="P15" s="3"/>
      <c r="Q15" s="3"/>
      <c r="R15" s="3"/>
      <c r="S15" s="3"/>
    </row>
    <row r="16" spans="1:19" x14ac:dyDescent="0.25">
      <c r="A16" t="s">
        <v>69</v>
      </c>
      <c r="B16">
        <v>3751</v>
      </c>
      <c r="C16">
        <v>597899</v>
      </c>
      <c r="D16">
        <v>1.1460159093973304E-2</v>
      </c>
      <c r="E16">
        <v>1.1394988905274621E-2</v>
      </c>
      <c r="F16">
        <v>8.2297777500818867</v>
      </c>
      <c r="G16">
        <v>13.301177122347109</v>
      </c>
      <c r="H16">
        <v>0</v>
      </c>
      <c r="P16" s="3"/>
      <c r="Q16" s="3"/>
      <c r="R16" s="3"/>
      <c r="S16" s="3"/>
    </row>
    <row r="17" spans="1:19" x14ac:dyDescent="0.25">
      <c r="A17" t="s">
        <v>70</v>
      </c>
      <c r="B17">
        <v>3819.5</v>
      </c>
      <c r="C17">
        <v>717748</v>
      </c>
      <c r="D17">
        <v>1.8261796854172219E-2</v>
      </c>
      <c r="E17">
        <v>1.8097052899527118E-2</v>
      </c>
      <c r="F17">
        <v>8.2478748029814142</v>
      </c>
      <c r="G17">
        <v>13.483873811493883</v>
      </c>
      <c r="H17">
        <v>0</v>
      </c>
    </row>
    <row r="18" spans="1:19" x14ac:dyDescent="0.25">
      <c r="A18" t="s">
        <v>71</v>
      </c>
      <c r="B18">
        <v>3830</v>
      </c>
      <c r="C18">
        <v>617826</v>
      </c>
      <c r="D18">
        <v>2.7490509228956669E-3</v>
      </c>
      <c r="E18">
        <v>2.7452791932771853E-3</v>
      </c>
      <c r="F18">
        <v>8.2506200821746916</v>
      </c>
      <c r="G18">
        <v>13.333962143398169</v>
      </c>
      <c r="H18">
        <v>0</v>
      </c>
    </row>
    <row r="19" spans="1:19" x14ac:dyDescent="0.25">
      <c r="A19" t="s">
        <v>72</v>
      </c>
      <c r="B19">
        <v>3727</v>
      </c>
      <c r="C19">
        <v>682379</v>
      </c>
      <c r="D19">
        <v>-2.689295039164491E-2</v>
      </c>
      <c r="E19">
        <v>-2.7261182695433202E-2</v>
      </c>
      <c r="F19">
        <v>8.2233588994792584</v>
      </c>
      <c r="G19">
        <v>13.433340500946343</v>
      </c>
      <c r="H19">
        <v>0</v>
      </c>
    </row>
    <row r="20" spans="1:19" x14ac:dyDescent="0.25">
      <c r="A20" s="1">
        <v>43892</v>
      </c>
      <c r="B20">
        <v>3720.5</v>
      </c>
      <c r="C20">
        <v>559676</v>
      </c>
      <c r="D20">
        <v>-1.74403005097934E-3</v>
      </c>
      <c r="E20">
        <v>-1.7455526419424894E-3</v>
      </c>
      <c r="F20">
        <v>8.2216133468373158</v>
      </c>
      <c r="G20">
        <v>13.235113323845725</v>
      </c>
      <c r="H20">
        <v>0</v>
      </c>
    </row>
    <row r="21" spans="1:19" x14ac:dyDescent="0.25">
      <c r="A21" s="1">
        <v>43923</v>
      </c>
      <c r="B21">
        <v>3750</v>
      </c>
      <c r="C21">
        <v>453596</v>
      </c>
      <c r="D21">
        <v>7.9290417954576004E-3</v>
      </c>
      <c r="E21">
        <v>7.8977721271405888E-3</v>
      </c>
      <c r="F21">
        <v>8.2295111189644565</v>
      </c>
      <c r="G21">
        <v>13.024962213014646</v>
      </c>
      <c r="H21">
        <v>0</v>
      </c>
    </row>
    <row r="22" spans="1:19" x14ac:dyDescent="0.25">
      <c r="A22" s="1">
        <v>43953</v>
      </c>
      <c r="B22">
        <v>3783.5</v>
      </c>
      <c r="C22">
        <v>1004108</v>
      </c>
      <c r="D22">
        <v>8.9333333333333331E-3</v>
      </c>
      <c r="E22">
        <v>8.8936671701196797E-3</v>
      </c>
      <c r="F22">
        <v>8.2384047861345771</v>
      </c>
      <c r="G22">
        <v>13.819610143169719</v>
      </c>
      <c r="H22">
        <v>0</v>
      </c>
    </row>
    <row r="23" spans="1:19" x14ac:dyDescent="0.25">
      <c r="A23" s="1">
        <v>43984</v>
      </c>
      <c r="B23">
        <v>3713</v>
      </c>
      <c r="C23">
        <v>1505151</v>
      </c>
      <c r="D23">
        <v>-1.8633540372670808E-2</v>
      </c>
      <c r="E23">
        <v>-1.8809331957496227E-2</v>
      </c>
      <c r="F23">
        <v>8.2195954541770799</v>
      </c>
      <c r="G23">
        <v>14.224403783358085</v>
      </c>
      <c r="H23">
        <v>0</v>
      </c>
    </row>
    <row r="24" spans="1:19" x14ac:dyDescent="0.25">
      <c r="A24" s="1">
        <v>44014</v>
      </c>
      <c r="B24">
        <v>3640</v>
      </c>
      <c r="C24">
        <v>652734</v>
      </c>
      <c r="D24">
        <v>-1.9660651764072178E-2</v>
      </c>
      <c r="E24">
        <v>-1.9856493546293725E-2</v>
      </c>
      <c r="F24">
        <v>8.1997389606307856</v>
      </c>
      <c r="G24">
        <v>13.388924974579611</v>
      </c>
      <c r="H24">
        <v>0</v>
      </c>
    </row>
    <row r="25" spans="1:19" x14ac:dyDescent="0.25">
      <c r="A25" s="1">
        <v>44106</v>
      </c>
      <c r="B25">
        <v>3564.5</v>
      </c>
      <c r="C25">
        <v>779546</v>
      </c>
      <c r="D25">
        <v>-2.0741758241758241E-2</v>
      </c>
      <c r="E25">
        <v>-2.095989007310323E-2</v>
      </c>
      <c r="F25">
        <v>8.1787790705576828</v>
      </c>
      <c r="G25">
        <v>13.566466977926117</v>
      </c>
      <c r="H25">
        <v>0</v>
      </c>
      <c r="P25" s="3" t="s">
        <v>235</v>
      </c>
      <c r="Q25" s="3"/>
      <c r="R25" s="3"/>
      <c r="S25" s="3"/>
    </row>
    <row r="26" spans="1:19" x14ac:dyDescent="0.25">
      <c r="A26" s="1">
        <v>44137</v>
      </c>
      <c r="B26">
        <v>3575</v>
      </c>
      <c r="C26">
        <v>594896</v>
      </c>
      <c r="D26">
        <v>2.9457146864917943E-3</v>
      </c>
      <c r="E26">
        <v>2.9413845704248224E-3</v>
      </c>
      <c r="F26">
        <v>8.181720455128108</v>
      </c>
      <c r="G26">
        <v>13.296141879334263</v>
      </c>
      <c r="H26">
        <v>0</v>
      </c>
      <c r="P26" s="3"/>
      <c r="Q26" s="3"/>
      <c r="R26" s="3"/>
      <c r="S26" s="3"/>
    </row>
    <row r="27" spans="1:19" x14ac:dyDescent="0.25">
      <c r="A27" t="s">
        <v>73</v>
      </c>
      <c r="B27">
        <v>3750</v>
      </c>
      <c r="C27">
        <v>851663</v>
      </c>
      <c r="D27">
        <v>-2.6595744680851063E-3</v>
      </c>
      <c r="E27">
        <v>-2.6631174194836618E-3</v>
      </c>
      <c r="F27">
        <v>8.2295111189644565</v>
      </c>
      <c r="G27">
        <v>13.654946187658807</v>
      </c>
      <c r="H27">
        <v>0</v>
      </c>
      <c r="P27" s="3"/>
      <c r="Q27" s="3"/>
      <c r="R27" s="3"/>
      <c r="S27" s="3"/>
    </row>
    <row r="28" spans="1:19" x14ac:dyDescent="0.25">
      <c r="A28" t="s">
        <v>74</v>
      </c>
      <c r="B28">
        <v>3669</v>
      </c>
      <c r="C28">
        <v>480070</v>
      </c>
      <c r="D28">
        <v>-2.1600000000000001E-2</v>
      </c>
      <c r="E28">
        <v>-2.1836694609174406E-2</v>
      </c>
      <c r="F28">
        <v>8.2076744243552824</v>
      </c>
      <c r="G28">
        <v>13.08168720558476</v>
      </c>
      <c r="H28">
        <v>0</v>
      </c>
      <c r="P28" s="3"/>
      <c r="Q28" s="3"/>
      <c r="R28" s="3"/>
      <c r="S28" s="3"/>
    </row>
    <row r="29" spans="1:19" x14ac:dyDescent="0.25">
      <c r="A29" t="s">
        <v>75</v>
      </c>
      <c r="B29">
        <v>3697</v>
      </c>
      <c r="C29">
        <v>452693</v>
      </c>
      <c r="D29">
        <v>7.6315072226764789E-3</v>
      </c>
      <c r="E29">
        <v>7.6025345813498582E-3</v>
      </c>
      <c r="F29">
        <v>8.2152769589366326</v>
      </c>
      <c r="G29">
        <v>13.022969470525618</v>
      </c>
      <c r="H29">
        <v>0</v>
      </c>
      <c r="P29" s="3"/>
      <c r="Q29" s="3"/>
      <c r="R29" s="3"/>
      <c r="S29" s="3"/>
    </row>
    <row r="30" spans="1:19" x14ac:dyDescent="0.25">
      <c r="A30" t="s">
        <v>76</v>
      </c>
      <c r="B30">
        <v>3620</v>
      </c>
      <c r="C30">
        <v>460542</v>
      </c>
      <c r="D30">
        <v>-2.0827698133621855E-2</v>
      </c>
      <c r="E30">
        <v>-2.1047654116815157E-2</v>
      </c>
      <c r="F30">
        <v>8.1942293048198174</v>
      </c>
      <c r="G30">
        <v>13.040159335730282</v>
      </c>
      <c r="H30">
        <v>0</v>
      </c>
    </row>
    <row r="31" spans="1:19" x14ac:dyDescent="0.25">
      <c r="A31" t="s">
        <v>77</v>
      </c>
      <c r="B31">
        <v>3640.5</v>
      </c>
      <c r="C31">
        <v>547359</v>
      </c>
      <c r="D31">
        <v>5.6629834254143642E-3</v>
      </c>
      <c r="E31">
        <v>5.6470090149489281E-3</v>
      </c>
      <c r="F31">
        <v>8.1998763138347659</v>
      </c>
      <c r="G31">
        <v>13.212860173258578</v>
      </c>
      <c r="H31">
        <v>0</v>
      </c>
    </row>
    <row r="32" spans="1:19" x14ac:dyDescent="0.25">
      <c r="A32" t="s">
        <v>78</v>
      </c>
      <c r="B32">
        <v>3641</v>
      </c>
      <c r="C32">
        <v>269194</v>
      </c>
      <c r="D32">
        <v>1.373437714599643E-4</v>
      </c>
      <c r="E32">
        <v>1.3733434066773672E-4</v>
      </c>
      <c r="F32">
        <v>8.2000136481754335</v>
      </c>
      <c r="G32">
        <v>12.503187588242808</v>
      </c>
      <c r="H32">
        <v>0</v>
      </c>
    </row>
    <row r="33" spans="1:10" x14ac:dyDescent="0.25">
      <c r="A33" t="s">
        <v>79</v>
      </c>
      <c r="B33">
        <v>3625</v>
      </c>
      <c r="C33">
        <v>312226</v>
      </c>
      <c r="D33">
        <v>-4.3943971436418566E-3</v>
      </c>
      <c r="E33">
        <v>-4.4040808866583079E-3</v>
      </c>
      <c r="F33">
        <v>8.1956095672887752</v>
      </c>
      <c r="G33">
        <v>12.651482563544636</v>
      </c>
      <c r="H33">
        <v>0</v>
      </c>
    </row>
    <row r="34" spans="1:10" x14ac:dyDescent="0.25">
      <c r="A34" t="s">
        <v>80</v>
      </c>
      <c r="B34">
        <v>3503</v>
      </c>
      <c r="C34">
        <v>433180</v>
      </c>
      <c r="D34">
        <v>-3.3655172413793101E-2</v>
      </c>
      <c r="E34">
        <v>-3.4234544091288358E-2</v>
      </c>
      <c r="F34">
        <v>8.1613750231974862</v>
      </c>
      <c r="G34">
        <v>12.978908624991487</v>
      </c>
      <c r="H34">
        <v>0</v>
      </c>
    </row>
    <row r="35" spans="1:10" x14ac:dyDescent="0.25">
      <c r="A35" t="s">
        <v>81</v>
      </c>
      <c r="B35">
        <v>3529</v>
      </c>
      <c r="C35">
        <v>667542</v>
      </c>
      <c r="D35">
        <v>7.4222095346845561E-3</v>
      </c>
      <c r="E35">
        <v>7.3948004777832288E-3</v>
      </c>
      <c r="F35">
        <v>8.1687698236752695</v>
      </c>
      <c r="G35">
        <v>13.411357588625391</v>
      </c>
      <c r="H35">
        <v>0</v>
      </c>
    </row>
    <row r="36" spans="1:10" x14ac:dyDescent="0.25">
      <c r="A36" s="1">
        <v>43864</v>
      </c>
      <c r="B36">
        <v>3201</v>
      </c>
      <c r="C36">
        <v>749046</v>
      </c>
      <c r="D36">
        <v>1.2814428096820124E-2</v>
      </c>
      <c r="E36">
        <v>1.2733018057509616E-2</v>
      </c>
      <c r="F36">
        <v>8.0712185399698626</v>
      </c>
      <c r="G36">
        <v>13.526555675833812</v>
      </c>
      <c r="H36">
        <v>0</v>
      </c>
    </row>
    <row r="37" spans="1:10" x14ac:dyDescent="0.25">
      <c r="A37" s="1">
        <v>43893</v>
      </c>
      <c r="B37">
        <v>3150</v>
      </c>
      <c r="C37">
        <v>807292</v>
      </c>
      <c r="D37">
        <v>-1.5932521087160263E-2</v>
      </c>
      <c r="E37">
        <v>-1.6060808150184305E-2</v>
      </c>
      <c r="F37">
        <v>8.0551577318196781</v>
      </c>
      <c r="G37">
        <v>13.60144071575888</v>
      </c>
      <c r="H37">
        <v>0</v>
      </c>
    </row>
    <row r="38" spans="1:10" x14ac:dyDescent="0.25">
      <c r="A38" s="1">
        <v>43924</v>
      </c>
      <c r="B38">
        <v>3130</v>
      </c>
      <c r="C38">
        <v>532562</v>
      </c>
      <c r="D38">
        <v>-6.3492063492063492E-3</v>
      </c>
      <c r="E38">
        <v>-6.3694482854798227E-3</v>
      </c>
      <c r="F38">
        <v>8.0487882835341988</v>
      </c>
      <c r="G38">
        <v>13.18545460171293</v>
      </c>
      <c r="H38">
        <v>0</v>
      </c>
    </row>
    <row r="39" spans="1:10" x14ac:dyDescent="0.25">
      <c r="A39" s="1">
        <v>43954</v>
      </c>
      <c r="B39">
        <v>3121</v>
      </c>
      <c r="C39">
        <v>521348</v>
      </c>
      <c r="D39">
        <v>-2.8753993610223642E-3</v>
      </c>
      <c r="E39">
        <v>-2.8795412634194306E-3</v>
      </c>
      <c r="F39">
        <v>8.0459087422707789</v>
      </c>
      <c r="G39">
        <v>13.164173044015886</v>
      </c>
      <c r="H39">
        <v>0</v>
      </c>
      <c r="J39" t="s">
        <v>301</v>
      </c>
    </row>
    <row r="40" spans="1:10" x14ac:dyDescent="0.25">
      <c r="A40" s="1">
        <v>44138</v>
      </c>
      <c r="B40">
        <v>2705</v>
      </c>
      <c r="C40">
        <v>1264374</v>
      </c>
      <c r="D40">
        <v>1.3298370481363552E-2</v>
      </c>
      <c r="E40">
        <v>1.3210723340341048E-2</v>
      </c>
      <c r="F40">
        <v>7.9028571912805816</v>
      </c>
      <c r="G40">
        <v>14.050087695999236</v>
      </c>
      <c r="H40">
        <v>0</v>
      </c>
    </row>
    <row r="41" spans="1:10" x14ac:dyDescent="0.25">
      <c r="A41" t="s">
        <v>87</v>
      </c>
      <c r="B41">
        <v>2780</v>
      </c>
      <c r="C41">
        <v>1841047</v>
      </c>
      <c r="D41">
        <v>5.2431748327608028E-3</v>
      </c>
      <c r="E41">
        <v>5.2294772499500604E-3</v>
      </c>
      <c r="F41">
        <v>7.9302062066846828</v>
      </c>
      <c r="G41">
        <v>14.425844989492816</v>
      </c>
      <c r="H41">
        <v>0</v>
      </c>
    </row>
    <row r="42" spans="1:10" x14ac:dyDescent="0.25">
      <c r="A42" t="s">
        <v>89</v>
      </c>
      <c r="B42">
        <v>3002.5</v>
      </c>
      <c r="C42">
        <v>1329099</v>
      </c>
      <c r="D42">
        <v>1.7796610169491526E-2</v>
      </c>
      <c r="E42">
        <v>1.7640104620273094E-2</v>
      </c>
      <c r="F42">
        <v>8.0072005539541387</v>
      </c>
      <c r="G42">
        <v>14.100011827020307</v>
      </c>
      <c r="H42">
        <v>0</v>
      </c>
    </row>
    <row r="43" spans="1:10" x14ac:dyDescent="0.25">
      <c r="A43" t="s">
        <v>90</v>
      </c>
      <c r="B43">
        <v>2986</v>
      </c>
      <c r="C43">
        <v>1068377</v>
      </c>
      <c r="D43">
        <v>-5.4954204829308906E-3</v>
      </c>
      <c r="E43">
        <v>-5.5105758550029671E-3</v>
      </c>
      <c r="F43">
        <v>8.0016899780991348</v>
      </c>
      <c r="G43">
        <v>13.881651232468439</v>
      </c>
      <c r="H43">
        <v>0</v>
      </c>
    </row>
    <row r="44" spans="1:10" x14ac:dyDescent="0.25">
      <c r="A44" t="s">
        <v>91</v>
      </c>
      <c r="B44">
        <v>3020</v>
      </c>
      <c r="C44">
        <v>733127</v>
      </c>
      <c r="D44">
        <v>1.1386470194239785E-2</v>
      </c>
      <c r="E44">
        <v>1.1322132269779725E-2</v>
      </c>
      <c r="F44">
        <v>8.0130121103689156</v>
      </c>
      <c r="G44">
        <v>13.505074226433896</v>
      </c>
      <c r="H44">
        <v>0</v>
      </c>
    </row>
    <row r="45" spans="1:10" x14ac:dyDescent="0.25">
      <c r="A45" t="s">
        <v>92</v>
      </c>
      <c r="B45">
        <v>3070</v>
      </c>
      <c r="C45">
        <v>1017518</v>
      </c>
      <c r="D45">
        <v>1.6556291390728478E-2</v>
      </c>
      <c r="E45">
        <v>1.642073021232749E-2</v>
      </c>
      <c r="F45">
        <v>8.0294328405812436</v>
      </c>
      <c r="G45">
        <v>13.832876886560104</v>
      </c>
      <c r="H45">
        <v>0</v>
      </c>
    </row>
    <row r="46" spans="1:10" x14ac:dyDescent="0.25">
      <c r="A46" t="s">
        <v>94</v>
      </c>
      <c r="B46">
        <v>3140</v>
      </c>
      <c r="C46">
        <v>640870</v>
      </c>
      <c r="D46">
        <v>-3.3697491921834126E-2</v>
      </c>
      <c r="E46">
        <v>-3.4278338432104524E-2</v>
      </c>
      <c r="F46">
        <v>8.0519780789022999</v>
      </c>
      <c r="G46">
        <v>13.370581907222137</v>
      </c>
      <c r="H46">
        <v>0</v>
      </c>
    </row>
    <row r="47" spans="1:10" x14ac:dyDescent="0.25">
      <c r="A47" t="s">
        <v>95</v>
      </c>
      <c r="B47">
        <v>3128.5</v>
      </c>
      <c r="C47">
        <v>386716</v>
      </c>
      <c r="D47">
        <v>-3.6624203821656051E-3</v>
      </c>
      <c r="E47">
        <v>-3.6691434638808436E-3</v>
      </c>
      <c r="F47">
        <v>8.0483089354384187</v>
      </c>
      <c r="G47">
        <v>12.865445852482907</v>
      </c>
      <c r="H47">
        <v>0</v>
      </c>
    </row>
    <row r="48" spans="1:10" x14ac:dyDescent="0.25">
      <c r="A48" t="s">
        <v>96</v>
      </c>
      <c r="B48">
        <v>3202.5</v>
      </c>
      <c r="C48">
        <v>468120</v>
      </c>
      <c r="D48">
        <v>2.3653508070960526E-2</v>
      </c>
      <c r="E48">
        <v>2.3378098332471169E-2</v>
      </c>
      <c r="F48">
        <v>8.071687033770889</v>
      </c>
      <c r="G48">
        <v>13.056479952288703</v>
      </c>
      <c r="H48">
        <v>0</v>
      </c>
    </row>
    <row r="49" spans="1:8" x14ac:dyDescent="0.25">
      <c r="A49" s="1">
        <v>43834</v>
      </c>
      <c r="B49">
        <v>3140</v>
      </c>
      <c r="C49">
        <v>401981</v>
      </c>
      <c r="D49">
        <v>-1.95160031225605E-2</v>
      </c>
      <c r="E49">
        <v>-1.970895486859028E-2</v>
      </c>
      <c r="F49">
        <v>8.0519780789022999</v>
      </c>
      <c r="G49">
        <v>12.904160102802603</v>
      </c>
      <c r="H49">
        <v>0</v>
      </c>
    </row>
    <row r="50" spans="1:8" x14ac:dyDescent="0.25">
      <c r="A50" s="1">
        <v>43865</v>
      </c>
      <c r="B50">
        <v>3190</v>
      </c>
      <c r="C50">
        <v>603133</v>
      </c>
      <c r="D50">
        <v>1.5923566878980892E-2</v>
      </c>
      <c r="E50">
        <v>1.5798116876591311E-2</v>
      </c>
      <c r="F50">
        <v>8.0677761957788903</v>
      </c>
      <c r="G50">
        <v>13.309893015236122</v>
      </c>
      <c r="H50">
        <v>0</v>
      </c>
    </row>
    <row r="51" spans="1:8" x14ac:dyDescent="0.25">
      <c r="A51" s="1">
        <v>43894</v>
      </c>
      <c r="B51">
        <v>3189</v>
      </c>
      <c r="C51">
        <v>631941</v>
      </c>
      <c r="D51">
        <v>-3.1347962382445143E-4</v>
      </c>
      <c r="E51">
        <v>-3.1352876883262597E-4</v>
      </c>
      <c r="F51">
        <v>8.0674626670100569</v>
      </c>
      <c r="G51">
        <v>13.356551314340818</v>
      </c>
      <c r="H51">
        <v>0</v>
      </c>
    </row>
    <row r="52" spans="1:8" x14ac:dyDescent="0.25">
      <c r="A52" s="1">
        <v>43986</v>
      </c>
      <c r="B52">
        <v>3262</v>
      </c>
      <c r="C52">
        <v>428077</v>
      </c>
      <c r="D52">
        <v>2.2891188460332394E-2</v>
      </c>
      <c r="E52">
        <v>2.2633116170901611E-2</v>
      </c>
      <c r="F52">
        <v>8.0900957831809599</v>
      </c>
      <c r="G52">
        <v>12.967058364924748</v>
      </c>
      <c r="H52">
        <v>0</v>
      </c>
    </row>
    <row r="53" spans="1:8" x14ac:dyDescent="0.25">
      <c r="A53" s="1">
        <v>44016</v>
      </c>
      <c r="B53">
        <v>3255</v>
      </c>
      <c r="C53">
        <v>634958</v>
      </c>
      <c r="D53">
        <v>-2.1459227467811159E-3</v>
      </c>
      <c r="E53">
        <v>-2.1482285382896063E-3</v>
      </c>
      <c r="F53">
        <v>8.0879475546426693</v>
      </c>
      <c r="G53">
        <v>13.361314133955084</v>
      </c>
      <c r="H53">
        <v>0</v>
      </c>
    </row>
    <row r="54" spans="1:8" x14ac:dyDescent="0.25">
      <c r="A54" s="1">
        <v>44047</v>
      </c>
      <c r="B54">
        <v>3372.5</v>
      </c>
      <c r="C54">
        <v>638994</v>
      </c>
      <c r="D54">
        <v>3.6098310291858678E-2</v>
      </c>
      <c r="E54">
        <v>3.5462033439241265E-2</v>
      </c>
      <c r="F54">
        <v>8.1234095880819108</v>
      </c>
      <c r="G54">
        <v>13.367650343644227</v>
      </c>
      <c r="H54">
        <v>0</v>
      </c>
    </row>
    <row r="55" spans="1:8" x14ac:dyDescent="0.25">
      <c r="A55" s="1">
        <v>44078</v>
      </c>
      <c r="B55">
        <v>3318</v>
      </c>
      <c r="C55">
        <v>664627</v>
      </c>
      <c r="D55">
        <v>-1.6160118606375094E-2</v>
      </c>
      <c r="E55">
        <v>-1.6292117331521173E-2</v>
      </c>
      <c r="F55">
        <v>8.1071174707503904</v>
      </c>
      <c r="G55">
        <v>13.406981260017835</v>
      </c>
      <c r="H55">
        <v>0</v>
      </c>
    </row>
    <row r="56" spans="1:8" x14ac:dyDescent="0.25">
      <c r="A56" s="1">
        <v>44108</v>
      </c>
      <c r="B56">
        <v>3321.5</v>
      </c>
      <c r="C56">
        <v>198605</v>
      </c>
      <c r="D56">
        <v>1.0548523206751054E-3</v>
      </c>
      <c r="E56">
        <v>1.0542963549059923E-3</v>
      </c>
      <c r="F56">
        <v>8.1081717671052953</v>
      </c>
      <c r="G56">
        <v>12.199073206509929</v>
      </c>
      <c r="H56">
        <v>0</v>
      </c>
    </row>
    <row r="57" spans="1:8" x14ac:dyDescent="0.25">
      <c r="A57" t="s">
        <v>97</v>
      </c>
      <c r="B57">
        <v>3286</v>
      </c>
      <c r="C57">
        <v>303435</v>
      </c>
      <c r="D57">
        <v>-1.068794219479151E-2</v>
      </c>
      <c r="E57">
        <v>-1.0745468508082483E-2</v>
      </c>
      <c r="F57">
        <v>8.0974262985972132</v>
      </c>
      <c r="G57">
        <v>12.622922698504901</v>
      </c>
      <c r="H57">
        <v>0</v>
      </c>
    </row>
    <row r="58" spans="1:8" x14ac:dyDescent="0.25">
      <c r="A58" t="s">
        <v>98</v>
      </c>
      <c r="B58">
        <v>3362</v>
      </c>
      <c r="C58">
        <v>477174</v>
      </c>
      <c r="D58">
        <v>2.3128423615337797E-2</v>
      </c>
      <c r="E58">
        <v>2.2865015371347466E-2</v>
      </c>
      <c r="F58">
        <v>8.1202913139685613</v>
      </c>
      <c r="G58">
        <v>13.075636483228688</v>
      </c>
      <c r="H58">
        <v>0</v>
      </c>
    </row>
    <row r="59" spans="1:8" x14ac:dyDescent="0.25">
      <c r="A59" t="s">
        <v>99</v>
      </c>
      <c r="B59">
        <v>3244.5</v>
      </c>
      <c r="C59">
        <v>489492</v>
      </c>
      <c r="D59">
        <v>-3.4949434860202258E-2</v>
      </c>
      <c r="E59">
        <v>-3.557477990733781E-2</v>
      </c>
      <c r="F59">
        <v>8.0847165340612239</v>
      </c>
      <c r="G59">
        <v>13.101123397611795</v>
      </c>
      <c r="H59">
        <v>0</v>
      </c>
    </row>
    <row r="60" spans="1:8" x14ac:dyDescent="0.25">
      <c r="A60" t="s">
        <v>100</v>
      </c>
      <c r="B60">
        <v>3196.5</v>
      </c>
      <c r="C60">
        <v>423817</v>
      </c>
      <c r="D60">
        <v>-1.4794267221451687E-2</v>
      </c>
      <c r="E60">
        <v>-1.4904793854441659E-2</v>
      </c>
      <c r="F60">
        <v>8.0698117402067808</v>
      </c>
      <c r="G60">
        <v>12.957057037272792</v>
      </c>
      <c r="H60">
        <v>0</v>
      </c>
    </row>
    <row r="61" spans="1:8" x14ac:dyDescent="0.25">
      <c r="A61" t="s">
        <v>101</v>
      </c>
      <c r="B61">
        <v>3236</v>
      </c>
      <c r="C61">
        <v>290157</v>
      </c>
      <c r="D61">
        <v>1.235726575942437E-2</v>
      </c>
      <c r="E61">
        <v>1.2281537971600835E-2</v>
      </c>
      <c r="F61">
        <v>8.0820932781783821</v>
      </c>
      <c r="G61">
        <v>12.578177434780093</v>
      </c>
      <c r="H61">
        <v>0</v>
      </c>
    </row>
    <row r="62" spans="1:8" x14ac:dyDescent="0.25">
      <c r="A62" t="s">
        <v>102</v>
      </c>
      <c r="B62">
        <v>3165</v>
      </c>
      <c r="C62">
        <v>272556</v>
      </c>
      <c r="D62">
        <v>-2.1940667490729295E-2</v>
      </c>
      <c r="E62">
        <v>-2.2184943600105766E-2</v>
      </c>
      <c r="F62">
        <v>8.0599083345782763</v>
      </c>
      <c r="G62">
        <v>12.515599376559416</v>
      </c>
      <c r="H62">
        <v>0</v>
      </c>
    </row>
    <row r="63" spans="1:8" x14ac:dyDescent="0.25">
      <c r="A63" t="s">
        <v>103</v>
      </c>
      <c r="B63">
        <v>3142.5</v>
      </c>
      <c r="C63">
        <v>448016</v>
      </c>
      <c r="D63">
        <v>-7.1090047393364926E-3</v>
      </c>
      <c r="E63">
        <v>-7.1343941138740921E-3</v>
      </c>
      <c r="F63">
        <v>8.0527739404644016</v>
      </c>
      <c r="G63">
        <v>13.012584225045096</v>
      </c>
      <c r="H63">
        <v>0</v>
      </c>
    </row>
    <row r="64" spans="1:8" x14ac:dyDescent="0.25">
      <c r="A64" t="s">
        <v>104</v>
      </c>
      <c r="B64">
        <v>3205</v>
      </c>
      <c r="C64">
        <v>412431</v>
      </c>
      <c r="D64">
        <v>1.9888623707239459E-2</v>
      </c>
      <c r="E64">
        <v>1.9693428890368004E-2</v>
      </c>
      <c r="F64">
        <v>8.0724673693547704</v>
      </c>
      <c r="G64">
        <v>12.929824198037958</v>
      </c>
      <c r="H64">
        <v>0</v>
      </c>
    </row>
    <row r="65" spans="1:8" x14ac:dyDescent="0.25">
      <c r="A65" t="s">
        <v>105</v>
      </c>
      <c r="B65">
        <v>3287</v>
      </c>
      <c r="C65">
        <v>370461</v>
      </c>
      <c r="D65">
        <v>2.5585023400936036E-2</v>
      </c>
      <c r="E65">
        <v>2.5263204309449002E-2</v>
      </c>
      <c r="F65">
        <v>8.0977305736642187</v>
      </c>
      <c r="G65">
        <v>12.822503455019829</v>
      </c>
      <c r="H65">
        <v>0</v>
      </c>
    </row>
    <row r="66" spans="1:8" x14ac:dyDescent="0.25">
      <c r="A66" t="s">
        <v>106</v>
      </c>
      <c r="B66">
        <v>3215.5</v>
      </c>
      <c r="C66">
        <v>314692</v>
      </c>
      <c r="D66">
        <v>-2.1752357773045329E-2</v>
      </c>
      <c r="E66">
        <v>-2.1992428089301529E-2</v>
      </c>
      <c r="F66">
        <v>8.0757381455749186</v>
      </c>
      <c r="G66">
        <v>12.65934966169347</v>
      </c>
      <c r="H66">
        <v>0</v>
      </c>
    </row>
    <row r="67" spans="1:8" x14ac:dyDescent="0.25">
      <c r="A67" t="s">
        <v>108</v>
      </c>
      <c r="B67">
        <v>3380</v>
      </c>
      <c r="C67">
        <v>760416</v>
      </c>
      <c r="D67">
        <v>7.1513706793802142E-3</v>
      </c>
      <c r="E67">
        <v>7.1259208899676638E-3</v>
      </c>
      <c r="F67">
        <v>8.1256309884770648</v>
      </c>
      <c r="G67">
        <v>13.541620930932115</v>
      </c>
      <c r="H67">
        <v>0</v>
      </c>
    </row>
    <row r="68" spans="1:8" x14ac:dyDescent="0.25">
      <c r="A68" t="s">
        <v>109</v>
      </c>
      <c r="B68">
        <v>3467</v>
      </c>
      <c r="C68">
        <v>546429</v>
      </c>
      <c r="D68">
        <v>2.5739644970414203E-2</v>
      </c>
      <c r="E68">
        <v>2.5413957207958911E-2</v>
      </c>
      <c r="F68">
        <v>8.1510449456850242</v>
      </c>
      <c r="G68">
        <v>13.211159660500877</v>
      </c>
      <c r="H68">
        <v>0</v>
      </c>
    </row>
    <row r="69" spans="1:8" x14ac:dyDescent="0.25">
      <c r="A69" s="1">
        <v>43926</v>
      </c>
      <c r="B69">
        <v>3760</v>
      </c>
      <c r="C69">
        <v>1340370</v>
      </c>
      <c r="D69">
        <v>1.8970189701897018E-2</v>
      </c>
      <c r="E69">
        <v>1.879249934936732E-2</v>
      </c>
      <c r="F69">
        <v>8.2321742363839405</v>
      </c>
      <c r="G69">
        <v>14.108456253216133</v>
      </c>
      <c r="H69">
        <v>0</v>
      </c>
    </row>
    <row r="70" spans="1:8" x14ac:dyDescent="0.25">
      <c r="A70" s="1">
        <v>43956</v>
      </c>
      <c r="B70">
        <v>3702</v>
      </c>
      <c r="C70">
        <v>661431</v>
      </c>
      <c r="D70">
        <v>-1.5425531914893617E-2</v>
      </c>
      <c r="E70">
        <v>-1.5545743250497365E-2</v>
      </c>
      <c r="F70">
        <v>8.2166284931334435</v>
      </c>
      <c r="G70">
        <v>13.402160948706626</v>
      </c>
      <c r="H70">
        <v>0</v>
      </c>
    </row>
    <row r="71" spans="1:8" x14ac:dyDescent="0.25">
      <c r="A71" s="1">
        <v>43987</v>
      </c>
      <c r="B71">
        <v>3690</v>
      </c>
      <c r="C71">
        <v>675492</v>
      </c>
      <c r="D71">
        <v>-3.2414910858995136E-3</v>
      </c>
      <c r="E71">
        <v>-3.2467560988699812E-3</v>
      </c>
      <c r="F71">
        <v>8.2133817370345721</v>
      </c>
      <c r="G71">
        <v>13.42319659323306</v>
      </c>
      <c r="H71">
        <v>0</v>
      </c>
    </row>
    <row r="72" spans="1:8" x14ac:dyDescent="0.25">
      <c r="A72" s="1">
        <v>44017</v>
      </c>
      <c r="B72">
        <v>3694</v>
      </c>
      <c r="C72">
        <v>483755</v>
      </c>
      <c r="D72">
        <v>1.0840108401084011E-3</v>
      </c>
      <c r="E72">
        <v>1.0834237246124504E-3</v>
      </c>
      <c r="F72">
        <v>8.2144651607591861</v>
      </c>
      <c r="G72">
        <v>13.089333859190026</v>
      </c>
      <c r="H72">
        <v>0</v>
      </c>
    </row>
    <row r="73" spans="1:8" x14ac:dyDescent="0.25">
      <c r="A73" s="1">
        <v>44048</v>
      </c>
      <c r="B73">
        <v>3663</v>
      </c>
      <c r="C73">
        <v>291016</v>
      </c>
      <c r="D73">
        <v>-8.3919870059556041E-3</v>
      </c>
      <c r="E73">
        <v>-8.4273979803708553E-3</v>
      </c>
      <c r="F73">
        <v>8.2060377627788146</v>
      </c>
      <c r="G73">
        <v>12.581133527459999</v>
      </c>
      <c r="H73">
        <v>0</v>
      </c>
    </row>
    <row r="74" spans="1:8" x14ac:dyDescent="0.25">
      <c r="A74" s="1">
        <v>44170</v>
      </c>
      <c r="B74">
        <v>3575.5</v>
      </c>
      <c r="C74">
        <v>535623</v>
      </c>
      <c r="D74">
        <v>-2.3887523887523888E-2</v>
      </c>
      <c r="E74">
        <v>-2.4177457290363753E-2</v>
      </c>
      <c r="F74">
        <v>8.1818603054884509</v>
      </c>
      <c r="G74">
        <v>13.19118583437155</v>
      </c>
      <c r="H74">
        <v>0</v>
      </c>
    </row>
    <row r="75" spans="1:8" x14ac:dyDescent="0.25">
      <c r="A75" t="s">
        <v>111</v>
      </c>
      <c r="B75">
        <v>3631</v>
      </c>
      <c r="C75">
        <v>546151</v>
      </c>
      <c r="D75">
        <v>1.5522304572787023E-2</v>
      </c>
      <c r="E75">
        <v>1.5403065925885149E-2</v>
      </c>
      <c r="F75">
        <v>8.1972633714143353</v>
      </c>
      <c r="G75">
        <v>13.210650773268823</v>
      </c>
      <c r="H75">
        <v>0</v>
      </c>
    </row>
    <row r="76" spans="1:8" x14ac:dyDescent="0.25">
      <c r="A76" t="s">
        <v>112</v>
      </c>
      <c r="B76">
        <v>3508</v>
      </c>
      <c r="C76">
        <v>621758</v>
      </c>
      <c r="D76">
        <v>-3.3874965574221975E-2</v>
      </c>
      <c r="E76">
        <v>-3.4462017922262132E-2</v>
      </c>
      <c r="F76">
        <v>8.1628013534920729</v>
      </c>
      <c r="G76">
        <v>13.340306228490794</v>
      </c>
      <c r="H76">
        <v>0</v>
      </c>
    </row>
    <row r="77" spans="1:8" x14ac:dyDescent="0.25">
      <c r="A77" t="s">
        <v>113</v>
      </c>
      <c r="B77">
        <v>3544.5</v>
      </c>
      <c r="C77">
        <v>308703</v>
      </c>
      <c r="D77">
        <v>1.040478905359179E-2</v>
      </c>
      <c r="E77">
        <v>1.0351031802998649E-2</v>
      </c>
      <c r="F77">
        <v>8.1731523852950723</v>
      </c>
      <c r="G77">
        <v>12.640134928616012</v>
      </c>
      <c r="H77">
        <v>0</v>
      </c>
    </row>
    <row r="78" spans="1:8" x14ac:dyDescent="0.25">
      <c r="A78" t="s">
        <v>114</v>
      </c>
      <c r="B78">
        <v>3619.5</v>
      </c>
      <c r="C78">
        <v>522604</v>
      </c>
      <c r="D78">
        <v>2.1159542953872196E-2</v>
      </c>
      <c r="E78">
        <v>2.0938788438123933E-2</v>
      </c>
      <c r="F78">
        <v>8.194091173733197</v>
      </c>
      <c r="G78">
        <v>13.166579286076862</v>
      </c>
      <c r="H78">
        <v>0</v>
      </c>
    </row>
    <row r="79" spans="1:8" x14ac:dyDescent="0.25">
      <c r="A79" t="s">
        <v>115</v>
      </c>
      <c r="B79">
        <v>3657</v>
      </c>
      <c r="C79">
        <v>352357</v>
      </c>
      <c r="D79">
        <v>1.0360547036883548E-2</v>
      </c>
      <c r="E79">
        <v>1.0307244416185048E-2</v>
      </c>
      <c r="F79">
        <v>8.2043984181493812</v>
      </c>
      <c r="G79">
        <v>12.772400145167735</v>
      </c>
      <c r="H79">
        <v>0</v>
      </c>
    </row>
    <row r="80" spans="1:8" x14ac:dyDescent="0.25">
      <c r="A80" t="s">
        <v>116</v>
      </c>
      <c r="B80">
        <v>3640</v>
      </c>
      <c r="C80">
        <v>400697</v>
      </c>
      <c r="D80">
        <v>-4.6486190866830736E-3</v>
      </c>
      <c r="E80">
        <v>-4.6594575185949245E-3</v>
      </c>
      <c r="F80">
        <v>8.1997389606307856</v>
      </c>
      <c r="G80">
        <v>12.90096080969828</v>
      </c>
      <c r="H80">
        <v>0</v>
      </c>
    </row>
    <row r="81" spans="1:8" x14ac:dyDescent="0.25">
      <c r="A81" t="s">
        <v>117</v>
      </c>
      <c r="B81">
        <v>3600</v>
      </c>
      <c r="C81">
        <v>345079</v>
      </c>
      <c r="D81">
        <v>-1.098901098901099E-2</v>
      </c>
      <c r="E81">
        <v>-1.1049836186584935E-2</v>
      </c>
      <c r="F81">
        <v>8.1886891244442008</v>
      </c>
      <c r="G81">
        <v>12.751528655307563</v>
      </c>
      <c r="H81">
        <v>0</v>
      </c>
    </row>
    <row r="82" spans="1:8" x14ac:dyDescent="0.25">
      <c r="A82" t="s">
        <v>118</v>
      </c>
      <c r="B82">
        <v>3616</v>
      </c>
      <c r="C82">
        <v>208008</v>
      </c>
      <c r="D82">
        <v>4.4444444444444444E-3</v>
      </c>
      <c r="E82">
        <v>4.4345970678657748E-3</v>
      </c>
      <c r="F82">
        <v>8.1931237215120678</v>
      </c>
      <c r="G82">
        <v>12.24533181948229</v>
      </c>
      <c r="H82">
        <v>0</v>
      </c>
    </row>
    <row r="83" spans="1:8" x14ac:dyDescent="0.25">
      <c r="A83" t="s">
        <v>119</v>
      </c>
      <c r="B83">
        <v>3635</v>
      </c>
      <c r="C83">
        <v>119457</v>
      </c>
      <c r="D83">
        <v>5.2544247787610623E-3</v>
      </c>
      <c r="E83">
        <v>5.2406684555527088E-3</v>
      </c>
      <c r="F83">
        <v>8.1983643899676206</v>
      </c>
      <c r="G83">
        <v>11.690711752962422</v>
      </c>
      <c r="H83">
        <v>0</v>
      </c>
    </row>
    <row r="84" spans="1:8" x14ac:dyDescent="0.25">
      <c r="A84" t="s">
        <v>120</v>
      </c>
      <c r="B84">
        <v>3615.5</v>
      </c>
      <c r="C84">
        <v>365782</v>
      </c>
      <c r="D84">
        <v>-5.3645116918844566E-3</v>
      </c>
      <c r="E84">
        <v>-5.3789523526131967E-3</v>
      </c>
      <c r="F84">
        <v>8.1929854376150058</v>
      </c>
      <c r="G84">
        <v>12.80979280651113</v>
      </c>
      <c r="H84">
        <v>0</v>
      </c>
    </row>
    <row r="85" spans="1:8" x14ac:dyDescent="0.25">
      <c r="A85" t="s">
        <v>121</v>
      </c>
      <c r="B85">
        <v>3744.5</v>
      </c>
      <c r="C85">
        <v>856327</v>
      </c>
      <c r="D85">
        <v>3.567971234960586E-2</v>
      </c>
      <c r="E85">
        <v>3.5057938074415138E-2</v>
      </c>
      <c r="F85">
        <v>8.2280433756894222</v>
      </c>
      <c r="G85">
        <v>13.660407591522681</v>
      </c>
      <c r="H85">
        <v>0</v>
      </c>
    </row>
    <row r="86" spans="1:8" x14ac:dyDescent="0.25">
      <c r="A86" t="s">
        <v>122</v>
      </c>
      <c r="B86">
        <v>3827</v>
      </c>
      <c r="C86">
        <v>502375</v>
      </c>
      <c r="D86">
        <v>2.2032314060622248E-2</v>
      </c>
      <c r="E86">
        <v>2.1793109736280465E-2</v>
      </c>
      <c r="F86">
        <v>8.2498364854257016</v>
      </c>
      <c r="G86">
        <v>13.127102131751503</v>
      </c>
      <c r="H86">
        <v>0</v>
      </c>
    </row>
    <row r="87" spans="1:8" x14ac:dyDescent="0.25">
      <c r="A87" t="s">
        <v>123</v>
      </c>
      <c r="B87">
        <v>3740</v>
      </c>
      <c r="C87">
        <v>518322</v>
      </c>
      <c r="D87">
        <v>-2.2733211392735823E-2</v>
      </c>
      <c r="E87">
        <v>-2.2995595017124695E-2</v>
      </c>
      <c r="F87">
        <v>8.2268408904085781</v>
      </c>
      <c r="G87">
        <v>13.158351949736552</v>
      </c>
      <c r="H87">
        <v>0</v>
      </c>
    </row>
    <row r="88" spans="1:8" x14ac:dyDescent="0.25">
      <c r="A88" s="1">
        <v>43836</v>
      </c>
      <c r="B88">
        <v>3832</v>
      </c>
      <c r="C88">
        <v>428320</v>
      </c>
      <c r="D88">
        <v>2.4598930481283421E-2</v>
      </c>
      <c r="E88">
        <v>2.43012486821736E-2</v>
      </c>
      <c r="F88">
        <v>8.2511421390907511</v>
      </c>
      <c r="G88">
        <v>12.967625858754179</v>
      </c>
      <c r="H88">
        <v>0</v>
      </c>
    </row>
    <row r="89" spans="1:8" x14ac:dyDescent="0.25">
      <c r="A89" s="1">
        <v>43867</v>
      </c>
      <c r="B89">
        <v>3899.5</v>
      </c>
      <c r="C89">
        <v>590579</v>
      </c>
      <c r="D89">
        <v>1.7614822546972862E-2</v>
      </c>
      <c r="E89">
        <v>1.7461479679801488E-2</v>
      </c>
      <c r="F89">
        <v>8.2686036187705536</v>
      </c>
      <c r="G89">
        <v>13.288858690599175</v>
      </c>
      <c r="H89">
        <v>0</v>
      </c>
    </row>
    <row r="90" spans="1:8" x14ac:dyDescent="0.25">
      <c r="A90" s="1">
        <v>43896</v>
      </c>
      <c r="B90">
        <v>3869</v>
      </c>
      <c r="C90">
        <v>529011</v>
      </c>
      <c r="D90">
        <v>-7.8215155789203746E-3</v>
      </c>
      <c r="E90">
        <v>-7.8522640700398084E-3</v>
      </c>
      <c r="F90">
        <v>8.2607513547005134</v>
      </c>
      <c r="G90">
        <v>13.178764504575096</v>
      </c>
      <c r="H90">
        <v>0</v>
      </c>
    </row>
    <row r="91" spans="1:8" x14ac:dyDescent="0.25">
      <c r="A91" s="1">
        <v>43927</v>
      </c>
      <c r="B91">
        <v>3836</v>
      </c>
      <c r="C91">
        <v>632588</v>
      </c>
      <c r="D91">
        <v>-8.5293357456707151E-3</v>
      </c>
      <c r="E91">
        <v>-8.5659186971841269E-3</v>
      </c>
      <c r="F91">
        <v>8.2521854360033284</v>
      </c>
      <c r="G91">
        <v>13.357574620340854</v>
      </c>
      <c r="H91">
        <v>0</v>
      </c>
    </row>
    <row r="92" spans="1:8" x14ac:dyDescent="0.25">
      <c r="A92" s="1">
        <v>43957</v>
      </c>
      <c r="B92">
        <v>3846</v>
      </c>
      <c r="C92">
        <v>300224</v>
      </c>
      <c r="D92">
        <v>2.6068821689259644E-3</v>
      </c>
      <c r="E92">
        <v>2.6034901453962536E-3</v>
      </c>
      <c r="F92">
        <v>8.2547889261487253</v>
      </c>
      <c r="G92">
        <v>12.61228414168813</v>
      </c>
      <c r="H92">
        <v>0</v>
      </c>
    </row>
    <row r="93" spans="1:8" x14ac:dyDescent="0.25">
      <c r="A93" s="1">
        <v>44049</v>
      </c>
      <c r="B93">
        <v>3950</v>
      </c>
      <c r="C93">
        <v>622249</v>
      </c>
      <c r="D93">
        <v>2.704108164326573E-2</v>
      </c>
      <c r="E93">
        <v>2.6681931746442577E-2</v>
      </c>
      <c r="F93">
        <v>8.281470857895167</v>
      </c>
      <c r="G93">
        <v>13.341095613157433</v>
      </c>
      <c r="H93">
        <v>0</v>
      </c>
    </row>
    <row r="94" spans="1:8" x14ac:dyDescent="0.25">
      <c r="A94" s="1">
        <v>44080</v>
      </c>
      <c r="B94">
        <v>3929</v>
      </c>
      <c r="C94">
        <v>367852</v>
      </c>
      <c r="D94">
        <v>-5.3164556962025317E-3</v>
      </c>
      <c r="E94">
        <v>-5.3306383367077948E-3</v>
      </c>
      <c r="F94">
        <v>8.2761402195584601</v>
      </c>
      <c r="G94">
        <v>12.815435962344408</v>
      </c>
      <c r="H94">
        <v>0</v>
      </c>
    </row>
    <row r="95" spans="1:8" x14ac:dyDescent="0.25">
      <c r="A95" s="1">
        <v>44110</v>
      </c>
      <c r="B95">
        <v>3995</v>
      </c>
      <c r="C95">
        <v>805517</v>
      </c>
      <c r="D95">
        <v>1.6798167472639347E-2</v>
      </c>
      <c r="E95">
        <v>1.665863864191533E-2</v>
      </c>
      <c r="F95">
        <v>8.2927988582003742</v>
      </c>
      <c r="G95">
        <v>13.599239586280246</v>
      </c>
      <c r="H95">
        <v>0</v>
      </c>
    </row>
    <row r="96" spans="1:8" x14ac:dyDescent="0.25">
      <c r="A96" s="1">
        <v>44141</v>
      </c>
      <c r="B96">
        <v>4004</v>
      </c>
      <c r="C96">
        <v>786098</v>
      </c>
      <c r="D96">
        <v>2.2528160200250315E-3</v>
      </c>
      <c r="E96">
        <v>2.250282234736159E-3</v>
      </c>
      <c r="F96">
        <v>8.2950491404351112</v>
      </c>
      <c r="G96">
        <v>13.574836745573039</v>
      </c>
      <c r="H96">
        <v>0</v>
      </c>
    </row>
    <row r="97" spans="1:8" x14ac:dyDescent="0.25">
      <c r="A97" t="s">
        <v>124</v>
      </c>
      <c r="B97">
        <v>3985.5</v>
      </c>
      <c r="C97">
        <v>606762</v>
      </c>
      <c r="D97">
        <v>-4.6203796203796201E-3</v>
      </c>
      <c r="E97">
        <v>-4.6310865671333416E-3</v>
      </c>
      <c r="F97">
        <v>8.2904180538679775</v>
      </c>
      <c r="G97">
        <v>13.315891900896366</v>
      </c>
      <c r="H97">
        <v>0</v>
      </c>
    </row>
    <row r="98" spans="1:8" x14ac:dyDescent="0.25">
      <c r="A98" t="s">
        <v>125</v>
      </c>
      <c r="B98">
        <v>3950</v>
      </c>
      <c r="C98">
        <v>409007</v>
      </c>
      <c r="D98">
        <v>-8.907288922343496E-3</v>
      </c>
      <c r="E98">
        <v>-8.9471959728103321E-3</v>
      </c>
      <c r="F98">
        <v>8.281470857895167</v>
      </c>
      <c r="G98">
        <v>12.921487549792905</v>
      </c>
      <c r="H98">
        <v>0</v>
      </c>
    </row>
    <row r="99" spans="1:8" x14ac:dyDescent="0.25">
      <c r="A99" t="s">
        <v>126</v>
      </c>
      <c r="B99">
        <v>3945</v>
      </c>
      <c r="C99">
        <v>542551</v>
      </c>
      <c r="D99">
        <v>-1.2658227848101266E-3</v>
      </c>
      <c r="E99">
        <v>-1.2666246151929424E-3</v>
      </c>
      <c r="F99">
        <v>8.2802042332799743</v>
      </c>
      <c r="G99">
        <v>13.204037369194753</v>
      </c>
      <c r="H99">
        <v>0</v>
      </c>
    </row>
    <row r="100" spans="1:8" x14ac:dyDescent="0.25">
      <c r="A100" t="s">
        <v>127</v>
      </c>
      <c r="B100">
        <v>3820</v>
      </c>
      <c r="C100">
        <v>725669</v>
      </c>
      <c r="D100">
        <v>-3.1685678073510776E-2</v>
      </c>
      <c r="E100">
        <v>-3.2198531679353722E-2</v>
      </c>
      <c r="F100">
        <v>8.2480057016006203</v>
      </c>
      <c r="G100">
        <v>13.494849266977489</v>
      </c>
      <c r="H100">
        <v>0</v>
      </c>
    </row>
    <row r="101" spans="1:8" x14ac:dyDescent="0.25">
      <c r="A101" t="s">
        <v>129</v>
      </c>
      <c r="B101">
        <v>4076</v>
      </c>
      <c r="C101">
        <v>655479</v>
      </c>
      <c r="D101">
        <v>2.4120603015075376E-2</v>
      </c>
      <c r="E101">
        <v>2.3834296064132017E-2</v>
      </c>
      <c r="F101">
        <v>8.3128713943426149</v>
      </c>
      <c r="G101">
        <v>13.393121545059437</v>
      </c>
      <c r="H101">
        <v>0</v>
      </c>
    </row>
    <row r="102" spans="1:8" x14ac:dyDescent="0.25">
      <c r="A102" t="s">
        <v>130</v>
      </c>
      <c r="B102">
        <v>4115</v>
      </c>
      <c r="C102">
        <v>715543</v>
      </c>
      <c r="D102">
        <v>9.5682041216879291E-3</v>
      </c>
      <c r="E102">
        <v>9.5227187685548408E-3</v>
      </c>
      <c r="F102">
        <v>8.3223941131111694</v>
      </c>
      <c r="G102">
        <v>13.480796974006523</v>
      </c>
      <c r="H102">
        <v>0</v>
      </c>
    </row>
    <row r="103" spans="1:8" x14ac:dyDescent="0.25">
      <c r="A103" t="s">
        <v>131</v>
      </c>
      <c r="B103">
        <v>4140.5</v>
      </c>
      <c r="C103">
        <v>870462</v>
      </c>
      <c r="D103">
        <v>6.1968408262454439E-3</v>
      </c>
      <c r="E103">
        <v>6.17771936258453E-3</v>
      </c>
      <c r="F103">
        <v>8.3285718324737541</v>
      </c>
      <c r="G103">
        <v>13.676779384164611</v>
      </c>
      <c r="H103">
        <v>0</v>
      </c>
    </row>
    <row r="104" spans="1:8" x14ac:dyDescent="0.25">
      <c r="A104" t="s">
        <v>132</v>
      </c>
      <c r="B104">
        <v>4180.5</v>
      </c>
      <c r="C104">
        <v>558665</v>
      </c>
      <c r="D104">
        <v>9.6606690013283422E-3</v>
      </c>
      <c r="E104">
        <v>9.6143031163578134E-3</v>
      </c>
      <c r="F104">
        <v>8.3381861355901119</v>
      </c>
      <c r="G104">
        <v>13.23330528805805</v>
      </c>
      <c r="H104">
        <v>0</v>
      </c>
    </row>
    <row r="105" spans="1:8" x14ac:dyDescent="0.25">
      <c r="A105" t="s">
        <v>133</v>
      </c>
      <c r="B105">
        <v>4156.5</v>
      </c>
      <c r="C105">
        <v>332486</v>
      </c>
      <c r="D105">
        <v>-5.7409400789379264E-3</v>
      </c>
      <c r="E105">
        <v>-5.7574826189697517E-3</v>
      </c>
      <c r="F105">
        <v>8.3324286529711422</v>
      </c>
      <c r="G105">
        <v>12.714353032928436</v>
      </c>
      <c r="H105">
        <v>0</v>
      </c>
    </row>
    <row r="106" spans="1:8" x14ac:dyDescent="0.25">
      <c r="A106" t="s">
        <v>134</v>
      </c>
      <c r="B106">
        <v>4035</v>
      </c>
      <c r="C106">
        <v>439418</v>
      </c>
      <c r="D106">
        <v>-2.9231324431613137E-2</v>
      </c>
      <c r="E106">
        <v>-2.9667072267093624E-2</v>
      </c>
      <c r="F106">
        <v>8.3027615807040487</v>
      </c>
      <c r="G106">
        <v>12.993206403045814</v>
      </c>
      <c r="H106">
        <v>0</v>
      </c>
    </row>
    <row r="107" spans="1:8" x14ac:dyDescent="0.25">
      <c r="A107" s="1">
        <v>43897</v>
      </c>
      <c r="B107">
        <v>4222</v>
      </c>
      <c r="C107">
        <v>287251</v>
      </c>
      <c r="D107">
        <v>4.7596382674916704E-3</v>
      </c>
      <c r="E107">
        <v>4.7483470033202278E-3</v>
      </c>
      <c r="F107">
        <v>8.3480642284082656</v>
      </c>
      <c r="G107">
        <v>12.56811167699302</v>
      </c>
      <c r="H107">
        <v>0</v>
      </c>
    </row>
    <row r="108" spans="1:8" x14ac:dyDescent="0.25">
      <c r="A108" s="1">
        <v>43989</v>
      </c>
      <c r="B108">
        <v>4332</v>
      </c>
      <c r="C108">
        <v>494536</v>
      </c>
      <c r="D108">
        <v>2.6054002842254856E-2</v>
      </c>
      <c r="E108">
        <v>2.5720379712615354E-2</v>
      </c>
      <c r="F108">
        <v>8.3737846081208804</v>
      </c>
      <c r="G108">
        <v>13.111375228203951</v>
      </c>
      <c r="H108">
        <v>0</v>
      </c>
    </row>
    <row r="109" spans="1:8" x14ac:dyDescent="0.25">
      <c r="A109" s="1">
        <v>44019</v>
      </c>
      <c r="B109">
        <v>4242</v>
      </c>
      <c r="C109">
        <v>599546</v>
      </c>
      <c r="D109">
        <v>-2.077562326869806E-2</v>
      </c>
      <c r="E109">
        <v>-2.0994472996253496E-2</v>
      </c>
      <c r="F109">
        <v>8.3527901351246285</v>
      </c>
      <c r="G109">
        <v>13.303927981114905</v>
      </c>
      <c r="H109">
        <v>0</v>
      </c>
    </row>
    <row r="110" spans="1:8" x14ac:dyDescent="0.25">
      <c r="A110" s="1">
        <v>44050</v>
      </c>
      <c r="B110">
        <v>4225</v>
      </c>
      <c r="C110">
        <v>364001</v>
      </c>
      <c r="D110">
        <v>-4.0075436115040077E-3</v>
      </c>
      <c r="E110">
        <v>-4.0155953333535447E-3</v>
      </c>
      <c r="F110">
        <v>8.3487745397912736</v>
      </c>
      <c r="G110">
        <v>12.804911893867851</v>
      </c>
      <c r="H110">
        <v>0</v>
      </c>
    </row>
    <row r="111" spans="1:8" x14ac:dyDescent="0.25">
      <c r="A111" s="1">
        <v>44081</v>
      </c>
      <c r="B111">
        <v>4337</v>
      </c>
      <c r="C111">
        <v>674716</v>
      </c>
      <c r="D111">
        <v>2.6508875739644971E-2</v>
      </c>
      <c r="E111">
        <v>2.6163604044092043E-2</v>
      </c>
      <c r="F111">
        <v>8.3749381438353669</v>
      </c>
      <c r="G111">
        <v>13.422047140577705</v>
      </c>
      <c r="H111">
        <v>0</v>
      </c>
    </row>
    <row r="112" spans="1:8" x14ac:dyDescent="0.25">
      <c r="A112" s="1">
        <v>44111</v>
      </c>
      <c r="B112">
        <v>4307</v>
      </c>
      <c r="C112">
        <v>519649</v>
      </c>
      <c r="D112">
        <v>-6.917223887479825E-3</v>
      </c>
      <c r="E112">
        <v>-6.9412587812556709E-3</v>
      </c>
      <c r="F112">
        <v>8.3679968850541098</v>
      </c>
      <c r="G112">
        <v>13.160908862642543</v>
      </c>
      <c r="H112">
        <v>0</v>
      </c>
    </row>
    <row r="113" spans="1:8" x14ac:dyDescent="0.25">
      <c r="A113" t="s">
        <v>135</v>
      </c>
      <c r="B113">
        <v>4291</v>
      </c>
      <c r="C113">
        <v>327645</v>
      </c>
      <c r="D113">
        <v>-3.7148827490132343E-3</v>
      </c>
      <c r="E113">
        <v>-3.7218000625858561E-3</v>
      </c>
      <c r="F113">
        <v>8.3642750849915242</v>
      </c>
      <c r="G113">
        <v>12.699685984165031</v>
      </c>
      <c r="H113">
        <v>0</v>
      </c>
    </row>
    <row r="114" spans="1:8" x14ac:dyDescent="0.25">
      <c r="A114" t="s">
        <v>136</v>
      </c>
      <c r="B114">
        <v>4259.5</v>
      </c>
      <c r="C114">
        <v>403736</v>
      </c>
      <c r="D114">
        <v>-7.34094616639478E-3</v>
      </c>
      <c r="E114">
        <v>-7.3680235086295582E-3</v>
      </c>
      <c r="F114">
        <v>8.3569070614828949</v>
      </c>
      <c r="G114">
        <v>12.908516477995214</v>
      </c>
      <c r="H114">
        <v>0</v>
      </c>
    </row>
    <row r="115" spans="1:8" x14ac:dyDescent="0.25">
      <c r="A115" t="s">
        <v>137</v>
      </c>
      <c r="B115">
        <v>4298</v>
      </c>
      <c r="C115">
        <v>278935</v>
      </c>
      <c r="D115">
        <v>9.0386195562859491E-3</v>
      </c>
      <c r="E115">
        <v>8.9980157195605828E-3</v>
      </c>
      <c r="F115">
        <v>8.3659050772024557</v>
      </c>
      <c r="G115">
        <v>12.538734058750238</v>
      </c>
      <c r="H115">
        <v>0</v>
      </c>
    </row>
    <row r="116" spans="1:8" x14ac:dyDescent="0.25">
      <c r="A116" t="s">
        <v>138</v>
      </c>
      <c r="B116">
        <v>4303.5</v>
      </c>
      <c r="C116">
        <v>361755</v>
      </c>
      <c r="D116">
        <v>1.2796649604467194E-3</v>
      </c>
      <c r="E116">
        <v>1.278846887073419E-3</v>
      </c>
      <c r="F116">
        <v>8.3671839240895292</v>
      </c>
      <c r="G116">
        <v>12.798722466098281</v>
      </c>
      <c r="H116">
        <v>0</v>
      </c>
    </row>
    <row r="117" spans="1:8" x14ac:dyDescent="0.25">
      <c r="A117" t="s">
        <v>139</v>
      </c>
      <c r="B117">
        <v>4302</v>
      </c>
      <c r="C117">
        <v>176026</v>
      </c>
      <c r="D117">
        <v>-3.4855350296270478E-4</v>
      </c>
      <c r="E117">
        <v>-3.4861426185380754E-4</v>
      </c>
      <c r="F117">
        <v>8.3668353098276746</v>
      </c>
      <c r="G117">
        <v>12.078386990382418</v>
      </c>
      <c r="H117">
        <v>0</v>
      </c>
    </row>
    <row r="118" spans="1:8" x14ac:dyDescent="0.25">
      <c r="A118" t="s">
        <v>142</v>
      </c>
      <c r="B118">
        <v>4690</v>
      </c>
      <c r="C118">
        <v>859724</v>
      </c>
      <c r="D118">
        <v>9.0361445783132526E-3</v>
      </c>
      <c r="E118">
        <v>8.9955629085777828E-3</v>
      </c>
      <c r="F118">
        <v>8.4531878614403251</v>
      </c>
      <c r="G118">
        <v>13.664366686488004</v>
      </c>
      <c r="H118">
        <v>0</v>
      </c>
    </row>
    <row r="119" spans="1:8" x14ac:dyDescent="0.25">
      <c r="A119" t="s">
        <v>143</v>
      </c>
      <c r="B119">
        <v>4720</v>
      </c>
      <c r="C119">
        <v>648464</v>
      </c>
      <c r="D119">
        <v>6.3965884861407248E-3</v>
      </c>
      <c r="E119">
        <v>6.3762171392760638E-3</v>
      </c>
      <c r="F119">
        <v>8.4595640785796018</v>
      </c>
      <c r="G119">
        <v>13.382361768476082</v>
      </c>
      <c r="H119">
        <v>0</v>
      </c>
    </row>
    <row r="120" spans="1:8" x14ac:dyDescent="0.25">
      <c r="A120" t="s">
        <v>144</v>
      </c>
      <c r="B120">
        <v>4782.5</v>
      </c>
      <c r="C120">
        <v>464885</v>
      </c>
      <c r="D120">
        <v>1.3241525423728813E-2</v>
      </c>
      <c r="E120">
        <v>1.3154622734806871E-2</v>
      </c>
      <c r="F120">
        <v>8.4727187013144079</v>
      </c>
      <c r="G120">
        <v>13.049545342154923</v>
      </c>
      <c r="H120">
        <v>0</v>
      </c>
    </row>
    <row r="121" spans="1:8" x14ac:dyDescent="0.25">
      <c r="A121" t="s">
        <v>145</v>
      </c>
      <c r="B121">
        <v>4752</v>
      </c>
      <c r="C121">
        <v>554837</v>
      </c>
      <c r="D121">
        <v>-6.3774176685833768E-3</v>
      </c>
      <c r="E121">
        <v>-6.3978402719270591E-3</v>
      </c>
      <c r="F121">
        <v>8.4663208610424814</v>
      </c>
      <c r="G121">
        <v>13.226429655898439</v>
      </c>
      <c r="H121">
        <v>0</v>
      </c>
    </row>
    <row r="122" spans="1:8" x14ac:dyDescent="0.25">
      <c r="A122" t="s">
        <v>146</v>
      </c>
      <c r="B122">
        <v>4768</v>
      </c>
      <c r="C122">
        <v>303507</v>
      </c>
      <c r="D122">
        <v>3.3670033670033669E-3</v>
      </c>
      <c r="E122">
        <v>3.3613477027049274E-3</v>
      </c>
      <c r="F122">
        <v>8.4696822087451853</v>
      </c>
      <c r="G122">
        <v>12.623159953466127</v>
      </c>
      <c r="H122">
        <v>0</v>
      </c>
    </row>
    <row r="123" spans="1:8" x14ac:dyDescent="0.25">
      <c r="A123" t="s">
        <v>147</v>
      </c>
      <c r="B123">
        <v>4698</v>
      </c>
      <c r="C123">
        <v>815281</v>
      </c>
      <c r="D123">
        <v>-1.4681208053691275E-2</v>
      </c>
      <c r="E123">
        <v>-1.4790043526327642E-2</v>
      </c>
      <c r="F123">
        <v>8.4548921652188582</v>
      </c>
      <c r="G123">
        <v>13.611288118074288</v>
      </c>
      <c r="H123">
        <v>0</v>
      </c>
    </row>
    <row r="124" spans="1:8" x14ac:dyDescent="0.25">
      <c r="A124" t="s">
        <v>148</v>
      </c>
      <c r="B124">
        <v>4675.5</v>
      </c>
      <c r="C124">
        <v>499186</v>
      </c>
      <c r="D124">
        <v>-4.7892720306513406E-3</v>
      </c>
      <c r="E124">
        <v>-4.8007773433566764E-3</v>
      </c>
      <c r="F124">
        <v>8.4500913878755011</v>
      </c>
      <c r="G124">
        <v>13.120734050772295</v>
      </c>
      <c r="H124">
        <v>0</v>
      </c>
    </row>
    <row r="125" spans="1:8" x14ac:dyDescent="0.25">
      <c r="A125" t="s">
        <v>149</v>
      </c>
      <c r="B125">
        <v>4586</v>
      </c>
      <c r="C125">
        <v>545908</v>
      </c>
      <c r="D125">
        <v>-1.9142337717891134E-2</v>
      </c>
      <c r="E125">
        <v>-1.932792445765167E-2</v>
      </c>
      <c r="F125">
        <v>8.4307634634178505</v>
      </c>
      <c r="G125">
        <v>13.210205742361133</v>
      </c>
      <c r="H125">
        <v>0</v>
      </c>
    </row>
    <row r="126" spans="1:8" x14ac:dyDescent="0.25">
      <c r="A126" s="1">
        <v>43898</v>
      </c>
      <c r="B126">
        <v>4614</v>
      </c>
      <c r="C126">
        <v>440772</v>
      </c>
      <c r="D126">
        <v>6.1055385957261227E-3</v>
      </c>
      <c r="E126">
        <v>6.0869753158491486E-3</v>
      </c>
      <c r="F126">
        <v>8.4368504387336998</v>
      </c>
      <c r="G126">
        <v>12.996283013932162</v>
      </c>
      <c r="H126">
        <v>0</v>
      </c>
    </row>
    <row r="127" spans="1:8" x14ac:dyDescent="0.25">
      <c r="A127" s="1">
        <v>43929</v>
      </c>
      <c r="B127">
        <v>4658.5</v>
      </c>
      <c r="C127">
        <v>276765</v>
      </c>
      <c r="D127">
        <v>9.6445600346770702E-3</v>
      </c>
      <c r="E127">
        <v>9.5983481567806454E-3</v>
      </c>
      <c r="F127">
        <v>8.4464487868904801</v>
      </c>
      <c r="G127">
        <v>12.530924049644092</v>
      </c>
      <c r="H127">
        <v>0</v>
      </c>
    </row>
    <row r="128" spans="1:8" x14ac:dyDescent="0.25">
      <c r="A128" s="1">
        <v>43959</v>
      </c>
      <c r="B128">
        <v>4632</v>
      </c>
      <c r="C128">
        <v>333049</v>
      </c>
      <c r="D128">
        <v>-5.6885263496833744E-3</v>
      </c>
      <c r="E128">
        <v>-5.7047676376485029E-3</v>
      </c>
      <c r="F128">
        <v>8.4407440192528309</v>
      </c>
      <c r="G128">
        <v>12.716044905284649</v>
      </c>
      <c r="H128">
        <v>0</v>
      </c>
    </row>
    <row r="129" spans="1:8" x14ac:dyDescent="0.25">
      <c r="A129" s="1">
        <v>43990</v>
      </c>
      <c r="B129">
        <v>4606.5</v>
      </c>
      <c r="C129">
        <v>321495</v>
      </c>
      <c r="D129">
        <v>-5.5051813471502587E-3</v>
      </c>
      <c r="E129">
        <v>-5.5203907038444411E-3</v>
      </c>
      <c r="F129">
        <v>8.4352236285489859</v>
      </c>
      <c r="G129">
        <v>12.680737270439343</v>
      </c>
      <c r="H129">
        <v>0</v>
      </c>
    </row>
    <row r="130" spans="1:8" x14ac:dyDescent="0.25">
      <c r="A130" s="1">
        <v>44020</v>
      </c>
      <c r="B130">
        <v>4618</v>
      </c>
      <c r="C130">
        <v>309905</v>
      </c>
      <c r="D130">
        <v>2.4964723759904484E-3</v>
      </c>
      <c r="E130">
        <v>2.4933613654538459E-3</v>
      </c>
      <c r="F130">
        <v>8.4377169899144402</v>
      </c>
      <c r="G130">
        <v>12.644021077882535</v>
      </c>
      <c r="H130">
        <v>0</v>
      </c>
    </row>
    <row r="131" spans="1:8" x14ac:dyDescent="0.25">
      <c r="A131" s="1">
        <v>44112</v>
      </c>
      <c r="B131">
        <v>4613.5</v>
      </c>
      <c r="C131">
        <v>263586</v>
      </c>
      <c r="D131">
        <v>-9.7444781290601987E-4</v>
      </c>
      <c r="E131">
        <v>-9.7492289583013417E-4</v>
      </c>
      <c r="F131">
        <v>8.43674206701861</v>
      </c>
      <c r="G131">
        <v>12.482134969426163</v>
      </c>
      <c r="H131">
        <v>0</v>
      </c>
    </row>
    <row r="132" spans="1:8" x14ac:dyDescent="0.25">
      <c r="A132" s="1">
        <v>44143</v>
      </c>
      <c r="B132">
        <v>4622</v>
      </c>
      <c r="C132">
        <v>368984</v>
      </c>
      <c r="D132">
        <v>1.8424189877533326E-3</v>
      </c>
      <c r="E132">
        <v>1.840723815715462E-3</v>
      </c>
      <c r="F132">
        <v>8.4385827908343263</v>
      </c>
      <c r="G132">
        <v>12.818508561648969</v>
      </c>
      <c r="H132">
        <v>0</v>
      </c>
    </row>
    <row r="133" spans="1:8" x14ac:dyDescent="0.25">
      <c r="A133" s="1">
        <v>44173</v>
      </c>
      <c r="B133">
        <v>4619.5</v>
      </c>
      <c r="C133">
        <v>343556</v>
      </c>
      <c r="D133">
        <v>-5.4089138900908693E-4</v>
      </c>
      <c r="E133">
        <v>-5.4103772352615302E-4</v>
      </c>
      <c r="F133">
        <v>8.4380417531108005</v>
      </c>
      <c r="G133">
        <v>12.747105405013455</v>
      </c>
      <c r="H133">
        <v>0</v>
      </c>
    </row>
    <row r="134" spans="1:8" x14ac:dyDescent="0.25">
      <c r="A134" t="s">
        <v>150</v>
      </c>
      <c r="B134">
        <v>4738.5</v>
      </c>
      <c r="C134">
        <v>509353</v>
      </c>
      <c r="D134">
        <v>2.5760363675722479E-2</v>
      </c>
      <c r="E134">
        <v>2.5434155799449694E-2</v>
      </c>
      <c r="F134">
        <v>8.4634759089102491</v>
      </c>
      <c r="G134">
        <v>13.140896571860493</v>
      </c>
      <c r="H134">
        <v>0</v>
      </c>
    </row>
    <row r="135" spans="1:8" x14ac:dyDescent="0.25">
      <c r="A135" t="s">
        <v>151</v>
      </c>
      <c r="B135">
        <v>4763.5</v>
      </c>
      <c r="C135">
        <v>561231</v>
      </c>
      <c r="D135">
        <v>5.2759312018571276E-3</v>
      </c>
      <c r="E135">
        <v>5.2620622365844626E-3</v>
      </c>
      <c r="F135">
        <v>8.4687379711468349</v>
      </c>
      <c r="G135">
        <v>13.237887864458894</v>
      </c>
      <c r="H135">
        <v>0</v>
      </c>
    </row>
    <row r="136" spans="1:8" x14ac:dyDescent="0.25">
      <c r="A136" t="s">
        <v>152</v>
      </c>
      <c r="B136">
        <v>4688</v>
      </c>
      <c r="C136">
        <v>518607</v>
      </c>
      <c r="D136">
        <v>-1.5849690353731499E-2</v>
      </c>
      <c r="E136">
        <v>-1.5976639889985541E-2</v>
      </c>
      <c r="F136">
        <v>8.4527613312568484</v>
      </c>
      <c r="G136">
        <v>13.15890164987451</v>
      </c>
      <c r="H136">
        <v>0</v>
      </c>
    </row>
    <row r="137" spans="1:8" x14ac:dyDescent="0.25">
      <c r="A137" t="s">
        <v>153</v>
      </c>
      <c r="B137">
        <v>4690.5</v>
      </c>
      <c r="C137">
        <v>321094</v>
      </c>
      <c r="D137">
        <v>5.3327645051194541E-4</v>
      </c>
      <c r="E137">
        <v>5.3313430915711028E-4</v>
      </c>
      <c r="F137">
        <v>8.4532944655660049</v>
      </c>
      <c r="G137">
        <v>12.67948919413535</v>
      </c>
      <c r="H137">
        <v>0</v>
      </c>
    </row>
    <row r="138" spans="1:8" x14ac:dyDescent="0.25">
      <c r="A138" t="s">
        <v>154</v>
      </c>
      <c r="B138">
        <v>4671.5</v>
      </c>
      <c r="C138">
        <v>252837</v>
      </c>
      <c r="D138">
        <v>-4.0507408591834559E-3</v>
      </c>
      <c r="E138">
        <v>-4.0589673329953311E-3</v>
      </c>
      <c r="F138">
        <v>8.4492354982330102</v>
      </c>
      <c r="G138">
        <v>12.440500291304643</v>
      </c>
      <c r="H138">
        <v>0</v>
      </c>
    </row>
    <row r="139" spans="1:8" x14ac:dyDescent="0.25">
      <c r="A139" t="s">
        <v>155</v>
      </c>
      <c r="B139">
        <v>4561.5</v>
      </c>
      <c r="C139">
        <v>533803</v>
      </c>
      <c r="D139">
        <v>-2.3547040565128973E-2</v>
      </c>
      <c r="E139">
        <v>-2.382870244748134E-2</v>
      </c>
      <c r="F139">
        <v>8.4254067957855288</v>
      </c>
      <c r="G139">
        <v>13.187782136019196</v>
      </c>
      <c r="H139">
        <v>0</v>
      </c>
    </row>
    <row r="140" spans="1:8" x14ac:dyDescent="0.25">
      <c r="A140" t="s">
        <v>156</v>
      </c>
      <c r="B140">
        <v>4523</v>
      </c>
      <c r="C140">
        <v>368723</v>
      </c>
      <c r="D140">
        <v>-8.4402060725638495E-3</v>
      </c>
      <c r="E140">
        <v>-8.4760263076859282E-3</v>
      </c>
      <c r="F140">
        <v>8.4169307694778439</v>
      </c>
      <c r="G140">
        <v>12.817800963616444</v>
      </c>
      <c r="H140">
        <v>0</v>
      </c>
    </row>
    <row r="141" spans="1:8" x14ac:dyDescent="0.25">
      <c r="A141" t="s">
        <v>157</v>
      </c>
      <c r="B141">
        <v>4608</v>
      </c>
      <c r="C141">
        <v>335463</v>
      </c>
      <c r="D141">
        <v>1.8792836612867566E-2</v>
      </c>
      <c r="E141">
        <v>1.8618432897884018E-2</v>
      </c>
      <c r="F141">
        <v>8.4355492023757268</v>
      </c>
      <c r="G141">
        <v>12.723266946152775</v>
      </c>
      <c r="H141">
        <v>0</v>
      </c>
    </row>
    <row r="142" spans="1:8" x14ac:dyDescent="0.25">
      <c r="A142" t="s">
        <v>158</v>
      </c>
      <c r="B142">
        <v>4642.5</v>
      </c>
      <c r="C142">
        <v>473599</v>
      </c>
      <c r="D142">
        <v>7.486979166666667E-3</v>
      </c>
      <c r="E142">
        <v>7.4590908511337648E-3</v>
      </c>
      <c r="F142">
        <v>8.4430082932268604</v>
      </c>
      <c r="G142">
        <v>13.068116251063218</v>
      </c>
      <c r="H142">
        <v>0</v>
      </c>
    </row>
    <row r="143" spans="1:8" x14ac:dyDescent="0.25">
      <c r="A143" t="s">
        <v>159</v>
      </c>
      <c r="B143">
        <v>4666</v>
      </c>
      <c r="C143">
        <v>302374</v>
      </c>
      <c r="D143">
        <v>5.0619278406031235E-3</v>
      </c>
      <c r="E143">
        <v>5.0491593545145151E-3</v>
      </c>
      <c r="F143">
        <v>8.4480574525813754</v>
      </c>
      <c r="G143">
        <v>12.619419940755144</v>
      </c>
      <c r="H143">
        <v>0</v>
      </c>
    </row>
    <row r="144" spans="1:8" x14ac:dyDescent="0.25">
      <c r="A144" t="s">
        <v>160</v>
      </c>
      <c r="B144">
        <v>4728</v>
      </c>
      <c r="C144">
        <v>422233</v>
      </c>
      <c r="D144">
        <v>1.3287612516073724E-2</v>
      </c>
      <c r="E144">
        <v>1.3200106504558811E-2</v>
      </c>
      <c r="F144">
        <v>8.4612575590859347</v>
      </c>
      <c r="G144">
        <v>12.953312573350393</v>
      </c>
      <c r="H144">
        <v>0</v>
      </c>
    </row>
    <row r="145" spans="1:8" x14ac:dyDescent="0.25">
      <c r="A145" t="s">
        <v>161</v>
      </c>
      <c r="B145">
        <v>4581.5</v>
      </c>
      <c r="C145">
        <v>481042</v>
      </c>
      <c r="D145">
        <v>-3.0985617597292726E-2</v>
      </c>
      <c r="E145">
        <v>-3.1475824680666155E-2</v>
      </c>
      <c r="F145">
        <v>8.4297817344052675</v>
      </c>
      <c r="G145">
        <v>13.083709863363215</v>
      </c>
      <c r="H145">
        <v>0</v>
      </c>
    </row>
    <row r="146" spans="1:8" x14ac:dyDescent="0.25">
      <c r="A146" t="s">
        <v>162</v>
      </c>
      <c r="B146">
        <v>4474.5</v>
      </c>
      <c r="C146">
        <v>468217</v>
      </c>
      <c r="D146">
        <v>-2.3354796464040161E-2</v>
      </c>
      <c r="E146">
        <v>-2.3631841782355015E-2</v>
      </c>
      <c r="F146">
        <v>8.4061498926229135</v>
      </c>
      <c r="G146">
        <v>13.056687142649325</v>
      </c>
      <c r="H146">
        <v>0</v>
      </c>
    </row>
    <row r="147" spans="1:8" x14ac:dyDescent="0.25">
      <c r="A147" s="1">
        <v>43839</v>
      </c>
      <c r="B147">
        <v>4497.5</v>
      </c>
      <c r="C147">
        <v>556547</v>
      </c>
      <c r="D147">
        <v>5.1402391328640076E-3</v>
      </c>
      <c r="E147">
        <v>5.1270732017753614E-3</v>
      </c>
      <c r="F147">
        <v>8.4112769658246886</v>
      </c>
      <c r="G147">
        <v>13.229506902555572</v>
      </c>
      <c r="H147">
        <v>0</v>
      </c>
    </row>
    <row r="148" spans="1:8" x14ac:dyDescent="0.25">
      <c r="A148" s="1">
        <v>43870</v>
      </c>
      <c r="B148">
        <v>4564.5</v>
      </c>
      <c r="C148">
        <v>518184</v>
      </c>
      <c r="D148">
        <v>1.4897165091717622E-2</v>
      </c>
      <c r="E148">
        <v>1.4787292180447238E-2</v>
      </c>
      <c r="F148">
        <v>8.4260642580051357</v>
      </c>
      <c r="G148">
        <v>13.15808567052386</v>
      </c>
      <c r="H148">
        <v>0</v>
      </c>
    </row>
    <row r="149" spans="1:8" x14ac:dyDescent="0.25">
      <c r="A149" s="1">
        <v>43899</v>
      </c>
      <c r="B149">
        <v>4565</v>
      </c>
      <c r="C149">
        <v>274496</v>
      </c>
      <c r="D149">
        <v>1.0954102311315588E-4</v>
      </c>
      <c r="E149">
        <v>1.0953502393334118E-4</v>
      </c>
      <c r="F149">
        <v>8.4261737930290685</v>
      </c>
      <c r="G149">
        <v>12.522691967876552</v>
      </c>
      <c r="H149">
        <v>0</v>
      </c>
    </row>
    <row r="150" spans="1:8" x14ac:dyDescent="0.25">
      <c r="A150" s="1">
        <v>43930</v>
      </c>
      <c r="B150">
        <v>4590.5</v>
      </c>
      <c r="C150">
        <v>251453</v>
      </c>
      <c r="D150">
        <v>5.5859802847754653E-3</v>
      </c>
      <c r="E150">
        <v>5.5704365546859098E-3</v>
      </c>
      <c r="F150">
        <v>8.4317442295837548</v>
      </c>
      <c r="G150">
        <v>12.435011372330292</v>
      </c>
      <c r="H150">
        <v>0</v>
      </c>
    </row>
    <row r="151" spans="1:8" x14ac:dyDescent="0.25">
      <c r="A151" s="1">
        <v>44021</v>
      </c>
      <c r="B151">
        <v>4558.5</v>
      </c>
      <c r="C151">
        <v>150741</v>
      </c>
      <c r="D151">
        <v>-6.9709182006317391E-3</v>
      </c>
      <c r="E151">
        <v>-6.9953285587972796E-3</v>
      </c>
      <c r="F151">
        <v>8.424748901024957</v>
      </c>
      <c r="G151">
        <v>11.923318411314689</v>
      </c>
      <c r="H151">
        <v>0</v>
      </c>
    </row>
    <row r="152" spans="1:8" x14ac:dyDescent="0.25">
      <c r="A152" s="1">
        <v>44052</v>
      </c>
      <c r="B152">
        <v>4535</v>
      </c>
      <c r="C152">
        <v>312059</v>
      </c>
      <c r="D152">
        <v>-5.1552045629044644E-3</v>
      </c>
      <c r="E152">
        <v>-5.168538475720426E-3</v>
      </c>
      <c r="F152">
        <v>8.4195803625492367</v>
      </c>
      <c r="G152">
        <v>12.650947551478087</v>
      </c>
      <c r="H152">
        <v>0</v>
      </c>
    </row>
    <row r="153" spans="1:8" x14ac:dyDescent="0.25">
      <c r="A153" s="1">
        <v>44083</v>
      </c>
      <c r="B153">
        <v>4456</v>
      </c>
      <c r="C153">
        <v>279467</v>
      </c>
      <c r="D153">
        <v>-1.7420066152149943E-2</v>
      </c>
      <c r="E153">
        <v>-1.7573580942117053E-2</v>
      </c>
      <c r="F153">
        <v>8.4020067816071204</v>
      </c>
      <c r="G153">
        <v>12.540639496628186</v>
      </c>
      <c r="H153">
        <v>0</v>
      </c>
    </row>
    <row r="154" spans="1:8" x14ac:dyDescent="0.25">
      <c r="A154" s="1">
        <v>44113</v>
      </c>
      <c r="B154">
        <v>4475</v>
      </c>
      <c r="C154">
        <v>217757</v>
      </c>
      <c r="D154">
        <v>4.263913824057451E-3</v>
      </c>
      <c r="E154">
        <v>4.2548491018357861E-3</v>
      </c>
      <c r="F154">
        <v>8.4062616307089559</v>
      </c>
      <c r="G154">
        <v>12.291135041155567</v>
      </c>
      <c r="H154">
        <v>0</v>
      </c>
    </row>
    <row r="155" spans="1:8" x14ac:dyDescent="0.25">
      <c r="A155" t="s">
        <v>163</v>
      </c>
      <c r="B155">
        <v>4671.5</v>
      </c>
      <c r="C155">
        <v>458729</v>
      </c>
      <c r="D155">
        <v>1.7154497694864372E-3</v>
      </c>
      <c r="E155">
        <v>1.7139800660921471E-3</v>
      </c>
      <c r="F155">
        <v>8.4492354982330102</v>
      </c>
      <c r="G155">
        <v>13.036214900736381</v>
      </c>
      <c r="H155">
        <v>0</v>
      </c>
    </row>
    <row r="156" spans="1:8" x14ac:dyDescent="0.25">
      <c r="A156" t="s">
        <v>164</v>
      </c>
      <c r="B156">
        <v>4724.5</v>
      </c>
      <c r="C156">
        <v>382678</v>
      </c>
      <c r="D156">
        <v>1.1345392272289414E-2</v>
      </c>
      <c r="E156">
        <v>1.1281515989670346E-2</v>
      </c>
      <c r="F156">
        <v>8.4605170142226811</v>
      </c>
      <c r="G156">
        <v>12.854949183479711</v>
      </c>
      <c r="H156">
        <v>0</v>
      </c>
    </row>
    <row r="157" spans="1:8" x14ac:dyDescent="0.25">
      <c r="A157" t="s">
        <v>165</v>
      </c>
      <c r="B157">
        <v>4710</v>
      </c>
      <c r="C157">
        <v>274442</v>
      </c>
      <c r="D157">
        <v>-3.0691078420996931E-3</v>
      </c>
      <c r="E157">
        <v>-3.073827212217163E-3</v>
      </c>
      <c r="F157">
        <v>8.4574431870104636</v>
      </c>
      <c r="G157">
        <v>12.522495224345683</v>
      </c>
      <c r="H157">
        <v>0</v>
      </c>
    </row>
    <row r="158" spans="1:8" x14ac:dyDescent="0.25">
      <c r="A158" t="s">
        <v>166</v>
      </c>
      <c r="B158">
        <v>4863</v>
      </c>
      <c r="C158">
        <v>787198</v>
      </c>
      <c r="D158">
        <v>3.2484076433121019E-2</v>
      </c>
      <c r="E158">
        <v>3.1967623393322459E-2</v>
      </c>
      <c r="F158">
        <v>8.4894108104037862</v>
      </c>
      <c r="G158">
        <v>13.576235084066546</v>
      </c>
      <c r="H158">
        <v>0</v>
      </c>
    </row>
    <row r="159" spans="1:8" x14ac:dyDescent="0.25">
      <c r="A159" t="s">
        <v>167</v>
      </c>
      <c r="B159">
        <v>4805</v>
      </c>
      <c r="C159">
        <v>394972</v>
      </c>
      <c r="D159">
        <v>-1.192679415998355E-2</v>
      </c>
      <c r="E159">
        <v>-1.1998488999392922E-2</v>
      </c>
      <c r="F159">
        <v>8.4774123214043922</v>
      </c>
      <c r="G159">
        <v>12.886570155294773</v>
      </c>
      <c r="H159">
        <v>0</v>
      </c>
    </row>
    <row r="160" spans="1:8" x14ac:dyDescent="0.25">
      <c r="A160" t="s">
        <v>168</v>
      </c>
      <c r="B160">
        <v>4772.5</v>
      </c>
      <c r="C160">
        <v>468255</v>
      </c>
      <c r="D160">
        <v>-6.7637877211238293E-3</v>
      </c>
      <c r="E160">
        <v>-6.7867658044902064E-3</v>
      </c>
      <c r="F160">
        <v>8.4706255555999022</v>
      </c>
      <c r="G160">
        <v>13.056768298305919</v>
      </c>
      <c r="H160">
        <v>0</v>
      </c>
    </row>
    <row r="161" spans="1:8" x14ac:dyDescent="0.25">
      <c r="A161" t="s">
        <v>170</v>
      </c>
      <c r="B161">
        <v>4989.5</v>
      </c>
      <c r="C161">
        <v>762604</v>
      </c>
      <c r="D161">
        <v>5.542120112857719E-3</v>
      </c>
      <c r="E161">
        <v>5.5268190726210026E-3</v>
      </c>
      <c r="F161">
        <v>8.5150909833243666</v>
      </c>
      <c r="G161">
        <v>13.544494171605587</v>
      </c>
      <c r="H161">
        <v>0</v>
      </c>
    </row>
    <row r="162" spans="1:8" x14ac:dyDescent="0.25">
      <c r="A162" t="s">
        <v>171</v>
      </c>
      <c r="B162">
        <v>5057</v>
      </c>
      <c r="C162">
        <v>584374</v>
      </c>
      <c r="D162">
        <v>1.3528409660286601E-2</v>
      </c>
      <c r="E162">
        <v>1.3437717755615775E-2</v>
      </c>
      <c r="F162">
        <v>8.5285287010799831</v>
      </c>
      <c r="G162">
        <v>13.278296467793679</v>
      </c>
      <c r="H162">
        <v>0</v>
      </c>
    </row>
    <row r="163" spans="1:8" x14ac:dyDescent="0.25">
      <c r="A163" t="s">
        <v>172</v>
      </c>
      <c r="B163">
        <v>5025</v>
      </c>
      <c r="C163">
        <v>484960</v>
      </c>
      <c r="D163">
        <v>-6.3278623689934747E-3</v>
      </c>
      <c r="E163">
        <v>-6.3479681527065747E-3</v>
      </c>
      <c r="F163">
        <v>8.5221807329272767</v>
      </c>
      <c r="G163">
        <v>13.09182169229163</v>
      </c>
      <c r="H163">
        <v>0</v>
      </c>
    </row>
    <row r="164" spans="1:8" x14ac:dyDescent="0.25">
      <c r="A164" t="s">
        <v>173</v>
      </c>
      <c r="B164">
        <v>5080</v>
      </c>
      <c r="C164">
        <v>347077</v>
      </c>
      <c r="D164">
        <v>1.0945273631840797E-2</v>
      </c>
      <c r="E164">
        <v>1.0885807645251004E-2</v>
      </c>
      <c r="F164">
        <v>8.533066540572527</v>
      </c>
      <c r="G164">
        <v>12.757301936329677</v>
      </c>
      <c r="H164">
        <v>0</v>
      </c>
    </row>
    <row r="165" spans="1:8" x14ac:dyDescent="0.25">
      <c r="A165" t="s">
        <v>174</v>
      </c>
      <c r="B165">
        <v>4965.5</v>
      </c>
      <c r="C165">
        <v>492171</v>
      </c>
      <c r="D165">
        <v>-2.2539370078740156E-2</v>
      </c>
      <c r="E165">
        <v>-2.2797264229114357E-2</v>
      </c>
      <c r="F165">
        <v>8.5102692763434131</v>
      </c>
      <c r="G165">
        <v>13.106581496064731</v>
      </c>
      <c r="H165">
        <v>0</v>
      </c>
    </row>
    <row r="166" spans="1:8" x14ac:dyDescent="0.25">
      <c r="A166" t="s">
        <v>175</v>
      </c>
      <c r="B166">
        <v>4956</v>
      </c>
      <c r="C166">
        <v>440560</v>
      </c>
      <c r="D166">
        <v>-1.9132010875037762E-3</v>
      </c>
      <c r="E166">
        <v>-1.9150335943802167E-3</v>
      </c>
      <c r="F166">
        <v>8.5083542427490322</v>
      </c>
      <c r="G166">
        <v>12.995801923936362</v>
      </c>
      <c r="H166">
        <v>0</v>
      </c>
    </row>
    <row r="167" spans="1:8" x14ac:dyDescent="0.25">
      <c r="A167" s="1">
        <v>43840</v>
      </c>
      <c r="B167">
        <v>4896</v>
      </c>
      <c r="C167">
        <v>419660</v>
      </c>
      <c r="D167">
        <v>-1.2106537530266344E-2</v>
      </c>
      <c r="E167">
        <v>-1.2180418556871072E-2</v>
      </c>
      <c r="F167">
        <v>8.4961738241921623</v>
      </c>
      <c r="G167">
        <v>12.947200138608686</v>
      </c>
      <c r="H167">
        <v>0</v>
      </c>
    </row>
    <row r="168" spans="1:8" x14ac:dyDescent="0.25">
      <c r="A168" s="1">
        <v>43871</v>
      </c>
      <c r="B168">
        <v>4906.5</v>
      </c>
      <c r="C168">
        <v>308123</v>
      </c>
      <c r="D168">
        <v>2.1446078431372551E-3</v>
      </c>
      <c r="E168">
        <v>2.1423114543863298E-3</v>
      </c>
      <c r="F168">
        <v>8.4983161356465491</v>
      </c>
      <c r="G168">
        <v>12.638254332885815</v>
      </c>
      <c r="H168">
        <v>0</v>
      </c>
    </row>
    <row r="169" spans="1:8" x14ac:dyDescent="0.25">
      <c r="A169" s="1">
        <v>43961</v>
      </c>
      <c r="B169">
        <v>4895</v>
      </c>
      <c r="C169">
        <v>323020</v>
      </c>
      <c r="D169">
        <v>-2.343829613777642E-3</v>
      </c>
      <c r="E169">
        <v>-2.3465806819375525E-3</v>
      </c>
      <c r="F169">
        <v>8.4959695549646099</v>
      </c>
      <c r="G169">
        <v>12.685469519792504</v>
      </c>
      <c r="H169">
        <v>0</v>
      </c>
    </row>
    <row r="170" spans="1:8" x14ac:dyDescent="0.25">
      <c r="A170" s="1">
        <v>43992</v>
      </c>
      <c r="B170">
        <v>4879</v>
      </c>
      <c r="C170">
        <v>214699</v>
      </c>
      <c r="D170">
        <v>-3.2686414708886619E-3</v>
      </c>
      <c r="E170">
        <v>-3.2739951487735838E-3</v>
      </c>
      <c r="F170">
        <v>8.4926955598158376</v>
      </c>
      <c r="G170">
        <v>12.276992326194172</v>
      </c>
      <c r="H170">
        <v>0</v>
      </c>
    </row>
    <row r="171" spans="1:8" x14ac:dyDescent="0.25">
      <c r="A171" s="1">
        <v>44022</v>
      </c>
      <c r="B171">
        <v>4766.5</v>
      </c>
      <c r="C171">
        <v>603324</v>
      </c>
      <c r="D171">
        <v>-2.3058003689280591E-2</v>
      </c>
      <c r="E171">
        <v>-2.332799788220433E-2</v>
      </c>
      <c r="F171">
        <v>8.4693675619336322</v>
      </c>
      <c r="G171">
        <v>13.310209644840983</v>
      </c>
      <c r="H171">
        <v>0</v>
      </c>
    </row>
    <row r="172" spans="1:8" x14ac:dyDescent="0.25">
      <c r="A172" s="1">
        <v>44053</v>
      </c>
      <c r="B172">
        <v>4722</v>
      </c>
      <c r="C172">
        <v>389157</v>
      </c>
      <c r="D172">
        <v>-9.3359907689080038E-3</v>
      </c>
      <c r="E172">
        <v>-9.3798442881746144E-3</v>
      </c>
      <c r="F172">
        <v>8.4599877176454576</v>
      </c>
      <c r="G172">
        <v>12.871738140148148</v>
      </c>
      <c r="H172">
        <v>0</v>
      </c>
    </row>
    <row r="173" spans="1:8" x14ac:dyDescent="0.25">
      <c r="A173" s="1">
        <v>44084</v>
      </c>
      <c r="B173">
        <v>4690.5</v>
      </c>
      <c r="C173">
        <v>330711</v>
      </c>
      <c r="D173">
        <v>-6.6709021601016518E-3</v>
      </c>
      <c r="E173">
        <v>-6.6932520794525975E-3</v>
      </c>
      <c r="F173">
        <v>8.4532944655660049</v>
      </c>
      <c r="G173">
        <v>12.70900016119262</v>
      </c>
      <c r="H173">
        <v>0</v>
      </c>
    </row>
    <row r="174" spans="1:8" x14ac:dyDescent="0.25">
      <c r="A174" s="1">
        <v>44175</v>
      </c>
      <c r="B174">
        <v>4859</v>
      </c>
      <c r="C174">
        <v>428179</v>
      </c>
      <c r="D174">
        <v>3.5923675514337491E-2</v>
      </c>
      <c r="E174">
        <v>3.5293468839897341E-2</v>
      </c>
      <c r="F174">
        <v>8.4885879344059028</v>
      </c>
      <c r="G174">
        <v>12.967296611431594</v>
      </c>
      <c r="H174">
        <v>0</v>
      </c>
    </row>
    <row r="175" spans="1:8" x14ac:dyDescent="0.25">
      <c r="A175" t="s">
        <v>176</v>
      </c>
      <c r="B175">
        <v>4837</v>
      </c>
      <c r="C175">
        <v>448933</v>
      </c>
      <c r="D175">
        <v>-4.5276805927145503E-3</v>
      </c>
      <c r="E175">
        <v>-4.5379615829198184E-3</v>
      </c>
      <c r="F175">
        <v>8.4840499728229837</v>
      </c>
      <c r="G175">
        <v>13.014628935099928</v>
      </c>
      <c r="H175">
        <v>0</v>
      </c>
    </row>
    <row r="176" spans="1:8" x14ac:dyDescent="0.25">
      <c r="A176" t="s">
        <v>177</v>
      </c>
      <c r="B176">
        <v>4912</v>
      </c>
      <c r="C176">
        <v>369365</v>
      </c>
      <c r="D176">
        <v>1.5505478602439528E-2</v>
      </c>
      <c r="E176">
        <v>1.538649700399522E-2</v>
      </c>
      <c r="F176">
        <v>8.4994364698269784</v>
      </c>
      <c r="G176">
        <v>12.819540594017989</v>
      </c>
      <c r="H176">
        <v>0</v>
      </c>
    </row>
    <row r="177" spans="1:8" x14ac:dyDescent="0.25">
      <c r="A177" t="s">
        <v>178</v>
      </c>
      <c r="B177">
        <v>4741</v>
      </c>
      <c r="C177">
        <v>357136</v>
      </c>
      <c r="D177">
        <v>-3.4812703583061891E-2</v>
      </c>
      <c r="E177">
        <v>-3.5433106924860049E-2</v>
      </c>
      <c r="F177">
        <v>8.464003362902119</v>
      </c>
      <c r="G177">
        <v>12.785871940598794</v>
      </c>
      <c r="H177">
        <v>0</v>
      </c>
    </row>
    <row r="178" spans="1:8" x14ac:dyDescent="0.25">
      <c r="A178" t="s">
        <v>179</v>
      </c>
      <c r="B178">
        <v>4782</v>
      </c>
      <c r="C178">
        <v>358808</v>
      </c>
      <c r="D178">
        <v>8.6479645644378829E-3</v>
      </c>
      <c r="E178">
        <v>8.610785116151775E-3</v>
      </c>
      <c r="F178">
        <v>8.4726141480182697</v>
      </c>
      <c r="G178">
        <v>12.790542705462249</v>
      </c>
      <c r="H178">
        <v>0</v>
      </c>
    </row>
    <row r="179" spans="1:8" x14ac:dyDescent="0.25">
      <c r="A179" t="s">
        <v>180</v>
      </c>
      <c r="B179">
        <v>4914.5</v>
      </c>
      <c r="C179">
        <v>441176</v>
      </c>
      <c r="D179">
        <v>2.7708071936428273E-2</v>
      </c>
      <c r="E179">
        <v>2.733114998841394E-2</v>
      </c>
      <c r="F179">
        <v>8.4999452980066845</v>
      </c>
      <c r="G179">
        <v>12.997199167783087</v>
      </c>
      <c r="H179">
        <v>0</v>
      </c>
    </row>
    <row r="180" spans="1:8" x14ac:dyDescent="0.25">
      <c r="A180" t="s">
        <v>181</v>
      </c>
      <c r="B180">
        <v>4910.5</v>
      </c>
      <c r="C180">
        <v>506574</v>
      </c>
      <c r="D180">
        <v>-8.139179977617255E-4</v>
      </c>
      <c r="E180">
        <v>-8.1424940885513775E-4</v>
      </c>
      <c r="F180">
        <v>8.4991310485978282</v>
      </c>
      <c r="G180">
        <v>13.135425692690225</v>
      </c>
      <c r="H180">
        <v>0</v>
      </c>
    </row>
    <row r="181" spans="1:8" x14ac:dyDescent="0.25">
      <c r="A181" t="s">
        <v>182</v>
      </c>
      <c r="B181">
        <v>4863</v>
      </c>
      <c r="C181">
        <v>267046</v>
      </c>
      <c r="D181">
        <v>-9.6731493737908566E-3</v>
      </c>
      <c r="E181">
        <v>-9.7202381940431088E-3</v>
      </c>
      <c r="F181">
        <v>8.4894108104037862</v>
      </c>
      <c r="G181">
        <v>12.495176207187287</v>
      </c>
      <c r="H181">
        <v>0</v>
      </c>
    </row>
    <row r="182" spans="1:8" x14ac:dyDescent="0.25">
      <c r="A182" t="s">
        <v>183</v>
      </c>
      <c r="B182">
        <v>4900.5</v>
      </c>
      <c r="C182">
        <v>212813</v>
      </c>
      <c r="D182">
        <v>7.7112893275755705E-3</v>
      </c>
      <c r="E182">
        <v>7.6817093054486569E-3</v>
      </c>
      <c r="F182">
        <v>8.4970925197092342</v>
      </c>
      <c r="G182">
        <v>12.268169124809258</v>
      </c>
      <c r="H182">
        <v>0</v>
      </c>
    </row>
    <row r="183" spans="1:8" x14ac:dyDescent="0.25">
      <c r="A183" t="s">
        <v>184</v>
      </c>
      <c r="B183">
        <v>4855.5</v>
      </c>
      <c r="C183">
        <v>176391</v>
      </c>
      <c r="D183">
        <v>-9.1827364554637279E-3</v>
      </c>
      <c r="E183">
        <v>-9.2251576748258301E-3</v>
      </c>
      <c r="F183">
        <v>8.4878673620344092</v>
      </c>
      <c r="G183">
        <v>12.08045840084508</v>
      </c>
      <c r="H183">
        <v>0</v>
      </c>
    </row>
    <row r="184" spans="1:8" x14ac:dyDescent="0.25">
      <c r="A184" t="s">
        <v>185</v>
      </c>
      <c r="B184">
        <v>4799.5</v>
      </c>
      <c r="C184">
        <v>254788</v>
      </c>
      <c r="D184">
        <v>-1.1533312738132016E-2</v>
      </c>
      <c r="E184">
        <v>-1.160033723081706E-2</v>
      </c>
      <c r="F184">
        <v>8.4762670248035921</v>
      </c>
      <c r="G184">
        <v>12.448187105809724</v>
      </c>
      <c r="H184">
        <v>0</v>
      </c>
    </row>
    <row r="185" spans="1:8" x14ac:dyDescent="0.25">
      <c r="A185" t="s">
        <v>186</v>
      </c>
      <c r="B185">
        <v>4784</v>
      </c>
      <c r="C185">
        <v>263856</v>
      </c>
      <c r="D185">
        <v>-3.2295030732367954E-3</v>
      </c>
      <c r="E185">
        <v>-3.234729173123931E-3</v>
      </c>
      <c r="F185">
        <v>8.4730322956304676</v>
      </c>
      <c r="G185">
        <v>12.483158778768551</v>
      </c>
      <c r="H185">
        <v>0</v>
      </c>
    </row>
    <row r="186" spans="1:8" x14ac:dyDescent="0.25">
      <c r="A186" t="s">
        <v>187</v>
      </c>
      <c r="B186">
        <v>4702</v>
      </c>
      <c r="C186">
        <v>403906</v>
      </c>
      <c r="D186">
        <v>-1.7140468227424748E-2</v>
      </c>
      <c r="E186">
        <v>-1.7289066530452861E-2</v>
      </c>
      <c r="F186">
        <v>8.4557432291000154</v>
      </c>
      <c r="G186">
        <v>12.908937456603336</v>
      </c>
      <c r="H186">
        <v>0</v>
      </c>
    </row>
    <row r="187" spans="1:8" x14ac:dyDescent="0.25">
      <c r="A187" t="s">
        <v>188</v>
      </c>
      <c r="B187">
        <v>4659</v>
      </c>
      <c r="C187">
        <v>603634</v>
      </c>
      <c r="D187">
        <v>-9.1450446618460222E-3</v>
      </c>
      <c r="E187">
        <v>-9.1871172832181051E-3</v>
      </c>
      <c r="F187">
        <v>8.4465561118167969</v>
      </c>
      <c r="G187">
        <v>13.31072333298393</v>
      </c>
      <c r="H187">
        <v>0</v>
      </c>
    </row>
    <row r="188" spans="1:8" x14ac:dyDescent="0.25">
      <c r="A188" t="s">
        <v>189</v>
      </c>
      <c r="B188">
        <v>4706</v>
      </c>
      <c r="C188">
        <v>356991</v>
      </c>
      <c r="D188">
        <v>1.0088001717106675E-2</v>
      </c>
      <c r="E188">
        <v>1.0037457470511131E-2</v>
      </c>
      <c r="F188">
        <v>8.4565935692873087</v>
      </c>
      <c r="G188">
        <v>12.785465850359962</v>
      </c>
      <c r="H188">
        <v>0</v>
      </c>
    </row>
    <row r="189" spans="1:8" x14ac:dyDescent="0.25">
      <c r="A189" s="1">
        <v>43872</v>
      </c>
      <c r="B189">
        <v>4829</v>
      </c>
      <c r="C189">
        <v>291287</v>
      </c>
      <c r="D189">
        <v>2.613684657883553E-2</v>
      </c>
      <c r="E189">
        <v>2.5801116586234206E-2</v>
      </c>
      <c r="F189">
        <v>8.4823946858735422</v>
      </c>
      <c r="G189">
        <v>12.582064314419934</v>
      </c>
      <c r="H189">
        <v>0</v>
      </c>
    </row>
    <row r="190" spans="1:8" x14ac:dyDescent="0.25">
      <c r="A190" s="1">
        <v>43901</v>
      </c>
      <c r="B190">
        <v>4770</v>
      </c>
      <c r="C190">
        <v>415512</v>
      </c>
      <c r="D190">
        <v>-1.2217850486643197E-2</v>
      </c>
      <c r="E190">
        <v>-1.229310199115494E-2</v>
      </c>
      <c r="F190">
        <v>8.4701015838823874</v>
      </c>
      <c r="G190">
        <v>12.937266773727021</v>
      </c>
      <c r="H190">
        <v>0</v>
      </c>
    </row>
    <row r="191" spans="1:8" x14ac:dyDescent="0.25">
      <c r="A191" s="1">
        <v>43962</v>
      </c>
      <c r="B191">
        <v>4741.5</v>
      </c>
      <c r="C191">
        <v>344948</v>
      </c>
      <c r="D191">
        <v>-5.9748427672955979E-3</v>
      </c>
      <c r="E191">
        <v>-5.9927635586048463E-3</v>
      </c>
      <c r="F191">
        <v>8.4641088203237818</v>
      </c>
      <c r="G191">
        <v>12.751148960015716</v>
      </c>
      <c r="H191">
        <v>0</v>
      </c>
    </row>
    <row r="192" spans="1:8" x14ac:dyDescent="0.25">
      <c r="A192" s="1">
        <v>43993</v>
      </c>
      <c r="B192">
        <v>4796</v>
      </c>
      <c r="C192">
        <v>400139</v>
      </c>
      <c r="D192">
        <v>1.1494252873563218E-2</v>
      </c>
      <c r="E192">
        <v>1.142869582362285E-2</v>
      </c>
      <c r="F192">
        <v>8.4755375161474049</v>
      </c>
      <c r="G192">
        <v>12.899567265725977</v>
      </c>
      <c r="H192">
        <v>0</v>
      </c>
    </row>
    <row r="193" spans="1:8" x14ac:dyDescent="0.25">
      <c r="A193" s="1">
        <v>44085</v>
      </c>
      <c r="B193">
        <v>4893.5</v>
      </c>
      <c r="C193">
        <v>487087</v>
      </c>
      <c r="D193">
        <v>2.0329441201000834E-2</v>
      </c>
      <c r="E193">
        <v>2.0125556718469384E-2</v>
      </c>
      <c r="F193">
        <v>8.4956630728658737</v>
      </c>
      <c r="G193">
        <v>13.096198030873511</v>
      </c>
      <c r="H193">
        <v>0</v>
      </c>
    </row>
    <row r="194" spans="1:8" x14ac:dyDescent="0.25">
      <c r="A194" s="1">
        <v>44115</v>
      </c>
      <c r="B194">
        <v>4945</v>
      </c>
      <c r="C194">
        <v>333565</v>
      </c>
      <c r="D194">
        <v>1.0524164708286503E-2</v>
      </c>
      <c r="E194">
        <v>1.0469171190938332E-2</v>
      </c>
      <c r="F194">
        <v>8.506132244056813</v>
      </c>
      <c r="G194">
        <v>12.717593027895507</v>
      </c>
      <c r="H194">
        <v>0</v>
      </c>
    </row>
    <row r="195" spans="1:8" x14ac:dyDescent="0.25">
      <c r="A195" s="1">
        <v>44146</v>
      </c>
      <c r="B195">
        <v>4780</v>
      </c>
      <c r="C195">
        <v>523010</v>
      </c>
      <c r="D195">
        <v>-3.3367037411526794E-2</v>
      </c>
      <c r="E195">
        <v>-3.3936418571310835E-2</v>
      </c>
      <c r="F195">
        <v>8.4721958254855014</v>
      </c>
      <c r="G195">
        <v>13.167355863323158</v>
      </c>
      <c r="H195">
        <v>0</v>
      </c>
    </row>
    <row r="196" spans="1:8" x14ac:dyDescent="0.25">
      <c r="A196" s="1">
        <v>44176</v>
      </c>
      <c r="B196">
        <v>4910</v>
      </c>
      <c r="C196">
        <v>478098</v>
      </c>
      <c r="D196">
        <v>2.7196652719665274E-2</v>
      </c>
      <c r="E196">
        <v>2.6833395303064535E-2</v>
      </c>
      <c r="F196">
        <v>8.4990292207885663</v>
      </c>
      <c r="G196">
        <v>13.077571011380178</v>
      </c>
      <c r="H196">
        <v>0</v>
      </c>
    </row>
    <row r="197" spans="1:8" x14ac:dyDescent="0.25">
      <c r="A197" t="s">
        <v>190</v>
      </c>
      <c r="B197">
        <v>4932</v>
      </c>
      <c r="C197">
        <v>251469</v>
      </c>
      <c r="D197">
        <v>4.4806517311608961E-3</v>
      </c>
      <c r="E197">
        <v>4.4706434956686145E-3</v>
      </c>
      <c r="F197">
        <v>8.503499864284235</v>
      </c>
      <c r="G197">
        <v>12.435075000487362</v>
      </c>
      <c r="H197">
        <v>0</v>
      </c>
    </row>
    <row r="198" spans="1:8" x14ac:dyDescent="0.25">
      <c r="A198" t="s">
        <v>191</v>
      </c>
      <c r="B198">
        <v>4982</v>
      </c>
      <c r="C198">
        <v>396031</v>
      </c>
      <c r="D198">
        <v>1.013787510137875E-2</v>
      </c>
      <c r="E198">
        <v>1.008683153789082E-2</v>
      </c>
      <c r="F198">
        <v>8.5135866958221253</v>
      </c>
      <c r="G198">
        <v>12.88924777000096</v>
      </c>
      <c r="H198">
        <v>0</v>
      </c>
    </row>
    <row r="199" spans="1:8" x14ac:dyDescent="0.25">
      <c r="A199" t="s">
        <v>192</v>
      </c>
      <c r="B199">
        <v>4891.5</v>
      </c>
      <c r="C199">
        <v>319977</v>
      </c>
      <c r="D199">
        <v>-1.8165395423524688E-2</v>
      </c>
      <c r="E199">
        <v>-1.8332411924642213E-2</v>
      </c>
      <c r="F199">
        <v>8.4952542838974843</v>
      </c>
      <c r="G199">
        <v>12.676004397192777</v>
      </c>
      <c r="H199">
        <v>0</v>
      </c>
    </row>
    <row r="200" spans="1:8" x14ac:dyDescent="0.25">
      <c r="A200" t="s">
        <v>193</v>
      </c>
      <c r="B200">
        <v>4980</v>
      </c>
      <c r="C200">
        <v>442458</v>
      </c>
      <c r="D200">
        <v>1.8092609628948174E-2</v>
      </c>
      <c r="E200">
        <v>1.7930886121215125E-2</v>
      </c>
      <c r="F200">
        <v>8.5131851700186978</v>
      </c>
      <c r="G200">
        <v>13.000100823671147</v>
      </c>
      <c r="H200">
        <v>0</v>
      </c>
    </row>
    <row r="201" spans="1:8" x14ac:dyDescent="0.25">
      <c r="A201" t="s">
        <v>194</v>
      </c>
      <c r="B201">
        <v>5012.5</v>
      </c>
      <c r="C201">
        <v>632419</v>
      </c>
      <c r="D201">
        <v>6.5261044176706823E-3</v>
      </c>
      <c r="E201">
        <v>6.5049015961260977E-3</v>
      </c>
      <c r="F201">
        <v>8.5196900716148249</v>
      </c>
      <c r="G201">
        <v>13.357307428141908</v>
      </c>
      <c r="H201">
        <v>0</v>
      </c>
    </row>
    <row r="202" spans="1:8" x14ac:dyDescent="0.25">
      <c r="A202" t="s">
        <v>195</v>
      </c>
      <c r="B202">
        <v>4933</v>
      </c>
      <c r="C202">
        <v>390445</v>
      </c>
      <c r="D202">
        <v>-1.5860349127182045E-2</v>
      </c>
      <c r="E202">
        <v>-1.5987470381086371E-2</v>
      </c>
      <c r="F202">
        <v>8.5037026012337389</v>
      </c>
      <c r="G202">
        <v>12.875042393271857</v>
      </c>
      <c r="H202">
        <v>0</v>
      </c>
    </row>
    <row r="203" spans="1:8" x14ac:dyDescent="0.25">
      <c r="A203" t="s">
        <v>196</v>
      </c>
      <c r="B203">
        <v>4945</v>
      </c>
      <c r="C203">
        <v>366980</v>
      </c>
      <c r="D203">
        <v>2.4325967970808839E-3</v>
      </c>
      <c r="E203">
        <v>2.42964282307421E-3</v>
      </c>
      <c r="F203">
        <v>8.506132244056813</v>
      </c>
      <c r="G203">
        <v>12.813062629638944</v>
      </c>
      <c r="H203">
        <v>0</v>
      </c>
    </row>
    <row r="204" spans="1:8" x14ac:dyDescent="0.25">
      <c r="A204" t="s">
        <v>197</v>
      </c>
      <c r="B204">
        <v>4910</v>
      </c>
      <c r="C204">
        <v>319868</v>
      </c>
      <c r="D204">
        <v>-7.0778564206268957E-3</v>
      </c>
      <c r="E204">
        <v>-7.10302326824619E-3</v>
      </c>
      <c r="F204">
        <v>8.4990292207885663</v>
      </c>
      <c r="G204">
        <v>12.67566368967438</v>
      </c>
      <c r="H204">
        <v>0</v>
      </c>
    </row>
    <row r="205" spans="1:8" x14ac:dyDescent="0.25">
      <c r="A205" t="s">
        <v>198</v>
      </c>
      <c r="B205">
        <v>4891.5</v>
      </c>
      <c r="C205">
        <v>555502</v>
      </c>
      <c r="D205">
        <v>-3.7678207739307535E-3</v>
      </c>
      <c r="E205">
        <v>-3.7749368910827783E-3</v>
      </c>
      <c r="F205">
        <v>8.4952542838974843</v>
      </c>
      <c r="G205">
        <v>13.227627488415376</v>
      </c>
      <c r="H205">
        <v>0</v>
      </c>
    </row>
    <row r="206" spans="1:8" x14ac:dyDescent="0.25">
      <c r="A206" t="s">
        <v>199</v>
      </c>
      <c r="B206">
        <v>4971.5</v>
      </c>
      <c r="C206">
        <v>309192</v>
      </c>
      <c r="D206">
        <v>1.6354901359501177E-2</v>
      </c>
      <c r="E206">
        <v>1.622260052264482E-2</v>
      </c>
      <c r="F206">
        <v>8.5114768844201283</v>
      </c>
      <c r="G206">
        <v>12.64171772213947</v>
      </c>
      <c r="H206">
        <v>0</v>
      </c>
    </row>
    <row r="207" spans="1:8" x14ac:dyDescent="0.25">
      <c r="A207" t="s">
        <v>200</v>
      </c>
      <c r="B207">
        <v>4985.5</v>
      </c>
      <c r="C207">
        <v>272493</v>
      </c>
      <c r="D207">
        <v>2.8160514935130243E-3</v>
      </c>
      <c r="E207">
        <v>2.8120938487192549E-3</v>
      </c>
      <c r="F207">
        <v>8.5142889782688478</v>
      </c>
      <c r="G207">
        <v>12.515368204682098</v>
      </c>
      <c r="H207">
        <v>0</v>
      </c>
    </row>
    <row r="208" spans="1:8" x14ac:dyDescent="0.25">
      <c r="A208" t="s">
        <v>201</v>
      </c>
      <c r="B208">
        <v>4979</v>
      </c>
      <c r="C208">
        <v>303833</v>
      </c>
      <c r="D208">
        <v>-1.3037809647979139E-3</v>
      </c>
      <c r="E208">
        <v>-1.3046316266648581E-3</v>
      </c>
      <c r="F208">
        <v>8.5129843466421828</v>
      </c>
      <c r="G208">
        <v>12.624233487339438</v>
      </c>
      <c r="H208">
        <v>0</v>
      </c>
    </row>
    <row r="209" spans="1:8" x14ac:dyDescent="0.25">
      <c r="A209" s="1">
        <v>43842</v>
      </c>
      <c r="B209">
        <v>5019.5</v>
      </c>
      <c r="C209">
        <v>290875</v>
      </c>
      <c r="D209">
        <v>8.1341634866439038E-3</v>
      </c>
      <c r="E209">
        <v>8.1012594893984987E-3</v>
      </c>
      <c r="F209">
        <v>8.5210856061315816</v>
      </c>
      <c r="G209">
        <v>12.580648900604594</v>
      </c>
      <c r="H209">
        <v>0</v>
      </c>
    </row>
    <row r="210" spans="1:8" x14ac:dyDescent="0.25">
      <c r="A210" s="1">
        <v>43873</v>
      </c>
      <c r="B210">
        <v>4995</v>
      </c>
      <c r="C210">
        <v>232363</v>
      </c>
      <c r="D210">
        <v>-4.8809642394660822E-3</v>
      </c>
      <c r="E210">
        <v>-4.8929150489273356E-3</v>
      </c>
      <c r="F210">
        <v>8.5161926910826544</v>
      </c>
      <c r="G210">
        <v>12.356056083023295</v>
      </c>
      <c r="H210">
        <v>0</v>
      </c>
    </row>
    <row r="211" spans="1:8" x14ac:dyDescent="0.25">
      <c r="A211" s="1">
        <v>43902</v>
      </c>
      <c r="B211">
        <v>5008</v>
      </c>
      <c r="C211">
        <v>485355</v>
      </c>
      <c r="D211">
        <v>2.6026026026026027E-3</v>
      </c>
      <c r="E211">
        <v>2.5992216972806578E-3</v>
      </c>
      <c r="F211">
        <v>8.5187919127799336</v>
      </c>
      <c r="G211">
        <v>13.092635860931338</v>
      </c>
      <c r="H211">
        <v>0</v>
      </c>
    </row>
    <row r="212" spans="1:8" x14ac:dyDescent="0.25">
      <c r="A212" s="1">
        <v>43933</v>
      </c>
      <c r="B212">
        <v>4992.5</v>
      </c>
      <c r="C212">
        <v>151598</v>
      </c>
      <c r="D212">
        <v>-3.0950479233226836E-3</v>
      </c>
      <c r="E212">
        <v>-3.0998474899642031E-3</v>
      </c>
      <c r="F212">
        <v>8.5156920652899704</v>
      </c>
      <c r="G212">
        <v>11.928987559491247</v>
      </c>
      <c r="H212">
        <v>0</v>
      </c>
    </row>
    <row r="213" spans="1:8" x14ac:dyDescent="0.25">
      <c r="A213" s="1">
        <v>44024</v>
      </c>
      <c r="B213">
        <v>5008</v>
      </c>
      <c r="C213">
        <v>202118</v>
      </c>
      <c r="D213">
        <v>3.1046569854782172E-3</v>
      </c>
      <c r="E213">
        <v>3.099847489964194E-3</v>
      </c>
      <c r="F213">
        <v>8.5187919127799336</v>
      </c>
      <c r="G213">
        <v>12.216606964245074</v>
      </c>
      <c r="H213">
        <v>0</v>
      </c>
    </row>
    <row r="214" spans="1:8" x14ac:dyDescent="0.25">
      <c r="A214" s="1">
        <v>44055</v>
      </c>
      <c r="B214">
        <v>5040.5</v>
      </c>
      <c r="C214">
        <v>282800</v>
      </c>
      <c r="D214">
        <v>6.4896166134185305E-3</v>
      </c>
      <c r="E214">
        <v>6.4686497140617532E-3</v>
      </c>
      <c r="F214">
        <v>8.5252605624939957</v>
      </c>
      <c r="G214">
        <v>12.552495213004555</v>
      </c>
      <c r="H214">
        <v>0</v>
      </c>
    </row>
    <row r="215" spans="1:8" x14ac:dyDescent="0.25">
      <c r="A215" s="1">
        <v>44116</v>
      </c>
      <c r="B215">
        <v>5384.5</v>
      </c>
      <c r="C215">
        <v>908425</v>
      </c>
      <c r="D215">
        <v>9.2867756315007425E-5</v>
      </c>
      <c r="E215">
        <v>9.2863444371883862E-5</v>
      </c>
      <c r="F215">
        <v>8.5912797347689356</v>
      </c>
      <c r="G215">
        <v>13.719467609750742</v>
      </c>
      <c r="H215">
        <v>0</v>
      </c>
    </row>
    <row r="216" spans="1:8" x14ac:dyDescent="0.25">
      <c r="A216" s="1">
        <v>44147</v>
      </c>
      <c r="B216">
        <v>5381</v>
      </c>
      <c r="C216">
        <v>309310</v>
      </c>
      <c r="D216">
        <v>-6.5001392886990435E-4</v>
      </c>
      <c r="E216">
        <v>-6.5022527951594255E-4</v>
      </c>
      <c r="F216">
        <v>8.5906295094894194</v>
      </c>
      <c r="G216">
        <v>12.642099289220681</v>
      </c>
      <c r="H216">
        <v>0</v>
      </c>
    </row>
    <row r="217" spans="1:8" x14ac:dyDescent="0.25">
      <c r="A217" t="s">
        <v>202</v>
      </c>
      <c r="B217">
        <v>5512</v>
      </c>
      <c r="C217">
        <v>574282</v>
      </c>
      <c r="D217">
        <v>2.4344917301616798E-2</v>
      </c>
      <c r="E217">
        <v>2.4053303204074863E-2</v>
      </c>
      <c r="F217">
        <v>8.6146828126934949</v>
      </c>
      <c r="G217">
        <v>13.260875843857283</v>
      </c>
      <c r="H217">
        <v>0</v>
      </c>
    </row>
    <row r="218" spans="1:8" x14ac:dyDescent="0.25">
      <c r="A218" t="s">
        <v>203</v>
      </c>
      <c r="B218">
        <v>5494</v>
      </c>
      <c r="C218">
        <v>306982</v>
      </c>
      <c r="D218">
        <v>-3.2656023222060958E-3</v>
      </c>
      <c r="E218">
        <v>-3.2709460382753033E-3</v>
      </c>
      <c r="F218">
        <v>8.6114118666552191</v>
      </c>
      <c r="G218">
        <v>12.634544392928591</v>
      </c>
      <c r="H218">
        <v>0</v>
      </c>
    </row>
    <row r="219" spans="1:8" x14ac:dyDescent="0.25">
      <c r="A219" t="s">
        <v>204</v>
      </c>
      <c r="B219">
        <v>5432</v>
      </c>
      <c r="C219">
        <v>324675</v>
      </c>
      <c r="D219">
        <v>-1.1285038223516564E-2</v>
      </c>
      <c r="E219">
        <v>-1.1349197416687117E-2</v>
      </c>
      <c r="F219">
        <v>8.6000626692385325</v>
      </c>
      <c r="G219">
        <v>12.69057996097829</v>
      </c>
      <c r="H219">
        <v>0</v>
      </c>
    </row>
    <row r="220" spans="1:8" x14ac:dyDescent="0.25">
      <c r="A220" t="s">
        <v>205</v>
      </c>
      <c r="B220">
        <v>5421</v>
      </c>
      <c r="C220">
        <v>382297</v>
      </c>
      <c r="D220">
        <v>-2.025036818851252E-3</v>
      </c>
      <c r="E220">
        <v>-2.0270899781938637E-3</v>
      </c>
      <c r="F220">
        <v>8.5980355792603387</v>
      </c>
      <c r="G220">
        <v>12.853953072413328</v>
      </c>
      <c r="H220">
        <v>0</v>
      </c>
    </row>
    <row r="221" spans="1:8" x14ac:dyDescent="0.25">
      <c r="A221" t="s">
        <v>206</v>
      </c>
      <c r="B221">
        <v>5449</v>
      </c>
      <c r="C221">
        <v>332646</v>
      </c>
      <c r="D221">
        <v>5.165098690278546E-3</v>
      </c>
      <c r="E221">
        <v>5.1518053227600936E-3</v>
      </c>
      <c r="F221">
        <v>8.603187384583098</v>
      </c>
      <c r="G221">
        <v>12.714834140447204</v>
      </c>
      <c r="H221">
        <v>0</v>
      </c>
    </row>
    <row r="222" spans="1:8" x14ac:dyDescent="0.25">
      <c r="A222" t="s">
        <v>207</v>
      </c>
      <c r="B222">
        <v>5362</v>
      </c>
      <c r="C222">
        <v>571561</v>
      </c>
      <c r="D222">
        <v>-1.5966232336208478E-2</v>
      </c>
      <c r="E222">
        <v>-1.6095065787193791E-2</v>
      </c>
      <c r="F222">
        <v>8.5870923187959054</v>
      </c>
      <c r="G222">
        <v>13.256126493178968</v>
      </c>
      <c r="H222">
        <v>0</v>
      </c>
    </row>
    <row r="223" spans="1:8" x14ac:dyDescent="0.25">
      <c r="A223" t="s">
        <v>208</v>
      </c>
      <c r="B223">
        <v>5346</v>
      </c>
      <c r="C223">
        <v>283565</v>
      </c>
      <c r="D223">
        <v>-2.9839612085042896E-3</v>
      </c>
      <c r="E223">
        <v>-2.9884220970403091E-3</v>
      </c>
      <c r="F223">
        <v>8.5841038966988634</v>
      </c>
      <c r="G223">
        <v>12.555196652765957</v>
      </c>
      <c r="H223">
        <v>0</v>
      </c>
    </row>
    <row r="224" spans="1:8" x14ac:dyDescent="0.25">
      <c r="A224" t="s">
        <v>209</v>
      </c>
      <c r="B224">
        <v>5356</v>
      </c>
      <c r="C224">
        <v>272274</v>
      </c>
      <c r="D224">
        <v>1.8705574261129816E-3</v>
      </c>
      <c r="E224">
        <v>1.8688101121989175E-3</v>
      </c>
      <c r="F224">
        <v>8.5859727068110629</v>
      </c>
      <c r="G224">
        <v>12.51456419117982</v>
      </c>
      <c r="H224">
        <v>0</v>
      </c>
    </row>
    <row r="225" spans="1:8" x14ac:dyDescent="0.25">
      <c r="A225" t="s">
        <v>210</v>
      </c>
      <c r="B225">
        <v>5424.5</v>
      </c>
      <c r="C225">
        <v>260208</v>
      </c>
      <c r="D225">
        <v>1.278939507094847E-2</v>
      </c>
      <c r="E225">
        <v>1.2708301451442333E-2</v>
      </c>
      <c r="F225">
        <v>8.5986810082625063</v>
      </c>
      <c r="G225">
        <v>12.469236590168229</v>
      </c>
      <c r="H225">
        <v>0</v>
      </c>
    </row>
    <row r="226" spans="1:8" x14ac:dyDescent="0.25">
      <c r="A226" t="s">
        <v>211</v>
      </c>
      <c r="B226">
        <v>5474.5</v>
      </c>
      <c r="C226">
        <v>179783</v>
      </c>
      <c r="D226">
        <v>9.2174393953359749E-3</v>
      </c>
      <c r="E226">
        <v>9.1752180509741717E-3</v>
      </c>
      <c r="F226">
        <v>8.6078562263134799</v>
      </c>
      <c r="G226">
        <v>12.099505847050127</v>
      </c>
      <c r="H226">
        <v>0</v>
      </c>
    </row>
    <row r="227" spans="1:8" x14ac:dyDescent="0.25">
      <c r="A227" t="s">
        <v>212</v>
      </c>
      <c r="B227">
        <v>5599</v>
      </c>
      <c r="C227">
        <v>368382</v>
      </c>
      <c r="D227">
        <v>2.274180290437483E-2</v>
      </c>
      <c r="E227">
        <v>2.2487063035413753E-2</v>
      </c>
      <c r="F227">
        <v>8.6303432893488932</v>
      </c>
      <c r="G227">
        <v>12.81687572223475</v>
      </c>
      <c r="H227">
        <v>0</v>
      </c>
    </row>
    <row r="228" spans="1:8" x14ac:dyDescent="0.25">
      <c r="A228" t="s">
        <v>213</v>
      </c>
      <c r="B228">
        <v>5643</v>
      </c>
      <c r="C228">
        <v>425425</v>
      </c>
      <c r="D228">
        <v>7.8585461689587421E-3</v>
      </c>
      <c r="E228">
        <v>7.8278286202466962E-3</v>
      </c>
      <c r="F228">
        <v>8.6381711179691401</v>
      </c>
      <c r="G228">
        <v>12.960843948239637</v>
      </c>
      <c r="H228">
        <v>0</v>
      </c>
    </row>
    <row r="229" spans="1:8" x14ac:dyDescent="0.25">
      <c r="A229" t="s">
        <v>214</v>
      </c>
      <c r="B229">
        <v>5685.5</v>
      </c>
      <c r="C229">
        <v>424833</v>
      </c>
      <c r="D229">
        <v>7.5314548998759523E-3</v>
      </c>
      <c r="E229">
        <v>7.5032350956374429E-3</v>
      </c>
      <c r="F229">
        <v>8.6456743530647771</v>
      </c>
      <c r="G229">
        <v>12.959451429508469</v>
      </c>
      <c r="H229">
        <v>0</v>
      </c>
    </row>
    <row r="230" spans="1:8" x14ac:dyDescent="0.25">
      <c r="A230" s="1">
        <v>44287</v>
      </c>
      <c r="B230">
        <v>5744</v>
      </c>
      <c r="C230">
        <v>389580</v>
      </c>
      <c r="D230">
        <v>1.028933251253188E-2</v>
      </c>
      <c r="E230">
        <v>1.0236757663282647E-2</v>
      </c>
      <c r="F230">
        <v>8.6559111107280593</v>
      </c>
      <c r="G230">
        <v>12.872824514730587</v>
      </c>
      <c r="H230">
        <v>0</v>
      </c>
    </row>
    <row r="231" spans="1:8" x14ac:dyDescent="0.25">
      <c r="A231" s="1">
        <v>44317</v>
      </c>
      <c r="B231">
        <v>5762.5</v>
      </c>
      <c r="C231">
        <v>523336</v>
      </c>
      <c r="D231">
        <v>3.2207520891364902E-3</v>
      </c>
      <c r="E231">
        <v>3.2155765768438821E-3</v>
      </c>
      <c r="F231">
        <v>8.6591266873049033</v>
      </c>
      <c r="G231">
        <v>13.167978984184801</v>
      </c>
      <c r="H231">
        <v>0</v>
      </c>
    </row>
    <row r="232" spans="1:8" x14ac:dyDescent="0.25">
      <c r="A232" s="1">
        <v>44409</v>
      </c>
      <c r="B232">
        <v>5478</v>
      </c>
      <c r="C232">
        <v>685315</v>
      </c>
      <c r="D232">
        <v>-1.0119262739428984E-2</v>
      </c>
      <c r="E232">
        <v>-1.0170810523847744E-2</v>
      </c>
      <c r="F232">
        <v>8.6084953498230234</v>
      </c>
      <c r="G232">
        <v>13.437633865558507</v>
      </c>
      <c r="H232">
        <v>0</v>
      </c>
    </row>
    <row r="233" spans="1:8" x14ac:dyDescent="0.25">
      <c r="A233" s="1">
        <v>44501</v>
      </c>
      <c r="B233">
        <v>5484.5</v>
      </c>
      <c r="C233">
        <v>381305</v>
      </c>
      <c r="D233">
        <v>1.1865644395764878E-3</v>
      </c>
      <c r="E233">
        <v>1.1858610283654104E-3</v>
      </c>
      <c r="F233">
        <v>8.609681210851388</v>
      </c>
      <c r="G233">
        <v>12.851354858794036</v>
      </c>
      <c r="H233">
        <v>0</v>
      </c>
    </row>
    <row r="234" spans="1:8" x14ac:dyDescent="0.25">
      <c r="A234" s="1">
        <v>44531</v>
      </c>
      <c r="B234">
        <v>5450.5</v>
      </c>
      <c r="C234">
        <v>384309</v>
      </c>
      <c r="D234">
        <v>-6.1992889050961801E-3</v>
      </c>
      <c r="E234">
        <v>-6.2185842829755528E-3</v>
      </c>
      <c r="F234">
        <v>8.6034626265684135</v>
      </c>
      <c r="G234">
        <v>12.859202195482457</v>
      </c>
      <c r="H234">
        <v>0</v>
      </c>
    </row>
    <row r="235" spans="1:8" x14ac:dyDescent="0.25">
      <c r="A235" t="s">
        <v>8</v>
      </c>
      <c r="B235">
        <v>5410</v>
      </c>
      <c r="C235">
        <v>292518</v>
      </c>
      <c r="D235">
        <v>-7.4305109622970367E-3</v>
      </c>
      <c r="E235">
        <v>-7.4582547278860588E-3</v>
      </c>
      <c r="F235">
        <v>8.596004371840527</v>
      </c>
      <c r="G235">
        <v>12.586281482222173</v>
      </c>
      <c r="H235">
        <v>0</v>
      </c>
    </row>
    <row r="236" spans="1:8" x14ac:dyDescent="0.25">
      <c r="A236" t="s">
        <v>9</v>
      </c>
      <c r="B236">
        <v>5375.5</v>
      </c>
      <c r="C236">
        <v>284274</v>
      </c>
      <c r="D236">
        <v>-6.3770794824399265E-3</v>
      </c>
      <c r="E236">
        <v>-6.3974999152444671E-3</v>
      </c>
      <c r="F236">
        <v>8.5896068719252821</v>
      </c>
      <c r="G236">
        <v>12.55769384076622</v>
      </c>
      <c r="H236">
        <v>0</v>
      </c>
    </row>
    <row r="237" spans="1:8" x14ac:dyDescent="0.25">
      <c r="A237" t="s">
        <v>10</v>
      </c>
      <c r="B237">
        <v>5210</v>
      </c>
      <c r="C237">
        <v>1082136</v>
      </c>
      <c r="D237">
        <v>-3.0787833689889313E-2</v>
      </c>
      <c r="E237">
        <v>-3.1271737177870185E-2</v>
      </c>
      <c r="F237">
        <v>8.5583351347474128</v>
      </c>
      <c r="G237">
        <v>13.894447423650654</v>
      </c>
      <c r="H237">
        <v>0</v>
      </c>
    </row>
    <row r="238" spans="1:8" x14ac:dyDescent="0.25">
      <c r="A238" t="s">
        <v>11</v>
      </c>
      <c r="B238">
        <v>5219</v>
      </c>
      <c r="C238">
        <v>558907</v>
      </c>
      <c r="D238">
        <v>1.7274472168905949E-3</v>
      </c>
      <c r="E238">
        <v>1.7259568960007019E-3</v>
      </c>
      <c r="F238">
        <v>8.5600610916434139</v>
      </c>
      <c r="G238">
        <v>13.233738369781253</v>
      </c>
      <c r="H238">
        <v>0</v>
      </c>
    </row>
    <row r="239" spans="1:8" x14ac:dyDescent="0.25">
      <c r="A239" t="s">
        <v>12</v>
      </c>
      <c r="B239">
        <v>5183.5</v>
      </c>
      <c r="C239">
        <v>443464</v>
      </c>
      <c r="D239">
        <v>-6.802069361946733E-3</v>
      </c>
      <c r="E239">
        <v>-6.8253088802464387E-3</v>
      </c>
      <c r="F239">
        <v>8.5532357827631671</v>
      </c>
      <c r="G239">
        <v>13.002371904945562</v>
      </c>
      <c r="H239">
        <v>0</v>
      </c>
    </row>
    <row r="240" spans="1:8" x14ac:dyDescent="0.25">
      <c r="A240" t="s">
        <v>13</v>
      </c>
      <c r="B240">
        <v>5161.5</v>
      </c>
      <c r="C240">
        <v>496304</v>
      </c>
      <c r="D240">
        <v>-4.244236519726054E-3</v>
      </c>
      <c r="E240">
        <v>-4.2532688575220128E-3</v>
      </c>
      <c r="F240">
        <v>8.5489825139056439</v>
      </c>
      <c r="G240">
        <v>13.1149439211844</v>
      </c>
      <c r="H240">
        <v>0</v>
      </c>
    </row>
    <row r="241" spans="1:8" x14ac:dyDescent="0.25">
      <c r="A241" t="s">
        <v>14</v>
      </c>
      <c r="B241">
        <v>5060</v>
      </c>
      <c r="C241">
        <v>553023</v>
      </c>
      <c r="D241">
        <v>-1.9664826116439018E-2</v>
      </c>
      <c r="E241">
        <v>-1.9860751624133567E-2</v>
      </c>
      <c r="F241">
        <v>8.5291217622815108</v>
      </c>
      <c r="G241">
        <v>13.223154870959648</v>
      </c>
      <c r="H241">
        <v>0</v>
      </c>
    </row>
    <row r="242" spans="1:8" x14ac:dyDescent="0.25">
      <c r="A242" t="s">
        <v>15</v>
      </c>
      <c r="B242">
        <v>4991</v>
      </c>
      <c r="C242">
        <v>706032</v>
      </c>
      <c r="D242">
        <v>-1.3636363636363636E-2</v>
      </c>
      <c r="E242">
        <v>-1.373019281190202E-2</v>
      </c>
      <c r="F242">
        <v>8.5153915694696085</v>
      </c>
      <c r="G242">
        <v>13.467415841227234</v>
      </c>
      <c r="H242">
        <v>0</v>
      </c>
    </row>
    <row r="243" spans="1:8" x14ac:dyDescent="0.25">
      <c r="A243" t="s">
        <v>16</v>
      </c>
      <c r="B243">
        <v>5168.5</v>
      </c>
      <c r="C243">
        <v>751937</v>
      </c>
      <c r="D243">
        <v>3.5564015227409339E-2</v>
      </c>
      <c r="E243">
        <v>3.4946220538930137E-2</v>
      </c>
      <c r="F243">
        <v>8.5503377900085393</v>
      </c>
      <c r="G243">
        <v>13.530407822826778</v>
      </c>
      <c r="H243">
        <v>0</v>
      </c>
    </row>
    <row r="244" spans="1:8" x14ac:dyDescent="0.25">
      <c r="A244" t="s">
        <v>17</v>
      </c>
      <c r="B244">
        <v>5175</v>
      </c>
      <c r="C244">
        <v>461057</v>
      </c>
      <c r="D244">
        <v>1.2576182644867949E-3</v>
      </c>
      <c r="E244">
        <v>1.2568281250303571E-3</v>
      </c>
      <c r="F244">
        <v>8.5515946181335707</v>
      </c>
      <c r="G244">
        <v>13.041276958587092</v>
      </c>
      <c r="H244">
        <v>0</v>
      </c>
    </row>
    <row r="245" spans="1:8" x14ac:dyDescent="0.25">
      <c r="A245" t="s">
        <v>18</v>
      </c>
      <c r="B245">
        <v>5087.5</v>
      </c>
      <c r="C245">
        <v>406595</v>
      </c>
      <c r="D245">
        <v>-1.6908212560386472E-2</v>
      </c>
      <c r="E245">
        <v>-1.7052788382719359E-2</v>
      </c>
      <c r="F245">
        <v>8.5345418297508502</v>
      </c>
      <c r="G245">
        <v>12.915572883002888</v>
      </c>
      <c r="H245">
        <v>0</v>
      </c>
    </row>
    <row r="246" spans="1:8" x14ac:dyDescent="0.25">
      <c r="A246" t="s">
        <v>19</v>
      </c>
      <c r="B246">
        <v>5060</v>
      </c>
      <c r="C246">
        <v>394757</v>
      </c>
      <c r="D246">
        <v>-5.4054054054054057E-3</v>
      </c>
      <c r="E246">
        <v>-5.4200674693391446E-3</v>
      </c>
      <c r="F246">
        <v>8.5291217622815108</v>
      </c>
      <c r="G246">
        <v>12.886025664702908</v>
      </c>
      <c r="H246">
        <v>0</v>
      </c>
    </row>
    <row r="247" spans="1:8" x14ac:dyDescent="0.25">
      <c r="A247" t="s">
        <v>20</v>
      </c>
      <c r="B247">
        <v>4924</v>
      </c>
      <c r="C247">
        <v>551594</v>
      </c>
      <c r="D247">
        <v>-2.6877470355731226E-2</v>
      </c>
      <c r="E247">
        <v>-2.7245274977167055E-2</v>
      </c>
      <c r="F247">
        <v>8.5018764873043438</v>
      </c>
      <c r="G247">
        <v>13.220567547394698</v>
      </c>
      <c r="H247">
        <v>0</v>
      </c>
    </row>
    <row r="248" spans="1:8" x14ac:dyDescent="0.25">
      <c r="A248" s="1">
        <v>44198</v>
      </c>
      <c r="B248">
        <v>4948.5</v>
      </c>
      <c r="C248">
        <v>490220</v>
      </c>
      <c r="D248">
        <v>4.975629569455727E-3</v>
      </c>
      <c r="E248">
        <v>4.9632920324015799E-3</v>
      </c>
      <c r="F248">
        <v>8.5068397793367456</v>
      </c>
      <c r="G248">
        <v>13.102609548917467</v>
      </c>
      <c r="H248">
        <v>0</v>
      </c>
    </row>
    <row r="249" spans="1:8" x14ac:dyDescent="0.25">
      <c r="A249" s="1">
        <v>44229</v>
      </c>
      <c r="B249">
        <v>5014.5</v>
      </c>
      <c r="C249">
        <v>716539</v>
      </c>
      <c r="D249">
        <v>1.3337374962109729E-2</v>
      </c>
      <c r="E249">
        <v>1.3249215191517194E-2</v>
      </c>
      <c r="F249">
        <v>8.5200889945282636</v>
      </c>
      <c r="G249">
        <v>13.482187956032121</v>
      </c>
      <c r="H249">
        <v>0</v>
      </c>
    </row>
    <row r="250" spans="1:8" x14ac:dyDescent="0.25">
      <c r="A250" s="1">
        <v>44257</v>
      </c>
      <c r="B250">
        <v>5048.5</v>
      </c>
      <c r="C250">
        <v>394810</v>
      </c>
      <c r="D250">
        <v>6.7803370226343605E-3</v>
      </c>
      <c r="E250">
        <v>6.7574539161126329E-3</v>
      </c>
      <c r="F250">
        <v>8.5268464484443758</v>
      </c>
      <c r="G250">
        <v>12.886159915501331</v>
      </c>
      <c r="H250">
        <v>0</v>
      </c>
    </row>
    <row r="251" spans="1:8" x14ac:dyDescent="0.25">
      <c r="A251" s="1">
        <v>44288</v>
      </c>
      <c r="B251">
        <v>5062.5</v>
      </c>
      <c r="C251">
        <v>731022</v>
      </c>
      <c r="D251">
        <v>2.7731009210656631E-3</v>
      </c>
      <c r="E251">
        <v>2.7692629704188267E-3</v>
      </c>
      <c r="F251">
        <v>8.5296157114147952</v>
      </c>
      <c r="G251">
        <v>13.502198834038282</v>
      </c>
      <c r="H251">
        <v>0</v>
      </c>
    </row>
    <row r="252" spans="1:8" x14ac:dyDescent="0.25">
      <c r="A252" s="1">
        <v>44318</v>
      </c>
      <c r="B252">
        <v>4996</v>
      </c>
      <c r="C252">
        <v>511451</v>
      </c>
      <c r="D252">
        <v>-1.3135802469135802E-2</v>
      </c>
      <c r="E252">
        <v>-1.3222840169326299E-2</v>
      </c>
      <c r="F252">
        <v>8.5163928712454684</v>
      </c>
      <c r="G252">
        <v>13.145007063108581</v>
      </c>
      <c r="H252">
        <v>0</v>
      </c>
    </row>
    <row r="253" spans="1:8" x14ac:dyDescent="0.25">
      <c r="A253" s="1">
        <v>44410</v>
      </c>
      <c r="B253">
        <v>5107.5</v>
      </c>
      <c r="C253">
        <v>554832</v>
      </c>
      <c r="D253">
        <v>2.2317854283426742E-2</v>
      </c>
      <c r="E253">
        <v>2.2072455446308894E-2</v>
      </c>
      <c r="F253">
        <v>8.5384653266917763</v>
      </c>
      <c r="G253">
        <v>13.226420644202157</v>
      </c>
      <c r="H253">
        <v>0</v>
      </c>
    </row>
    <row r="254" spans="1:8" x14ac:dyDescent="0.25">
      <c r="A254" s="1">
        <v>44441</v>
      </c>
      <c r="B254">
        <v>5273</v>
      </c>
      <c r="C254">
        <v>870072</v>
      </c>
      <c r="D254">
        <v>3.240332843857073E-2</v>
      </c>
      <c r="E254">
        <v>3.1889412838692677E-2</v>
      </c>
      <c r="F254">
        <v>8.5703547395304707</v>
      </c>
      <c r="G254">
        <v>13.67633124582715</v>
      </c>
      <c r="H254">
        <v>0</v>
      </c>
    </row>
    <row r="255" spans="1:8" x14ac:dyDescent="0.25">
      <c r="A255" s="1">
        <v>44471</v>
      </c>
      <c r="B255">
        <v>5197</v>
      </c>
      <c r="C255">
        <v>542689</v>
      </c>
      <c r="D255">
        <v>-1.4413047600986157E-2</v>
      </c>
      <c r="E255">
        <v>-1.4517924522027931E-2</v>
      </c>
      <c r="F255">
        <v>8.5558368150084423</v>
      </c>
      <c r="G255">
        <v>13.204291690820833</v>
      </c>
      <c r="H255">
        <v>0</v>
      </c>
    </row>
    <row r="256" spans="1:8" x14ac:dyDescent="0.25">
      <c r="A256" s="1">
        <v>44502</v>
      </c>
      <c r="B256">
        <v>5117.5</v>
      </c>
      <c r="C256">
        <v>496228</v>
      </c>
      <c r="D256">
        <v>-1.529728689628632E-2</v>
      </c>
      <c r="E256">
        <v>-1.5415497472997232E-2</v>
      </c>
      <c r="F256">
        <v>8.5404213175354453</v>
      </c>
      <c r="G256">
        <v>13.114790777507121</v>
      </c>
      <c r="H256">
        <v>0</v>
      </c>
    </row>
    <row r="257" spans="1:8" x14ac:dyDescent="0.25">
      <c r="A257" s="1">
        <v>44532</v>
      </c>
      <c r="B257">
        <v>5169</v>
      </c>
      <c r="C257">
        <v>493207</v>
      </c>
      <c r="D257">
        <v>1.0063507572056669E-2</v>
      </c>
      <c r="E257">
        <v>1.0013207660594811E-2</v>
      </c>
      <c r="F257">
        <v>8.5504345251960387</v>
      </c>
      <c r="G257">
        <v>13.108684243196748</v>
      </c>
      <c r="H257">
        <v>0</v>
      </c>
    </row>
    <row r="258" spans="1:8" x14ac:dyDescent="0.25">
      <c r="A258" t="s">
        <v>21</v>
      </c>
      <c r="B258">
        <v>5280</v>
      </c>
      <c r="C258">
        <v>556501</v>
      </c>
      <c r="D258">
        <v>2.1474172954149738E-2</v>
      </c>
      <c r="E258">
        <v>2.1246851504267767E-2</v>
      </c>
      <c r="F258">
        <v>8.5716813767003064</v>
      </c>
      <c r="G258">
        <v>13.229424246641315</v>
      </c>
      <c r="H258">
        <v>0</v>
      </c>
    </row>
    <row r="259" spans="1:8" x14ac:dyDescent="0.25">
      <c r="A259" t="s">
        <v>22</v>
      </c>
      <c r="B259">
        <v>5297.5</v>
      </c>
      <c r="C259">
        <v>473145</v>
      </c>
      <c r="D259">
        <v>3.3143939393939395E-3</v>
      </c>
      <c r="E259">
        <v>3.3089134421470721E-3</v>
      </c>
      <c r="F259">
        <v>8.5749902901424537</v>
      </c>
      <c r="G259">
        <v>13.067157174407226</v>
      </c>
      <c r="H259">
        <v>0</v>
      </c>
    </row>
    <row r="260" spans="1:8" x14ac:dyDescent="0.25">
      <c r="A260" t="s">
        <v>23</v>
      </c>
      <c r="B260">
        <v>5260</v>
      </c>
      <c r="C260">
        <v>538090</v>
      </c>
      <c r="D260">
        <v>-7.0788107597923545E-3</v>
      </c>
      <c r="E260">
        <v>-7.103984410698567E-3</v>
      </c>
      <c r="F260">
        <v>8.567886305731756</v>
      </c>
      <c r="G260">
        <v>13.195781111398491</v>
      </c>
      <c r="H260">
        <v>0</v>
      </c>
    </row>
    <row r="261" spans="1:8" x14ac:dyDescent="0.25">
      <c r="A261" t="s">
        <v>24</v>
      </c>
      <c r="B261">
        <v>5155.5</v>
      </c>
      <c r="C261">
        <v>762248</v>
      </c>
      <c r="D261">
        <v>-1.9866920152091256E-2</v>
      </c>
      <c r="E261">
        <v>-2.0066920773757262E-2</v>
      </c>
      <c r="F261">
        <v>8.5478193849579984</v>
      </c>
      <c r="G261">
        <v>13.544027241035973</v>
      </c>
      <c r="H261">
        <v>0</v>
      </c>
    </row>
    <row r="262" spans="1:8" x14ac:dyDescent="0.25">
      <c r="A262" t="s">
        <v>25</v>
      </c>
      <c r="B262">
        <v>5172.5</v>
      </c>
      <c r="C262">
        <v>383471</v>
      </c>
      <c r="D262">
        <v>3.2974493259625643E-3</v>
      </c>
      <c r="E262">
        <v>3.2920246616998084E-3</v>
      </c>
      <c r="F262">
        <v>8.5511114096196987</v>
      </c>
      <c r="G262">
        <v>12.857019277634206</v>
      </c>
      <c r="H262">
        <v>0</v>
      </c>
    </row>
    <row r="263" spans="1:8" x14ac:dyDescent="0.25">
      <c r="A263" t="s">
        <v>26</v>
      </c>
      <c r="B263">
        <v>5149.5</v>
      </c>
      <c r="C263">
        <v>33555</v>
      </c>
      <c r="D263">
        <v>-4.4465925567907204E-3</v>
      </c>
      <c r="E263">
        <v>-4.4565080538416339E-3</v>
      </c>
      <c r="F263">
        <v>8.5466549015658568</v>
      </c>
      <c r="G263">
        <v>10.42094116259234</v>
      </c>
      <c r="H263">
        <v>0</v>
      </c>
    </row>
    <row r="264" spans="1:8" x14ac:dyDescent="0.25">
      <c r="A264" t="s">
        <v>27</v>
      </c>
      <c r="B264">
        <v>5098</v>
      </c>
      <c r="C264">
        <v>271104</v>
      </c>
      <c r="D264">
        <v>-1.0000970968055151E-2</v>
      </c>
      <c r="E264">
        <v>-1.0051316629795725E-2</v>
      </c>
      <c r="F264">
        <v>8.53660358493606</v>
      </c>
      <c r="G264">
        <v>12.510257790080969</v>
      </c>
      <c r="H264">
        <v>0</v>
      </c>
    </row>
    <row r="265" spans="1:8" x14ac:dyDescent="0.25">
      <c r="A265" t="s">
        <v>28</v>
      </c>
      <c r="B265">
        <v>5008</v>
      </c>
      <c r="C265">
        <v>546134</v>
      </c>
      <c r="D265">
        <v>-1.7653981953707338E-2</v>
      </c>
      <c r="E265">
        <v>-1.7811672156126338E-2</v>
      </c>
      <c r="F265">
        <v>8.5187919127799336</v>
      </c>
      <c r="G265">
        <v>13.210619645861597</v>
      </c>
      <c r="H265">
        <v>0</v>
      </c>
    </row>
    <row r="266" spans="1:8" x14ac:dyDescent="0.25">
      <c r="A266" t="s">
        <v>29</v>
      </c>
      <c r="B266">
        <v>4919.5</v>
      </c>
      <c r="C266">
        <v>713489</v>
      </c>
      <c r="D266">
        <v>-1.7671725239616614E-2</v>
      </c>
      <c r="E266">
        <v>-1.7829734474114258E-2</v>
      </c>
      <c r="F266">
        <v>8.5009621783058194</v>
      </c>
      <c r="G266">
        <v>13.477922298821531</v>
      </c>
      <c r="H266">
        <v>0</v>
      </c>
    </row>
    <row r="267" spans="1:8" x14ac:dyDescent="0.25">
      <c r="A267" t="s">
        <v>30</v>
      </c>
      <c r="B267">
        <v>4929</v>
      </c>
      <c r="C267">
        <v>458905</v>
      </c>
      <c r="D267">
        <v>1.9310905579835349E-3</v>
      </c>
      <c r="E267">
        <v>1.929228399557539E-3</v>
      </c>
      <c r="F267">
        <v>8.5028914067053769</v>
      </c>
      <c r="G267">
        <v>13.036598495943529</v>
      </c>
      <c r="H267">
        <v>0</v>
      </c>
    </row>
    <row r="268" spans="1:8" x14ac:dyDescent="0.25">
      <c r="A268" s="1">
        <v>44199</v>
      </c>
      <c r="B268">
        <v>4970.5</v>
      </c>
      <c r="C268">
        <v>345421</v>
      </c>
      <c r="D268">
        <v>8.4195577196185846E-3</v>
      </c>
      <c r="E268">
        <v>8.3843109468221284E-3</v>
      </c>
      <c r="F268">
        <v>8.5112757176522003</v>
      </c>
      <c r="G268">
        <v>12.752519241920064</v>
      </c>
      <c r="H268">
        <v>0</v>
      </c>
    </row>
    <row r="269" spans="1:8" x14ac:dyDescent="0.25">
      <c r="A269" s="1">
        <v>44230</v>
      </c>
      <c r="B269">
        <v>5068.5</v>
      </c>
      <c r="C269">
        <v>393648</v>
      </c>
      <c r="D269">
        <v>1.9716326325319385E-2</v>
      </c>
      <c r="E269">
        <v>1.9524477170254403E-2</v>
      </c>
      <c r="F269">
        <v>8.5308001948224543</v>
      </c>
      <c r="G269">
        <v>12.883212387944303</v>
      </c>
      <c r="H269">
        <v>0</v>
      </c>
    </row>
    <row r="270" spans="1:8" x14ac:dyDescent="0.25">
      <c r="A270" s="1">
        <v>44258</v>
      </c>
      <c r="B270">
        <v>5030</v>
      </c>
      <c r="C270">
        <v>466695</v>
      </c>
      <c r="D270">
        <v>-7.5959356811679986E-3</v>
      </c>
      <c r="E270">
        <v>-7.6249317286694483E-3</v>
      </c>
      <c r="F270">
        <v>8.5231752630937851</v>
      </c>
      <c r="G270">
        <v>13.053431218360053</v>
      </c>
      <c r="H270">
        <v>0</v>
      </c>
    </row>
    <row r="271" spans="1:8" x14ac:dyDescent="0.25">
      <c r="A271" s="1">
        <v>44289</v>
      </c>
      <c r="B271">
        <v>4965.5</v>
      </c>
      <c r="C271">
        <v>315202</v>
      </c>
      <c r="D271">
        <v>-1.2823061630218688E-2</v>
      </c>
      <c r="E271">
        <v>-1.2905986750371693E-2</v>
      </c>
      <c r="F271">
        <v>8.5102692763434131</v>
      </c>
      <c r="G271">
        <v>12.660968982123396</v>
      </c>
      <c r="H271">
        <v>0</v>
      </c>
    </row>
    <row r="272" spans="1:8" x14ac:dyDescent="0.25">
      <c r="A272" s="1">
        <v>44319</v>
      </c>
      <c r="B272">
        <v>5010</v>
      </c>
      <c r="C272">
        <v>569971</v>
      </c>
      <c r="D272">
        <v>8.9618366730440033E-3</v>
      </c>
      <c r="E272">
        <v>8.9219177354971889E-3</v>
      </c>
      <c r="F272">
        <v>8.5191911940789105</v>
      </c>
      <c r="G272">
        <v>13.253340761323463</v>
      </c>
      <c r="H272">
        <v>0</v>
      </c>
    </row>
    <row r="273" spans="1:8" x14ac:dyDescent="0.25">
      <c r="A273" s="1">
        <v>44442</v>
      </c>
      <c r="B273">
        <v>4980.5</v>
      </c>
      <c r="C273">
        <v>515133</v>
      </c>
      <c r="D273">
        <v>-5.8882235528942119E-3</v>
      </c>
      <c r="E273">
        <v>-5.9056274936901071E-3</v>
      </c>
      <c r="F273">
        <v>8.5132855665852212</v>
      </c>
      <c r="G273">
        <v>13.152180398731639</v>
      </c>
      <c r="H273">
        <v>0</v>
      </c>
    </row>
    <row r="274" spans="1:8" x14ac:dyDescent="0.25">
      <c r="A274" s="1">
        <v>44472</v>
      </c>
      <c r="B274">
        <v>5070</v>
      </c>
      <c r="C274">
        <v>366323</v>
      </c>
      <c r="D274">
        <v>1.7970083324967374E-2</v>
      </c>
      <c r="E274">
        <v>1.7810530000008522E-2</v>
      </c>
      <c r="F274">
        <v>8.5310960965852285</v>
      </c>
      <c r="G274">
        <v>12.811270736858482</v>
      </c>
      <c r="H274">
        <v>0</v>
      </c>
    </row>
    <row r="275" spans="1:8" x14ac:dyDescent="0.25">
      <c r="A275" s="1">
        <v>44503</v>
      </c>
      <c r="B275">
        <v>5096.5</v>
      </c>
      <c r="C275">
        <v>254304</v>
      </c>
      <c r="D275">
        <v>5.2268244575936883E-3</v>
      </c>
      <c r="E275">
        <v>5.2132120232386446E-3</v>
      </c>
      <c r="F275">
        <v>8.5363093086084678</v>
      </c>
      <c r="G275">
        <v>12.446285680739907</v>
      </c>
      <c r="H275">
        <v>0</v>
      </c>
    </row>
    <row r="276" spans="1:8" x14ac:dyDescent="0.25">
      <c r="A276" s="1">
        <v>44533</v>
      </c>
      <c r="B276">
        <v>5135.5</v>
      </c>
      <c r="C276">
        <v>293522</v>
      </c>
      <c r="D276">
        <v>7.6523104091042876E-3</v>
      </c>
      <c r="E276">
        <v>7.6231799973914618E-3</v>
      </c>
      <c r="F276">
        <v>8.5439324886058596</v>
      </c>
      <c r="G276">
        <v>12.589707872851685</v>
      </c>
      <c r="H276">
        <v>0</v>
      </c>
    </row>
    <row r="277" spans="1:8" x14ac:dyDescent="0.25">
      <c r="A277" t="s">
        <v>31</v>
      </c>
      <c r="B277">
        <v>5217.5</v>
      </c>
      <c r="C277">
        <v>394556</v>
      </c>
      <c r="D277">
        <v>1.5967286534904097E-2</v>
      </c>
      <c r="E277">
        <v>1.5841150345496772E-2</v>
      </c>
      <c r="F277">
        <v>8.5597736389513557</v>
      </c>
      <c r="G277">
        <v>12.885516361031627</v>
      </c>
      <c r="H277">
        <v>0</v>
      </c>
    </row>
    <row r="278" spans="1:8" x14ac:dyDescent="0.25">
      <c r="A278" t="s">
        <v>32</v>
      </c>
      <c r="B278">
        <v>5170.5</v>
      </c>
      <c r="C278">
        <v>306942</v>
      </c>
      <c r="D278">
        <v>-9.0081456636320074E-3</v>
      </c>
      <c r="E278">
        <v>-9.0489643263261133E-3</v>
      </c>
      <c r="F278">
        <v>8.5507246746250303</v>
      </c>
      <c r="G278">
        <v>12.63441408363931</v>
      </c>
      <c r="H278">
        <v>0</v>
      </c>
    </row>
    <row r="279" spans="1:8" x14ac:dyDescent="0.25">
      <c r="A279" t="s">
        <v>33</v>
      </c>
      <c r="B279">
        <v>5274.5</v>
      </c>
      <c r="C279">
        <v>583209</v>
      </c>
      <c r="D279">
        <v>2.0114108886954842E-2</v>
      </c>
      <c r="E279">
        <v>1.9914492496833615E-2</v>
      </c>
      <c r="F279">
        <v>8.5706391671218629</v>
      </c>
      <c r="G279">
        <v>13.276300891656277</v>
      </c>
      <c r="H279">
        <v>0</v>
      </c>
    </row>
    <row r="280" spans="1:8" x14ac:dyDescent="0.25">
      <c r="A280" t="s">
        <v>34</v>
      </c>
      <c r="B280">
        <v>5362</v>
      </c>
      <c r="C280">
        <v>915441</v>
      </c>
      <c r="D280">
        <v>1.6589250165892501E-2</v>
      </c>
      <c r="E280">
        <v>1.6453151674041062E-2</v>
      </c>
      <c r="F280">
        <v>8.5870923187959054</v>
      </c>
      <c r="G280">
        <v>13.727161195361882</v>
      </c>
      <c r="H280">
        <v>0</v>
      </c>
    </row>
    <row r="281" spans="1:8" x14ac:dyDescent="0.25">
      <c r="A281" t="s">
        <v>35</v>
      </c>
      <c r="B281">
        <v>5428.5</v>
      </c>
      <c r="C281">
        <v>828789</v>
      </c>
      <c r="D281">
        <v>1.2402088772845953E-2</v>
      </c>
      <c r="E281">
        <v>1.2325812876002247E-2</v>
      </c>
      <c r="F281">
        <v>8.5994181316719072</v>
      </c>
      <c r="G281">
        <v>13.627720878198508</v>
      </c>
      <c r="H281">
        <v>0</v>
      </c>
    </row>
    <row r="282" spans="1:8" x14ac:dyDescent="0.25">
      <c r="A282" t="s">
        <v>36</v>
      </c>
      <c r="B282">
        <v>5409</v>
      </c>
      <c r="C282">
        <v>396221</v>
      </c>
      <c r="D282">
        <v>-3.592152528322741E-3</v>
      </c>
      <c r="E282">
        <v>-3.5986198004799045E-3</v>
      </c>
      <c r="F282">
        <v>8.5958195118714276</v>
      </c>
      <c r="G282">
        <v>12.889727415375519</v>
      </c>
      <c r="H282">
        <v>0</v>
      </c>
    </row>
    <row r="283" spans="1:8" x14ac:dyDescent="0.25">
      <c r="A283" t="s">
        <v>37</v>
      </c>
      <c r="B283">
        <v>5300.5</v>
      </c>
      <c r="C283">
        <v>446257</v>
      </c>
      <c r="D283">
        <v>-2.0059160658162323E-2</v>
      </c>
      <c r="E283">
        <v>-2.026307715827454E-2</v>
      </c>
      <c r="F283">
        <v>8.5755564347131532</v>
      </c>
      <c r="G283">
        <v>13.008650298227467</v>
      </c>
      <c r="H283">
        <v>0</v>
      </c>
    </row>
    <row r="284" spans="1:8" x14ac:dyDescent="0.25">
      <c r="A284" t="s">
        <v>38</v>
      </c>
      <c r="B284">
        <v>5354.5</v>
      </c>
      <c r="C284">
        <v>351371</v>
      </c>
      <c r="D284">
        <v>1.0187718139798132E-2</v>
      </c>
      <c r="E284">
        <v>1.0136173127777461E-2</v>
      </c>
      <c r="F284">
        <v>8.5856926078409295</v>
      </c>
      <c r="G284">
        <v>12.769597924294873</v>
      </c>
      <c r="H284">
        <v>0</v>
      </c>
    </row>
    <row r="285" spans="1:8" x14ac:dyDescent="0.25">
      <c r="A285" t="s">
        <v>39</v>
      </c>
      <c r="B285">
        <v>5294.5</v>
      </c>
      <c r="C285">
        <v>254876</v>
      </c>
      <c r="D285">
        <v>-1.1205528060509852E-2</v>
      </c>
      <c r="E285">
        <v>-1.1268782970420629E-2</v>
      </c>
      <c r="F285">
        <v>8.5744238248705091</v>
      </c>
      <c r="G285">
        <v>12.448532431360967</v>
      </c>
      <c r="H285">
        <v>0</v>
      </c>
    </row>
    <row r="286" spans="1:8" x14ac:dyDescent="0.25">
      <c r="A286" t="s">
        <v>40</v>
      </c>
      <c r="B286">
        <v>5348</v>
      </c>
      <c r="C286">
        <v>223178</v>
      </c>
      <c r="D286">
        <v>1.0104825762583813E-2</v>
      </c>
      <c r="E286">
        <v>1.0054113351324608E-2</v>
      </c>
      <c r="F286">
        <v>8.5844779382218341</v>
      </c>
      <c r="G286">
        <v>12.315724938323072</v>
      </c>
      <c r="H286">
        <v>0</v>
      </c>
    </row>
    <row r="287" spans="1:8" x14ac:dyDescent="0.25">
      <c r="A287" t="s">
        <v>41</v>
      </c>
      <c r="B287">
        <v>5300</v>
      </c>
      <c r="C287">
        <v>374734</v>
      </c>
      <c r="D287">
        <v>-8.9753178758414359E-3</v>
      </c>
      <c r="E287">
        <v>-9.0158386816205395E-3</v>
      </c>
      <c r="F287">
        <v>8.5754620995402124</v>
      </c>
      <c r="G287">
        <v>12.833971719923294</v>
      </c>
      <c r="H287">
        <v>0</v>
      </c>
    </row>
    <row r="288" spans="1:8" x14ac:dyDescent="0.25">
      <c r="A288" t="s">
        <v>42</v>
      </c>
      <c r="B288">
        <v>5281</v>
      </c>
      <c r="C288">
        <v>129101</v>
      </c>
      <c r="D288">
        <v>-3.5849056603773585E-3</v>
      </c>
      <c r="E288">
        <v>-3.5913468332800752E-3</v>
      </c>
      <c r="F288">
        <v>8.5718707527069338</v>
      </c>
      <c r="G288">
        <v>11.768350322738119</v>
      </c>
      <c r="H288">
        <v>0</v>
      </c>
    </row>
    <row r="289" spans="1:8" x14ac:dyDescent="0.25">
      <c r="A289" t="s">
        <v>43</v>
      </c>
      <c r="B289">
        <v>5344.5</v>
      </c>
      <c r="C289">
        <v>281065</v>
      </c>
      <c r="D289">
        <v>1.2024237833743609E-2</v>
      </c>
      <c r="E289">
        <v>1.1952521007067283E-2</v>
      </c>
      <c r="F289">
        <v>8.5838232737139997</v>
      </c>
      <c r="G289">
        <v>12.546341238292273</v>
      </c>
      <c r="H289">
        <v>0</v>
      </c>
    </row>
    <row r="290" spans="1:8" x14ac:dyDescent="0.25">
      <c r="A290" s="1">
        <v>44200</v>
      </c>
      <c r="B290">
        <v>5293.5</v>
      </c>
      <c r="C290">
        <v>262969</v>
      </c>
      <c r="D290">
        <v>-9.542520348021331E-3</v>
      </c>
      <c r="E290">
        <v>-9.5883419305659266E-3</v>
      </c>
      <c r="F290">
        <v>8.574234931783435</v>
      </c>
      <c r="G290">
        <v>12.479791433490169</v>
      </c>
      <c r="H290">
        <v>0</v>
      </c>
    </row>
    <row r="291" spans="1:8" x14ac:dyDescent="0.25">
      <c r="A291" s="1">
        <v>44231</v>
      </c>
      <c r="B291">
        <v>5301.5</v>
      </c>
      <c r="C291">
        <v>89435</v>
      </c>
      <c r="D291">
        <v>1.5112874279777084E-3</v>
      </c>
      <c r="E291">
        <v>1.5101465824184234E-3</v>
      </c>
      <c r="F291">
        <v>8.5757450783658538</v>
      </c>
      <c r="G291">
        <v>11.401267383427346</v>
      </c>
      <c r="H291">
        <v>0</v>
      </c>
    </row>
    <row r="292" spans="1:8" x14ac:dyDescent="0.25">
      <c r="A292" s="1">
        <v>44320</v>
      </c>
      <c r="B292">
        <v>5254.5</v>
      </c>
      <c r="C292">
        <v>214581</v>
      </c>
      <c r="D292">
        <v>-8.865415448457984E-3</v>
      </c>
      <c r="E292">
        <v>-8.9049470602016994E-3</v>
      </c>
      <c r="F292">
        <v>8.5668401313056517</v>
      </c>
      <c r="G292">
        <v>12.276442568446445</v>
      </c>
      <c r="H292">
        <v>0</v>
      </c>
    </row>
    <row r="293" spans="1:8" x14ac:dyDescent="0.25">
      <c r="A293" s="1">
        <v>44351</v>
      </c>
      <c r="B293">
        <v>5110.5</v>
      </c>
      <c r="C293">
        <v>441607</v>
      </c>
      <c r="D293">
        <v>-2.7405081358835286E-2</v>
      </c>
      <c r="E293">
        <v>-2.77876055365202E-2</v>
      </c>
      <c r="F293">
        <v>8.5390525257691312</v>
      </c>
      <c r="G293">
        <v>12.998175625268665</v>
      </c>
      <c r="H293">
        <v>0</v>
      </c>
    </row>
    <row r="294" spans="1:8" x14ac:dyDescent="0.25">
      <c r="A294" s="1">
        <v>44381</v>
      </c>
      <c r="B294">
        <v>5080</v>
      </c>
      <c r="C294">
        <v>523524</v>
      </c>
      <c r="D294">
        <v>-5.9681048821054695E-3</v>
      </c>
      <c r="E294">
        <v>-5.9859851966033205E-3</v>
      </c>
      <c r="F294">
        <v>8.533066540572527</v>
      </c>
      <c r="G294">
        <v>13.168338153514073</v>
      </c>
      <c r="H294">
        <v>0</v>
      </c>
    </row>
    <row r="295" spans="1:8" x14ac:dyDescent="0.25">
      <c r="A295" s="1">
        <v>44412</v>
      </c>
      <c r="B295">
        <v>5099</v>
      </c>
      <c r="C295">
        <v>333972</v>
      </c>
      <c r="D295">
        <v>3.7401574803149606E-3</v>
      </c>
      <c r="E295">
        <v>3.7331804826280656E-3</v>
      </c>
      <c r="F295">
        <v>8.5367997210551554</v>
      </c>
      <c r="G295">
        <v>12.718812436109381</v>
      </c>
      <c r="H295">
        <v>0</v>
      </c>
    </row>
    <row r="296" spans="1:8" x14ac:dyDescent="0.25">
      <c r="A296" s="1">
        <v>44443</v>
      </c>
      <c r="B296">
        <v>5135</v>
      </c>
      <c r="C296">
        <v>335742</v>
      </c>
      <c r="D296">
        <v>7.0602078838988037E-3</v>
      </c>
      <c r="E296">
        <v>7.0354013075028922E-3</v>
      </c>
      <c r="F296">
        <v>8.5438351223626583</v>
      </c>
      <c r="G296">
        <v>12.724098286849191</v>
      </c>
      <c r="H296">
        <v>0</v>
      </c>
    </row>
    <row r="297" spans="1:8" x14ac:dyDescent="0.25">
      <c r="A297" s="1">
        <v>44534</v>
      </c>
      <c r="B297">
        <v>5180</v>
      </c>
      <c r="C297">
        <v>210750</v>
      </c>
      <c r="D297">
        <v>8.7633885102239538E-3</v>
      </c>
      <c r="E297">
        <v>8.7252128908700318E-3</v>
      </c>
      <c r="F297">
        <v>8.5525603352535295</v>
      </c>
      <c r="G297">
        <v>12.258427875864102</v>
      </c>
      <c r="H297">
        <v>0</v>
      </c>
    </row>
    <row r="298" spans="1:8" x14ac:dyDescent="0.25">
      <c r="A298" t="s">
        <v>44</v>
      </c>
      <c r="B298">
        <v>5134.5</v>
      </c>
      <c r="C298">
        <v>402712</v>
      </c>
      <c r="D298">
        <v>-8.7837837837837843E-3</v>
      </c>
      <c r="E298">
        <v>-8.8225886151789955E-3</v>
      </c>
      <c r="F298">
        <v>8.5437377466383495</v>
      </c>
      <c r="G298">
        <v>12.905976945253279</v>
      </c>
      <c r="H298">
        <v>0</v>
      </c>
    </row>
    <row r="299" spans="1:8" x14ac:dyDescent="0.25">
      <c r="A299" t="s">
        <v>45</v>
      </c>
      <c r="B299">
        <v>5095</v>
      </c>
      <c r="C299">
        <v>319263</v>
      </c>
      <c r="D299">
        <v>-7.6930567728113741E-3</v>
      </c>
      <c r="E299">
        <v>-7.7228009815245528E-3</v>
      </c>
      <c r="F299">
        <v>8.5360149456568255</v>
      </c>
      <c r="G299">
        <v>12.673770493504259</v>
      </c>
      <c r="H299">
        <v>0</v>
      </c>
    </row>
    <row r="300" spans="1:8" x14ac:dyDescent="0.25">
      <c r="A300" t="s">
        <v>46</v>
      </c>
      <c r="B300">
        <v>5111.5</v>
      </c>
      <c r="C300">
        <v>287983</v>
      </c>
      <c r="D300">
        <v>3.2384690873405301E-3</v>
      </c>
      <c r="E300">
        <v>3.2332365402436346E-3</v>
      </c>
      <c r="F300">
        <v>8.5392481821970687</v>
      </c>
      <c r="G300">
        <v>12.570656729598097</v>
      </c>
      <c r="H300">
        <v>0</v>
      </c>
    </row>
    <row r="301" spans="1:8" x14ac:dyDescent="0.25">
      <c r="A301" t="s">
        <v>47</v>
      </c>
      <c r="B301">
        <v>5111.5</v>
      </c>
      <c r="C301">
        <v>242272</v>
      </c>
      <c r="D301">
        <v>0</v>
      </c>
      <c r="E301">
        <v>0</v>
      </c>
      <c r="F301">
        <v>8.5392481821970687</v>
      </c>
      <c r="G301">
        <v>12.397816340903033</v>
      </c>
      <c r="H301">
        <v>0</v>
      </c>
    </row>
    <row r="302" spans="1:8" x14ac:dyDescent="0.25">
      <c r="A302" t="s">
        <v>48</v>
      </c>
      <c r="B302">
        <v>5095.5</v>
      </c>
      <c r="C302">
        <v>170630</v>
      </c>
      <c r="D302">
        <v>-3.1301966154749093E-3</v>
      </c>
      <c r="E302">
        <v>-3.1351059283204101E-3</v>
      </c>
      <c r="F302">
        <v>8.536113076268748</v>
      </c>
      <c r="G302">
        <v>12.047252748521311</v>
      </c>
      <c r="H302">
        <v>0</v>
      </c>
    </row>
    <row r="303" spans="1:8" x14ac:dyDescent="0.25">
      <c r="A303" t="s">
        <v>49</v>
      </c>
      <c r="B303">
        <v>5086</v>
      </c>
      <c r="C303">
        <v>274908</v>
      </c>
      <c r="D303">
        <v>-1.8643901481699538E-3</v>
      </c>
      <c r="E303">
        <v>-1.8661302866833701E-3</v>
      </c>
      <c r="F303">
        <v>8.5342469459820656</v>
      </c>
      <c r="G303">
        <v>12.524191775221349</v>
      </c>
      <c r="H303">
        <v>0</v>
      </c>
    </row>
    <row r="304" spans="1:8" x14ac:dyDescent="0.25">
      <c r="A304" t="s">
        <v>50</v>
      </c>
      <c r="B304">
        <v>5140</v>
      </c>
      <c r="C304">
        <v>298355</v>
      </c>
      <c r="D304">
        <v>1.061738104600865E-2</v>
      </c>
      <c r="E304">
        <v>1.0561412467145818E-2</v>
      </c>
      <c r="F304">
        <v>8.5448083584492114</v>
      </c>
      <c r="G304">
        <v>12.606039331650088</v>
      </c>
      <c r="H304">
        <v>0</v>
      </c>
    </row>
    <row r="305" spans="1:8" x14ac:dyDescent="0.25">
      <c r="A305" t="s">
        <v>51</v>
      </c>
      <c r="B305">
        <v>5153.5</v>
      </c>
      <c r="C305">
        <v>512716</v>
      </c>
      <c r="D305">
        <v>2.6264591439688718E-3</v>
      </c>
      <c r="E305">
        <v>2.6230160276366214E-3</v>
      </c>
      <c r="F305">
        <v>8.5474313744768473</v>
      </c>
      <c r="G305">
        <v>13.147477364618577</v>
      </c>
      <c r="H305">
        <v>0</v>
      </c>
    </row>
    <row r="306" spans="1:8" x14ac:dyDescent="0.25">
      <c r="A306" t="s">
        <v>52</v>
      </c>
      <c r="B306">
        <v>5258</v>
      </c>
      <c r="C306">
        <v>656956</v>
      </c>
      <c r="D306">
        <v>2.0277481323372464E-2</v>
      </c>
      <c r="E306">
        <v>2.0074630812979007E-2</v>
      </c>
      <c r="F306">
        <v>8.5675060052898271</v>
      </c>
      <c r="G306">
        <v>13.395372324143414</v>
      </c>
      <c r="H306">
        <v>0</v>
      </c>
    </row>
    <row r="307" spans="1:8" x14ac:dyDescent="0.25">
      <c r="A307" t="s">
        <v>53</v>
      </c>
      <c r="B307">
        <v>5277</v>
      </c>
      <c r="C307">
        <v>368435</v>
      </c>
      <c r="D307">
        <v>3.6135412704450362E-3</v>
      </c>
      <c r="E307">
        <v>3.6070281158413022E-3</v>
      </c>
      <c r="F307">
        <v>8.571113033405668</v>
      </c>
      <c r="G307">
        <v>12.817019584279441</v>
      </c>
      <c r="H307">
        <v>0</v>
      </c>
    </row>
    <row r="308" spans="1:8" x14ac:dyDescent="0.25">
      <c r="A308" t="s">
        <v>54</v>
      </c>
      <c r="B308">
        <v>5255</v>
      </c>
      <c r="C308">
        <v>315832</v>
      </c>
      <c r="D308">
        <v>-4.169035436801213E-3</v>
      </c>
      <c r="E308">
        <v>-4.1777500946163972E-3</v>
      </c>
      <c r="F308">
        <v>8.5669352833110519</v>
      </c>
      <c r="G308">
        <v>12.662965705625814</v>
      </c>
      <c r="H308">
        <v>0</v>
      </c>
    </row>
    <row r="309" spans="1:8" x14ac:dyDescent="0.25">
      <c r="A309" t="s">
        <v>55</v>
      </c>
      <c r="B309">
        <v>5226</v>
      </c>
      <c r="C309">
        <v>218274</v>
      </c>
      <c r="D309">
        <v>-5.518553758325404E-3</v>
      </c>
      <c r="E309">
        <v>-5.5338372304937393E-3</v>
      </c>
      <c r="F309">
        <v>8.5614014460805574</v>
      </c>
      <c r="G309">
        <v>12.29350643329181</v>
      </c>
      <c r="H309">
        <v>0</v>
      </c>
    </row>
    <row r="310" spans="1:8" x14ac:dyDescent="0.25">
      <c r="A310" t="s">
        <v>56</v>
      </c>
      <c r="B310">
        <v>5113.5</v>
      </c>
      <c r="C310">
        <v>366747</v>
      </c>
      <c r="D310">
        <v>-2.1526980482204364E-2</v>
      </c>
      <c r="E310">
        <v>-2.1762065834490318E-2</v>
      </c>
      <c r="F310">
        <v>8.5396393802460668</v>
      </c>
      <c r="G310">
        <v>12.812427516012672</v>
      </c>
      <c r="H310">
        <v>0</v>
      </c>
    </row>
    <row r="311" spans="1:8" x14ac:dyDescent="0.25">
      <c r="A311" t="s">
        <v>57</v>
      </c>
      <c r="B311">
        <v>5119</v>
      </c>
      <c r="C311">
        <v>293771</v>
      </c>
      <c r="D311">
        <v>1.075584237801897E-3</v>
      </c>
      <c r="E311">
        <v>1.0750062115157273E-3</v>
      </c>
      <c r="F311">
        <v>8.5407143864575836</v>
      </c>
      <c r="G311">
        <v>12.590555831246965</v>
      </c>
      <c r="H311">
        <v>0</v>
      </c>
    </row>
  </sheetData>
  <autoFilter ref="A1:H311" xr:uid="{C61C36C8-DBB3-4A4C-9C58-80B9C9082874}"/>
  <mergeCells count="3">
    <mergeCell ref="P3:S6"/>
    <mergeCell ref="P13:S16"/>
    <mergeCell ref="P25:S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AEFD-8149-44A4-A884-A8C7085ADBBF}">
  <dimension ref="A1:Y311"/>
  <sheetViews>
    <sheetView topLeftCell="A58" workbookViewId="0">
      <selection activeCell="AJ14" sqref="AJ14"/>
    </sheetView>
  </sheetViews>
  <sheetFormatPr defaultRowHeight="15" x14ac:dyDescent="0.25"/>
  <cols>
    <col min="1" max="1" width="10.7109375" bestFit="1" customWidth="1"/>
    <col min="9" max="9" width="18.85546875" customWidth="1"/>
    <col min="13" max="13" width="16.42578125" bestFit="1" customWidth="1"/>
    <col min="17" max="17" width="14.140625" bestFit="1" customWidth="1"/>
    <col min="18" max="18" width="12.7109375" bestFit="1" customWidth="1"/>
    <col min="21" max="21" width="14.140625" bestFit="1" customWidth="1"/>
  </cols>
  <sheetData>
    <row r="1" spans="1:22" s="2" customFormat="1" ht="45" x14ac:dyDescent="0.25">
      <c r="A1" s="2" t="s">
        <v>215</v>
      </c>
      <c r="B1" s="2" t="s">
        <v>217</v>
      </c>
      <c r="C1" s="2" t="s">
        <v>218</v>
      </c>
      <c r="D1" s="2" t="s">
        <v>216</v>
      </c>
      <c r="E1" s="2" t="s">
        <v>219</v>
      </c>
      <c r="F1" s="2" t="s">
        <v>220</v>
      </c>
      <c r="G1" s="2" t="s">
        <v>221</v>
      </c>
      <c r="I1" s="13" t="s">
        <v>251</v>
      </c>
      <c r="J1" s="13"/>
      <c r="M1" s="13" t="s">
        <v>252</v>
      </c>
      <c r="N1" s="13"/>
      <c r="Q1" s="13" t="s">
        <v>253</v>
      </c>
      <c r="R1" s="13"/>
      <c r="U1" s="13" t="s">
        <v>253</v>
      </c>
      <c r="V1" s="13"/>
    </row>
    <row r="2" spans="1:22" x14ac:dyDescent="0.25">
      <c r="A2" s="1">
        <v>43891</v>
      </c>
      <c r="B2">
        <v>3445.5</v>
      </c>
      <c r="C2">
        <v>291955</v>
      </c>
      <c r="F2">
        <v>8.1448243107972633</v>
      </c>
      <c r="G2">
        <v>12.584354959785275</v>
      </c>
      <c r="I2" s="12" t="s">
        <v>244</v>
      </c>
      <c r="J2" s="12">
        <f>MIN(B2:B311)</f>
        <v>2705</v>
      </c>
      <c r="M2" s="12" t="s">
        <v>244</v>
      </c>
      <c r="N2" s="12">
        <f>MIN(C2:C311)</f>
        <v>33555</v>
      </c>
      <c r="Q2" s="12" t="s">
        <v>244</v>
      </c>
      <c r="R2" s="12">
        <f>MIN(D3:D311)</f>
        <v>-3.4949434860202258E-2</v>
      </c>
      <c r="U2" s="12" t="s">
        <v>244</v>
      </c>
      <c r="V2" s="12">
        <f>MIN(E3:E311)</f>
        <v>-3.557477990733781E-2</v>
      </c>
    </row>
    <row r="3" spans="1:22" x14ac:dyDescent="0.25">
      <c r="A3" s="1">
        <v>43983</v>
      </c>
      <c r="B3">
        <v>3416</v>
      </c>
      <c r="C3">
        <v>290909</v>
      </c>
      <c r="D3">
        <v>-8.5618923233202731E-3</v>
      </c>
      <c r="E3">
        <v>-8.598755888802153E-3</v>
      </c>
      <c r="F3">
        <v>8.1362255549084601</v>
      </c>
      <c r="G3">
        <v>12.580765782471536</v>
      </c>
      <c r="I3" s="12" t="s">
        <v>245</v>
      </c>
      <c r="J3" s="12">
        <f>MAX(B2:B311)</f>
        <v>5762.5</v>
      </c>
      <c r="M3" s="12" t="s">
        <v>245</v>
      </c>
      <c r="N3" s="12">
        <f>MAX(C2:C311)</f>
        <v>1841047</v>
      </c>
      <c r="Q3" s="12" t="s">
        <v>245</v>
      </c>
      <c r="R3" s="12">
        <f>MAX(D3:D311)</f>
        <v>3.6098310291858678E-2</v>
      </c>
      <c r="U3" s="12" t="s">
        <v>245</v>
      </c>
      <c r="V3" s="12">
        <f>MAX(E3:E311)</f>
        <v>3.5462033439241265E-2</v>
      </c>
    </row>
    <row r="4" spans="1:22" x14ac:dyDescent="0.25">
      <c r="A4" s="1">
        <v>44044</v>
      </c>
      <c r="B4">
        <v>3427</v>
      </c>
      <c r="C4">
        <v>388549</v>
      </c>
      <c r="D4">
        <v>3.2201405152224825E-3</v>
      </c>
      <c r="E4">
        <v>3.2149669661484361E-3</v>
      </c>
      <c r="F4">
        <v>8.139440521874608</v>
      </c>
      <c r="G4">
        <v>12.870174566962735</v>
      </c>
      <c r="I4" s="12" t="s">
        <v>246</v>
      </c>
      <c r="J4" s="12">
        <f>COUNT(B2:B311)</f>
        <v>310</v>
      </c>
      <c r="M4" s="12" t="s">
        <v>246</v>
      </c>
      <c r="N4" s="12">
        <f>COUNT(C2:C311)</f>
        <v>310</v>
      </c>
      <c r="Q4" s="12" t="s">
        <v>246</v>
      </c>
      <c r="R4" s="12">
        <f>COUNT(D3:D311)</f>
        <v>309</v>
      </c>
      <c r="U4" s="12" t="s">
        <v>246</v>
      </c>
      <c r="V4" s="12">
        <f>COUNT(E3:E311)</f>
        <v>309</v>
      </c>
    </row>
    <row r="5" spans="1:22" x14ac:dyDescent="0.25">
      <c r="A5" s="1">
        <v>44075</v>
      </c>
      <c r="B5">
        <v>3348</v>
      </c>
      <c r="C5">
        <v>492797</v>
      </c>
      <c r="D5">
        <v>-2.3052232273125181E-2</v>
      </c>
      <c r="E5">
        <v>-2.3322090265242849E-2</v>
      </c>
      <c r="F5">
        <v>8.1161184316093653</v>
      </c>
      <c r="G5">
        <v>13.107852603520579</v>
      </c>
      <c r="I5" s="12" t="s">
        <v>241</v>
      </c>
      <c r="J5" s="12">
        <f>1+INT(LOG(J4,2))</f>
        <v>9</v>
      </c>
      <c r="M5" s="12" t="s">
        <v>241</v>
      </c>
      <c r="N5" s="12">
        <f>1+INT(LOG(N4,2))</f>
        <v>9</v>
      </c>
      <c r="Q5" s="12" t="s">
        <v>241</v>
      </c>
      <c r="R5" s="12">
        <f>1+INT(LOG(R4,2))</f>
        <v>9</v>
      </c>
      <c r="U5" s="12" t="s">
        <v>241</v>
      </c>
      <c r="V5" s="12">
        <f>1+INT(LOG(V4,2))</f>
        <v>9</v>
      </c>
    </row>
    <row r="6" spans="1:22" x14ac:dyDescent="0.25">
      <c r="A6" s="1">
        <v>44105</v>
      </c>
      <c r="B6">
        <v>3319.5</v>
      </c>
      <c r="C6">
        <v>376849</v>
      </c>
      <c r="D6">
        <v>-8.512544802867384E-3</v>
      </c>
      <c r="E6">
        <v>-8.5489834501518529E-3</v>
      </c>
      <c r="F6">
        <v>8.1075694481592144</v>
      </c>
      <c r="G6">
        <v>12.839599855692402</v>
      </c>
      <c r="I6" s="12" t="s">
        <v>242</v>
      </c>
      <c r="J6" s="12">
        <f>J3-J2</f>
        <v>3057.5</v>
      </c>
      <c r="M6" s="12" t="s">
        <v>242</v>
      </c>
      <c r="N6" s="12">
        <f>N3-N2</f>
        <v>1807492</v>
      </c>
      <c r="Q6" s="12" t="s">
        <v>242</v>
      </c>
      <c r="R6" s="12">
        <f>R3-R2</f>
        <v>7.1047745152060943E-2</v>
      </c>
      <c r="U6" s="12" t="s">
        <v>242</v>
      </c>
      <c r="V6" s="12">
        <f>V3-V2</f>
        <v>7.1036813346579075E-2</v>
      </c>
    </row>
    <row r="7" spans="1:22" x14ac:dyDescent="0.25">
      <c r="A7" t="s">
        <v>58</v>
      </c>
      <c r="B7">
        <v>3345</v>
      </c>
      <c r="C7">
        <v>222572</v>
      </c>
      <c r="D7">
        <v>7.6818798011748755E-3</v>
      </c>
      <c r="E7">
        <v>7.6525244031147603E-3</v>
      </c>
      <c r="F7">
        <v>8.1152219725623294</v>
      </c>
      <c r="G7">
        <v>12.313005923748317</v>
      </c>
      <c r="I7" s="12" t="s">
        <v>255</v>
      </c>
      <c r="J7" s="12">
        <f>J6/J5</f>
        <v>339.72222222222223</v>
      </c>
      <c r="M7" s="12" t="s">
        <v>255</v>
      </c>
      <c r="N7" s="12">
        <f>N6/N5</f>
        <v>200832.44444444444</v>
      </c>
      <c r="Q7" s="12" t="s">
        <v>255</v>
      </c>
      <c r="R7" s="12">
        <f>R6/R5</f>
        <v>7.8941939057845488E-3</v>
      </c>
      <c r="U7" s="12" t="s">
        <v>254</v>
      </c>
      <c r="V7" s="12">
        <f>V6/V5</f>
        <v>7.8929792607310076E-3</v>
      </c>
    </row>
    <row r="8" spans="1:22" x14ac:dyDescent="0.25">
      <c r="A8" t="s">
        <v>59</v>
      </c>
      <c r="B8">
        <v>3339</v>
      </c>
      <c r="C8">
        <v>362009</v>
      </c>
      <c r="D8">
        <v>-1.7937219730941704E-3</v>
      </c>
      <c r="E8">
        <v>-1.7953326186742633E-3</v>
      </c>
      <c r="F8">
        <v>8.1134266399436541</v>
      </c>
      <c r="G8">
        <v>12.79942435237731</v>
      </c>
    </row>
    <row r="9" spans="1:22" x14ac:dyDescent="0.25">
      <c r="A9" t="s">
        <v>60</v>
      </c>
      <c r="B9">
        <v>3440</v>
      </c>
      <c r="C9">
        <v>1536221</v>
      </c>
      <c r="D9">
        <v>3.0248577418388739E-2</v>
      </c>
      <c r="E9">
        <v>2.9800110423789487E-2</v>
      </c>
      <c r="F9">
        <v>8.1432267503674449</v>
      </c>
      <c r="G9">
        <v>14.244836062548323</v>
      </c>
      <c r="I9" s="11" t="s">
        <v>243</v>
      </c>
      <c r="J9" s="11"/>
      <c r="M9" s="11" t="s">
        <v>243</v>
      </c>
      <c r="N9" s="11"/>
      <c r="Q9" s="11" t="s">
        <v>243</v>
      </c>
      <c r="R9" s="11"/>
      <c r="U9" s="11" t="s">
        <v>243</v>
      </c>
      <c r="V9" s="11"/>
    </row>
    <row r="10" spans="1:22" x14ac:dyDescent="0.25">
      <c r="A10" t="s">
        <v>62</v>
      </c>
      <c r="B10">
        <v>3623</v>
      </c>
      <c r="C10">
        <v>1422107</v>
      </c>
      <c r="D10">
        <v>-5.5172413793103451E-4</v>
      </c>
      <c r="E10">
        <v>-5.5187639369791571E-4</v>
      </c>
      <c r="F10">
        <v>8.1950576908950765</v>
      </c>
      <c r="G10">
        <v>14.167650132646683</v>
      </c>
      <c r="I10" s="12">
        <v>1</v>
      </c>
      <c r="J10" s="12">
        <f>J2</f>
        <v>2705</v>
      </c>
      <c r="L10" t="s">
        <v>247</v>
      </c>
      <c r="M10" s="12">
        <v>1</v>
      </c>
      <c r="N10" s="12">
        <f>N2</f>
        <v>33555</v>
      </c>
      <c r="Q10" s="12">
        <v>1</v>
      </c>
      <c r="R10" s="12">
        <f>R2</f>
        <v>-3.4949434860202258E-2</v>
      </c>
      <c r="U10" s="12">
        <v>1</v>
      </c>
      <c r="V10" s="12">
        <f>V2</f>
        <v>-3.557477990733781E-2</v>
      </c>
    </row>
    <row r="11" spans="1:22" x14ac:dyDescent="0.25">
      <c r="A11" t="s">
        <v>64</v>
      </c>
      <c r="B11">
        <v>3840</v>
      </c>
      <c r="C11">
        <v>1137798</v>
      </c>
      <c r="D11">
        <v>-3.8910505836575876E-3</v>
      </c>
      <c r="E11">
        <v>-3.898640415657309E-3</v>
      </c>
      <c r="F11">
        <v>8.2532276455817719</v>
      </c>
      <c r="G11">
        <v>13.944605373518971</v>
      </c>
      <c r="I11" s="12">
        <v>2</v>
      </c>
      <c r="J11" s="12">
        <f>J10+$J$7</f>
        <v>3044.7222222222222</v>
      </c>
      <c r="M11" s="12">
        <v>2</v>
      </c>
      <c r="N11" s="12">
        <f>N10+$N$7</f>
        <v>234387.44444444444</v>
      </c>
      <c r="Q11" s="12">
        <v>2</v>
      </c>
      <c r="R11" s="12">
        <f>R10+$R$7</f>
        <v>-2.7055240954417709E-2</v>
      </c>
      <c r="U11" s="12">
        <v>2</v>
      </c>
      <c r="V11" s="12">
        <f>V10+$R$7</f>
        <v>-2.7680586001553261E-2</v>
      </c>
    </row>
    <row r="12" spans="1:22" x14ac:dyDescent="0.25">
      <c r="A12" t="s">
        <v>65</v>
      </c>
      <c r="B12">
        <v>3750</v>
      </c>
      <c r="C12">
        <v>1202119</v>
      </c>
      <c r="D12">
        <v>-2.34375E-2</v>
      </c>
      <c r="E12">
        <v>-2.3716526617316044E-2</v>
      </c>
      <c r="F12">
        <v>8.2295111189644565</v>
      </c>
      <c r="G12">
        <v>13.999596390840843</v>
      </c>
      <c r="I12" s="12">
        <v>3</v>
      </c>
      <c r="J12" s="12">
        <f>J11+$J$7</f>
        <v>3384.4444444444443</v>
      </c>
      <c r="M12" s="12">
        <v>3</v>
      </c>
      <c r="N12" s="12">
        <f>N11+$N$7</f>
        <v>435219.88888888888</v>
      </c>
      <c r="Q12" s="12">
        <v>3</v>
      </c>
      <c r="R12" s="12">
        <f t="shared" ref="R12:R19" si="0">R11+$R$7</f>
        <v>-1.916104704863316E-2</v>
      </c>
      <c r="U12" s="12">
        <v>3</v>
      </c>
      <c r="V12" s="12">
        <f t="shared" ref="V12:V19" si="1">V11+$R$7</f>
        <v>-1.9786392095768712E-2</v>
      </c>
    </row>
    <row r="13" spans="1:22" x14ac:dyDescent="0.25">
      <c r="A13" t="s">
        <v>66</v>
      </c>
      <c r="B13">
        <v>3702.5</v>
      </c>
      <c r="C13">
        <v>890575</v>
      </c>
      <c r="D13">
        <v>-1.2666666666666666E-2</v>
      </c>
      <c r="E13">
        <v>-1.27475728225027E-2</v>
      </c>
      <c r="F13">
        <v>8.2167635461419533</v>
      </c>
      <c r="G13">
        <v>13.699622600512347</v>
      </c>
      <c r="I13" s="12">
        <v>4</v>
      </c>
      <c r="J13" s="12">
        <f>J12+$J$7</f>
        <v>3724.1666666666665</v>
      </c>
      <c r="M13" s="12">
        <v>4</v>
      </c>
      <c r="N13" s="12">
        <f>N12+$N$7</f>
        <v>636052.33333333326</v>
      </c>
      <c r="Q13" s="12">
        <v>4</v>
      </c>
      <c r="R13" s="12">
        <f t="shared" si="0"/>
        <v>-1.1266853142848612E-2</v>
      </c>
      <c r="U13" s="12">
        <v>4</v>
      </c>
      <c r="V13" s="12">
        <f t="shared" si="1"/>
        <v>-1.1892198189984163E-2</v>
      </c>
    </row>
    <row r="14" spans="1:22" x14ac:dyDescent="0.25">
      <c r="A14" t="s">
        <v>67</v>
      </c>
      <c r="B14">
        <v>3796</v>
      </c>
      <c r="C14">
        <v>1028616</v>
      </c>
      <c r="D14">
        <v>2.525320729237002E-2</v>
      </c>
      <c r="E14">
        <v>2.4939613587864742E-2</v>
      </c>
      <c r="F14">
        <v>8.241703159729818</v>
      </c>
      <c r="G14">
        <v>13.843724767325442</v>
      </c>
      <c r="I14" s="12">
        <v>5</v>
      </c>
      <c r="J14" s="12">
        <f>J13+$J$7</f>
        <v>4063.8888888888887</v>
      </c>
      <c r="M14" s="12">
        <v>5</v>
      </c>
      <c r="N14" s="12">
        <f>N13+$N$7</f>
        <v>836884.77777777775</v>
      </c>
      <c r="Q14" s="12">
        <v>5</v>
      </c>
      <c r="R14" s="12">
        <f t="shared" si="0"/>
        <v>-3.3726592370640629E-3</v>
      </c>
      <c r="U14" s="12">
        <v>5</v>
      </c>
      <c r="V14" s="12">
        <f t="shared" si="1"/>
        <v>-3.9980042841996147E-3</v>
      </c>
    </row>
    <row r="15" spans="1:22" x14ac:dyDescent="0.25">
      <c r="A15" t="s">
        <v>68</v>
      </c>
      <c r="B15">
        <v>3708.5</v>
      </c>
      <c r="C15">
        <v>585063</v>
      </c>
      <c r="D15">
        <v>-2.3050579557428872E-2</v>
      </c>
      <c r="E15">
        <v>-2.3320398553205689E-2</v>
      </c>
      <c r="F15">
        <v>8.2183827611766134</v>
      </c>
      <c r="G15">
        <v>13.279474812723286</v>
      </c>
      <c r="I15" s="12">
        <v>6</v>
      </c>
      <c r="J15" s="12">
        <f>J14+$J$7</f>
        <v>4403.6111111111113</v>
      </c>
      <c r="M15" s="12">
        <v>6</v>
      </c>
      <c r="N15" s="12">
        <f>N14+$N$7</f>
        <v>1037717.2222222222</v>
      </c>
      <c r="Q15" s="12">
        <v>6</v>
      </c>
      <c r="R15" s="12">
        <f t="shared" si="0"/>
        <v>4.5215346687204859E-3</v>
      </c>
      <c r="U15" s="12">
        <v>6</v>
      </c>
      <c r="V15" s="12">
        <f t="shared" si="1"/>
        <v>3.8961896215849341E-3</v>
      </c>
    </row>
    <row r="16" spans="1:22" x14ac:dyDescent="0.25">
      <c r="A16" t="s">
        <v>69</v>
      </c>
      <c r="B16">
        <v>3751</v>
      </c>
      <c r="C16">
        <v>597899</v>
      </c>
      <c r="D16">
        <v>1.1460159093973304E-2</v>
      </c>
      <c r="E16">
        <v>1.1394988905274621E-2</v>
      </c>
      <c r="F16">
        <v>8.2297777500818867</v>
      </c>
      <c r="G16">
        <v>13.301177122347109</v>
      </c>
      <c r="I16" s="12">
        <v>7</v>
      </c>
      <c r="J16" s="12">
        <f>J15+$J$7</f>
        <v>4743.3333333333339</v>
      </c>
      <c r="M16" s="12">
        <v>7</v>
      </c>
      <c r="N16" s="12">
        <f>N15+$N$7</f>
        <v>1238549.6666666667</v>
      </c>
      <c r="Q16" s="12">
        <v>7</v>
      </c>
      <c r="R16" s="12">
        <f t="shared" si="0"/>
        <v>1.2415728574505035E-2</v>
      </c>
      <c r="U16" s="12">
        <v>7</v>
      </c>
      <c r="V16" s="12">
        <f t="shared" si="1"/>
        <v>1.1790383527369483E-2</v>
      </c>
    </row>
    <row r="17" spans="1:22" x14ac:dyDescent="0.25">
      <c r="A17" t="s">
        <v>70</v>
      </c>
      <c r="B17">
        <v>3819.5</v>
      </c>
      <c r="C17">
        <v>717748</v>
      </c>
      <c r="D17">
        <v>1.8261796854172219E-2</v>
      </c>
      <c r="E17">
        <v>1.8097052899527118E-2</v>
      </c>
      <c r="F17">
        <v>8.2478748029814142</v>
      </c>
      <c r="G17">
        <v>13.483873811493883</v>
      </c>
      <c r="I17" s="12">
        <v>8</v>
      </c>
      <c r="J17" s="12">
        <f>J16+$J$7</f>
        <v>5083.0555555555566</v>
      </c>
      <c r="M17" s="12">
        <v>8</v>
      </c>
      <c r="N17" s="12">
        <f>N16+$N$7</f>
        <v>1439382.1111111112</v>
      </c>
      <c r="Q17" s="12">
        <v>8</v>
      </c>
      <c r="R17" s="12">
        <f t="shared" si="0"/>
        <v>2.0309922480289583E-2</v>
      </c>
      <c r="U17" s="12">
        <v>8</v>
      </c>
      <c r="V17" s="12">
        <f t="shared" si="1"/>
        <v>1.9684577433154032E-2</v>
      </c>
    </row>
    <row r="18" spans="1:22" x14ac:dyDescent="0.25">
      <c r="A18" t="s">
        <v>71</v>
      </c>
      <c r="B18">
        <v>3830</v>
      </c>
      <c r="C18">
        <v>617826</v>
      </c>
      <c r="D18">
        <v>2.7490509228956669E-3</v>
      </c>
      <c r="E18">
        <v>2.7452791932771853E-3</v>
      </c>
      <c r="F18">
        <v>8.2506200821746916</v>
      </c>
      <c r="G18">
        <v>13.333962143398169</v>
      </c>
      <c r="I18" s="12">
        <v>9</v>
      </c>
      <c r="J18" s="12">
        <f>J17+$J$7</f>
        <v>5422.7777777777792</v>
      </c>
      <c r="M18" s="12">
        <v>9</v>
      </c>
      <c r="N18" s="12">
        <f>N17+$N$7</f>
        <v>1640214.5555555557</v>
      </c>
      <c r="Q18" s="12">
        <v>9</v>
      </c>
      <c r="R18" s="12">
        <f t="shared" si="0"/>
        <v>2.8204116386074132E-2</v>
      </c>
      <c r="U18" s="12">
        <v>9</v>
      </c>
      <c r="V18" s="12">
        <f t="shared" si="1"/>
        <v>2.7578771338938581E-2</v>
      </c>
    </row>
    <row r="19" spans="1:22" x14ac:dyDescent="0.25">
      <c r="A19" t="s">
        <v>72</v>
      </c>
      <c r="B19">
        <v>3727</v>
      </c>
      <c r="C19">
        <v>682379</v>
      </c>
      <c r="D19">
        <v>-2.689295039164491E-2</v>
      </c>
      <c r="E19">
        <v>-2.7261182695433202E-2</v>
      </c>
      <c r="F19">
        <v>8.2233588994792584</v>
      </c>
      <c r="G19">
        <v>13.433340500946343</v>
      </c>
      <c r="I19" s="12">
        <v>10</v>
      </c>
      <c r="J19" s="12">
        <f>J18+$J$7</f>
        <v>5762.5000000000018</v>
      </c>
      <c r="M19" s="12">
        <v>10</v>
      </c>
      <c r="N19" s="12">
        <f>N18+$N$7</f>
        <v>1841047.0000000002</v>
      </c>
      <c r="Q19" s="12">
        <v>10</v>
      </c>
      <c r="R19" s="12">
        <f t="shared" si="0"/>
        <v>3.6098310291858685E-2</v>
      </c>
      <c r="U19" s="12">
        <v>10</v>
      </c>
      <c r="V19" s="12">
        <f t="shared" si="1"/>
        <v>3.5472965244723126E-2</v>
      </c>
    </row>
    <row r="20" spans="1:22" ht="15.75" thickBot="1" x14ac:dyDescent="0.3">
      <c r="A20" s="1">
        <v>43892</v>
      </c>
      <c r="B20">
        <v>3720.5</v>
      </c>
      <c r="C20">
        <v>559676</v>
      </c>
      <c r="D20">
        <v>-1.74403005097934E-3</v>
      </c>
      <c r="E20">
        <v>-1.7455526419424894E-3</v>
      </c>
      <c r="F20">
        <v>8.2216133468373158</v>
      </c>
      <c r="G20">
        <v>13.235113323845725</v>
      </c>
    </row>
    <row r="21" spans="1:22" x14ac:dyDescent="0.25">
      <c r="A21" s="1">
        <v>43923</v>
      </c>
      <c r="B21">
        <v>3750</v>
      </c>
      <c r="C21">
        <v>453596</v>
      </c>
      <c r="D21">
        <v>7.9290417954576004E-3</v>
      </c>
      <c r="E21">
        <v>7.8977721271405888E-3</v>
      </c>
      <c r="F21">
        <v>8.2295111189644565</v>
      </c>
      <c r="G21">
        <v>13.024962213014646</v>
      </c>
      <c r="I21" s="10" t="s">
        <v>248</v>
      </c>
      <c r="J21" s="10" t="s">
        <v>250</v>
      </c>
      <c r="M21" s="10" t="s">
        <v>248</v>
      </c>
      <c r="N21" s="10" t="s">
        <v>250</v>
      </c>
      <c r="Q21" s="10" t="s">
        <v>248</v>
      </c>
      <c r="R21" s="10" t="s">
        <v>250</v>
      </c>
      <c r="U21" s="10" t="s">
        <v>248</v>
      </c>
      <c r="V21" s="10" t="s">
        <v>250</v>
      </c>
    </row>
    <row r="22" spans="1:22" x14ac:dyDescent="0.25">
      <c r="A22" s="1">
        <v>43953</v>
      </c>
      <c r="B22">
        <v>3783.5</v>
      </c>
      <c r="C22">
        <v>1004108</v>
      </c>
      <c r="D22">
        <v>8.9333333333333331E-3</v>
      </c>
      <c r="E22">
        <v>8.8936671701196797E-3</v>
      </c>
      <c r="F22">
        <v>8.2384047861345771</v>
      </c>
      <c r="G22">
        <v>13.819610143169719</v>
      </c>
      <c r="I22" s="7">
        <v>2705</v>
      </c>
      <c r="J22" s="8">
        <v>1</v>
      </c>
      <c r="M22" s="7">
        <v>33555</v>
      </c>
      <c r="N22" s="8">
        <v>1</v>
      </c>
      <c r="Q22" s="7">
        <v>-3.4949434860202258E-2</v>
      </c>
      <c r="R22" s="8">
        <v>1</v>
      </c>
      <c r="U22" s="7">
        <v>-3.557477990733781E-2</v>
      </c>
      <c r="V22" s="8">
        <v>1</v>
      </c>
    </row>
    <row r="23" spans="1:22" x14ac:dyDescent="0.25">
      <c r="A23" s="1">
        <v>43984</v>
      </c>
      <c r="B23">
        <v>3713</v>
      </c>
      <c r="C23">
        <v>1505151</v>
      </c>
      <c r="D23">
        <v>-1.8633540372670808E-2</v>
      </c>
      <c r="E23">
        <v>-1.8809331957496227E-2</v>
      </c>
      <c r="F23">
        <v>8.2195954541770799</v>
      </c>
      <c r="G23">
        <v>14.224403783358085</v>
      </c>
      <c r="I23" s="7">
        <v>3044.7222222222222</v>
      </c>
      <c r="J23" s="8">
        <v>4</v>
      </c>
      <c r="M23" s="7">
        <v>234387.44444444444</v>
      </c>
      <c r="N23" s="8">
        <v>21</v>
      </c>
      <c r="Q23" s="7">
        <v>-2.7055240954417709E-2</v>
      </c>
      <c r="R23" s="8">
        <v>10</v>
      </c>
      <c r="U23" s="7">
        <v>-2.7680586001553261E-2</v>
      </c>
      <c r="V23" s="8">
        <v>10</v>
      </c>
    </row>
    <row r="24" spans="1:22" x14ac:dyDescent="0.25">
      <c r="A24" s="1">
        <v>44014</v>
      </c>
      <c r="B24">
        <v>3640</v>
      </c>
      <c r="C24">
        <v>652734</v>
      </c>
      <c r="D24">
        <v>-1.9660651764072178E-2</v>
      </c>
      <c r="E24">
        <v>-1.9856493546293725E-2</v>
      </c>
      <c r="F24">
        <v>8.1997389606307856</v>
      </c>
      <c r="G24">
        <v>13.388924974579611</v>
      </c>
      <c r="I24" s="7">
        <v>3384.4444444444443</v>
      </c>
      <c r="J24" s="8">
        <v>31</v>
      </c>
      <c r="M24" s="7">
        <v>435219.88888888888</v>
      </c>
      <c r="N24" s="8">
        <v>134</v>
      </c>
      <c r="Q24" s="7">
        <v>-1.916104704863316E-2</v>
      </c>
      <c r="R24" s="8">
        <v>23</v>
      </c>
      <c r="U24" s="7">
        <v>-1.9786392095768712E-2</v>
      </c>
      <c r="V24" s="8">
        <v>22</v>
      </c>
    </row>
    <row r="25" spans="1:22" x14ac:dyDescent="0.25">
      <c r="A25" s="1">
        <v>44106</v>
      </c>
      <c r="B25">
        <v>3564.5</v>
      </c>
      <c r="C25">
        <v>779546</v>
      </c>
      <c r="D25">
        <v>-2.0741758241758241E-2</v>
      </c>
      <c r="E25">
        <v>-2.095989007310323E-2</v>
      </c>
      <c r="F25">
        <v>8.1787790705576828</v>
      </c>
      <c r="G25">
        <v>13.566466977926117</v>
      </c>
      <c r="I25" s="7">
        <v>3724.1666666666665</v>
      </c>
      <c r="J25" s="8">
        <v>36</v>
      </c>
      <c r="M25" s="7">
        <v>636052.33333333326</v>
      </c>
      <c r="N25" s="8">
        <v>99</v>
      </c>
      <c r="Q25" s="7">
        <v>-1.1266853142848612E-2</v>
      </c>
      <c r="R25" s="8">
        <v>27</v>
      </c>
      <c r="U25" s="7">
        <v>-1.1892198189984163E-2</v>
      </c>
      <c r="V25" s="8">
        <v>26</v>
      </c>
    </row>
    <row r="26" spans="1:22" x14ac:dyDescent="0.25">
      <c r="A26" s="1">
        <v>44137</v>
      </c>
      <c r="B26">
        <v>3575</v>
      </c>
      <c r="C26">
        <v>594896</v>
      </c>
      <c r="D26">
        <v>2.9457146864917943E-3</v>
      </c>
      <c r="E26">
        <v>2.9413845704248224E-3</v>
      </c>
      <c r="F26">
        <v>8.181720455128108</v>
      </c>
      <c r="G26">
        <v>13.296141879334263</v>
      </c>
      <c r="I26" s="7">
        <v>4063.8888888888887</v>
      </c>
      <c r="J26" s="8">
        <v>28</v>
      </c>
      <c r="M26" s="7">
        <v>836884.77777777775</v>
      </c>
      <c r="N26" s="8">
        <v>33</v>
      </c>
      <c r="Q26" s="7">
        <v>-3.3726592370640629E-3</v>
      </c>
      <c r="R26" s="8">
        <v>67</v>
      </c>
      <c r="U26" s="7">
        <v>-3.9980042841996147E-3</v>
      </c>
      <c r="V26" s="8">
        <v>63</v>
      </c>
    </row>
    <row r="27" spans="1:22" x14ac:dyDescent="0.25">
      <c r="A27" t="s">
        <v>73</v>
      </c>
      <c r="B27">
        <v>3750</v>
      </c>
      <c r="C27">
        <v>851663</v>
      </c>
      <c r="D27">
        <v>-2.6595744680851063E-3</v>
      </c>
      <c r="E27">
        <v>-2.6631174194836618E-3</v>
      </c>
      <c r="F27">
        <v>8.2295111189644565</v>
      </c>
      <c r="G27">
        <v>13.654946187658807</v>
      </c>
      <c r="I27" s="7">
        <v>4403.6111111111113</v>
      </c>
      <c r="J27" s="8">
        <v>16</v>
      </c>
      <c r="M27" s="7">
        <v>1037717.2222222222</v>
      </c>
      <c r="N27" s="8">
        <v>11</v>
      </c>
      <c r="Q27" s="7">
        <v>4.5215346687204859E-3</v>
      </c>
      <c r="R27" s="8">
        <v>66</v>
      </c>
      <c r="U27" s="7">
        <v>3.8961896215849341E-3</v>
      </c>
      <c r="V27" s="8">
        <v>69</v>
      </c>
    </row>
    <row r="28" spans="1:22" x14ac:dyDescent="0.25">
      <c r="A28" t="s">
        <v>74</v>
      </c>
      <c r="B28">
        <v>3669</v>
      </c>
      <c r="C28">
        <v>480070</v>
      </c>
      <c r="D28">
        <v>-2.1600000000000001E-2</v>
      </c>
      <c r="E28">
        <v>-2.1836694609174406E-2</v>
      </c>
      <c r="F28">
        <v>8.2076744243552824</v>
      </c>
      <c r="G28">
        <v>13.08168720558476</v>
      </c>
      <c r="I28" s="7">
        <v>4743.3333333333339</v>
      </c>
      <c r="J28" s="8">
        <v>43</v>
      </c>
      <c r="M28" s="7">
        <v>1238549.6666666667</v>
      </c>
      <c r="N28" s="8">
        <v>4</v>
      </c>
      <c r="Q28" s="7">
        <v>1.2415728574505035E-2</v>
      </c>
      <c r="R28" s="8">
        <v>59</v>
      </c>
      <c r="U28" s="7">
        <v>1.1790383527369483E-2</v>
      </c>
      <c r="V28" s="8">
        <v>59</v>
      </c>
    </row>
    <row r="29" spans="1:22" x14ac:dyDescent="0.25">
      <c r="A29" t="s">
        <v>75</v>
      </c>
      <c r="B29">
        <v>3697</v>
      </c>
      <c r="C29">
        <v>452693</v>
      </c>
      <c r="D29">
        <v>7.6315072226764789E-3</v>
      </c>
      <c r="E29">
        <v>7.6025345813498582E-3</v>
      </c>
      <c r="F29">
        <v>8.2152769589366326</v>
      </c>
      <c r="G29">
        <v>13.022969470525618</v>
      </c>
      <c r="I29" s="7">
        <v>5083.0555555555566</v>
      </c>
      <c r="J29" s="8">
        <v>74</v>
      </c>
      <c r="M29" s="7">
        <v>1439382.1111111112</v>
      </c>
      <c r="N29" s="8">
        <v>4</v>
      </c>
      <c r="Q29" s="7">
        <v>2.0309922480289583E-2</v>
      </c>
      <c r="R29" s="8">
        <v>27</v>
      </c>
      <c r="U29" s="7">
        <v>1.9684577433154032E-2</v>
      </c>
      <c r="V29" s="8">
        <v>27</v>
      </c>
    </row>
    <row r="30" spans="1:22" x14ac:dyDescent="0.25">
      <c r="A30" t="s">
        <v>76</v>
      </c>
      <c r="B30">
        <v>3620</v>
      </c>
      <c r="C30">
        <v>460542</v>
      </c>
      <c r="D30">
        <v>-2.0827698133621855E-2</v>
      </c>
      <c r="E30">
        <v>-2.1047654116815157E-2</v>
      </c>
      <c r="F30">
        <v>8.1942293048198174</v>
      </c>
      <c r="G30">
        <v>13.040159335730282</v>
      </c>
      <c r="I30" s="7">
        <v>5422.7777777777792</v>
      </c>
      <c r="J30" s="8">
        <v>62</v>
      </c>
      <c r="M30" s="7">
        <v>1640214.5555555557</v>
      </c>
      <c r="N30" s="8">
        <v>2</v>
      </c>
      <c r="Q30" s="7">
        <v>2.8204116386074132E-2</v>
      </c>
      <c r="R30" s="8">
        <v>22</v>
      </c>
      <c r="U30" s="7">
        <v>2.7578771338938581E-2</v>
      </c>
      <c r="V30" s="8">
        <v>25</v>
      </c>
    </row>
    <row r="31" spans="1:22" x14ac:dyDescent="0.25">
      <c r="A31" t="s">
        <v>77</v>
      </c>
      <c r="B31">
        <v>3640.5</v>
      </c>
      <c r="C31">
        <v>547359</v>
      </c>
      <c r="D31">
        <v>5.6629834254143642E-3</v>
      </c>
      <c r="E31">
        <v>5.6470090149489281E-3</v>
      </c>
      <c r="F31">
        <v>8.1998763138347659</v>
      </c>
      <c r="G31">
        <v>13.212860173258578</v>
      </c>
      <c r="I31" s="7">
        <v>5762.5000000000018</v>
      </c>
      <c r="J31" s="8">
        <v>15</v>
      </c>
      <c r="M31" s="7">
        <v>1841047.0000000002</v>
      </c>
      <c r="N31" s="8">
        <v>1</v>
      </c>
      <c r="Q31" s="7">
        <v>3.6098310291858685E-2</v>
      </c>
      <c r="R31" s="8">
        <v>7</v>
      </c>
      <c r="U31" s="7">
        <v>3.5472965244723126E-2</v>
      </c>
      <c r="V31" s="8">
        <v>7</v>
      </c>
    </row>
    <row r="32" spans="1:22" ht="15.75" thickBot="1" x14ac:dyDescent="0.3">
      <c r="A32" t="s">
        <v>78</v>
      </c>
      <c r="B32">
        <v>3641</v>
      </c>
      <c r="C32">
        <v>269194</v>
      </c>
      <c r="D32">
        <v>1.373437714599643E-4</v>
      </c>
      <c r="E32">
        <v>1.3733434066773672E-4</v>
      </c>
      <c r="F32">
        <v>8.2000136481754335</v>
      </c>
      <c r="G32">
        <v>12.503187588242808</v>
      </c>
      <c r="I32" s="9" t="s">
        <v>249</v>
      </c>
      <c r="J32" s="9">
        <v>0</v>
      </c>
      <c r="M32" s="9" t="s">
        <v>249</v>
      </c>
      <c r="N32" s="9">
        <v>0</v>
      </c>
      <c r="Q32" s="9" t="s">
        <v>249</v>
      </c>
      <c r="R32" s="9">
        <v>0</v>
      </c>
      <c r="U32" s="9" t="s">
        <v>249</v>
      </c>
      <c r="V32" s="9">
        <v>0</v>
      </c>
    </row>
    <row r="33" spans="1:25" x14ac:dyDescent="0.25">
      <c r="A33" t="s">
        <v>79</v>
      </c>
      <c r="B33">
        <v>3625</v>
      </c>
      <c r="C33">
        <v>312226</v>
      </c>
      <c r="D33">
        <v>-4.3943971436418566E-3</v>
      </c>
      <c r="E33">
        <v>-4.4040808866583079E-3</v>
      </c>
      <c r="F33">
        <v>8.1956095672887752</v>
      </c>
      <c r="G33">
        <v>12.651482563544636</v>
      </c>
    </row>
    <row r="34" spans="1:25" x14ac:dyDescent="0.25">
      <c r="A34" t="s">
        <v>80</v>
      </c>
      <c r="B34">
        <v>3503</v>
      </c>
      <c r="C34">
        <v>433180</v>
      </c>
      <c r="D34">
        <v>-3.3655172413793101E-2</v>
      </c>
      <c r="E34">
        <v>-3.4234544091288358E-2</v>
      </c>
      <c r="F34">
        <v>8.1613750231974862</v>
      </c>
      <c r="G34">
        <v>12.978908624991487</v>
      </c>
    </row>
    <row r="35" spans="1:25" x14ac:dyDescent="0.25">
      <c r="A35" t="s">
        <v>81</v>
      </c>
      <c r="B35">
        <v>3529</v>
      </c>
      <c r="C35">
        <v>667542</v>
      </c>
      <c r="D35">
        <v>7.4222095346845561E-3</v>
      </c>
      <c r="E35">
        <v>7.3948004777832288E-3</v>
      </c>
      <c r="F35">
        <v>8.1687698236752695</v>
      </c>
      <c r="G35">
        <v>13.411357588625391</v>
      </c>
      <c r="T35" t="s">
        <v>237</v>
      </c>
    </row>
    <row r="36" spans="1:25" x14ac:dyDescent="0.25">
      <c r="A36" s="1">
        <v>43864</v>
      </c>
      <c r="B36">
        <v>3201</v>
      </c>
      <c r="C36">
        <v>749046</v>
      </c>
      <c r="D36">
        <v>1.2814428096820124E-2</v>
      </c>
      <c r="E36">
        <v>1.2733018057509616E-2</v>
      </c>
      <c r="F36">
        <v>8.0712185399698626</v>
      </c>
      <c r="G36">
        <v>13.526555675833812</v>
      </c>
      <c r="T36" t="s">
        <v>239</v>
      </c>
    </row>
    <row r="37" spans="1:25" x14ac:dyDescent="0.25">
      <c r="A37" s="1">
        <v>43893</v>
      </c>
      <c r="B37">
        <v>3150</v>
      </c>
      <c r="C37">
        <v>807292</v>
      </c>
      <c r="D37">
        <v>-1.5932521087160263E-2</v>
      </c>
      <c r="E37">
        <v>-1.6060808150184305E-2</v>
      </c>
      <c r="F37">
        <v>8.0551577318196781</v>
      </c>
      <c r="G37">
        <v>13.60144071575888</v>
      </c>
    </row>
    <row r="38" spans="1:25" x14ac:dyDescent="0.25">
      <c r="A38" s="1">
        <v>43924</v>
      </c>
      <c r="B38">
        <v>3130</v>
      </c>
      <c r="C38">
        <v>532562</v>
      </c>
      <c r="D38">
        <v>-6.3492063492063492E-3</v>
      </c>
      <c r="E38">
        <v>-6.3694482854798227E-3</v>
      </c>
      <c r="F38">
        <v>8.0487882835341988</v>
      </c>
      <c r="G38">
        <v>13.18545460171293</v>
      </c>
      <c r="M38" t="s">
        <v>236</v>
      </c>
    </row>
    <row r="39" spans="1:25" x14ac:dyDescent="0.25">
      <c r="A39" s="1">
        <v>43954</v>
      </c>
      <c r="B39">
        <v>3121</v>
      </c>
      <c r="C39">
        <v>521348</v>
      </c>
      <c r="D39">
        <v>-2.8753993610223642E-3</v>
      </c>
      <c r="E39">
        <v>-2.8795412634194306E-3</v>
      </c>
      <c r="F39">
        <v>8.0459087422707789</v>
      </c>
      <c r="G39">
        <v>13.164173044015886</v>
      </c>
      <c r="M39" t="s">
        <v>240</v>
      </c>
    </row>
    <row r="40" spans="1:25" x14ac:dyDescent="0.25">
      <c r="A40" s="1">
        <v>44138</v>
      </c>
      <c r="B40">
        <v>2705</v>
      </c>
      <c r="C40">
        <v>1264374</v>
      </c>
      <c r="D40">
        <v>1.3298370481363552E-2</v>
      </c>
      <c r="E40">
        <v>1.3210723340341048E-2</v>
      </c>
      <c r="F40">
        <v>7.9028571912805816</v>
      </c>
      <c r="G40">
        <v>14.050087695999236</v>
      </c>
    </row>
    <row r="41" spans="1:25" x14ac:dyDescent="0.25">
      <c r="A41" t="s">
        <v>87</v>
      </c>
      <c r="B41">
        <v>2780</v>
      </c>
      <c r="C41">
        <v>1841047</v>
      </c>
      <c r="D41">
        <v>5.2431748327608028E-3</v>
      </c>
      <c r="E41">
        <v>5.2294772499500604E-3</v>
      </c>
      <c r="F41">
        <v>7.9302062066846828</v>
      </c>
      <c r="G41">
        <v>14.425844989492816</v>
      </c>
    </row>
    <row r="42" spans="1:25" x14ac:dyDescent="0.25">
      <c r="A42" t="s">
        <v>89</v>
      </c>
      <c r="B42">
        <v>3002.5</v>
      </c>
      <c r="C42">
        <v>1329099</v>
      </c>
      <c r="D42">
        <v>1.7796610169491526E-2</v>
      </c>
      <c r="E42">
        <v>1.7640104620273094E-2</v>
      </c>
      <c r="F42">
        <v>8.0072005539541387</v>
      </c>
      <c r="G42">
        <v>14.100011827020307</v>
      </c>
    </row>
    <row r="43" spans="1:25" x14ac:dyDescent="0.25">
      <c r="A43" t="s">
        <v>90</v>
      </c>
      <c r="B43">
        <v>2986</v>
      </c>
      <c r="C43">
        <v>1068377</v>
      </c>
      <c r="D43">
        <v>-5.4954204829308906E-3</v>
      </c>
      <c r="E43">
        <v>-5.5105758550029671E-3</v>
      </c>
      <c r="F43">
        <v>8.0016899780991348</v>
      </c>
      <c r="G43">
        <v>13.881651232468439</v>
      </c>
    </row>
    <row r="44" spans="1:25" x14ac:dyDescent="0.25">
      <c r="A44" t="s">
        <v>91</v>
      </c>
      <c r="B44">
        <v>3020</v>
      </c>
      <c r="C44">
        <v>733127</v>
      </c>
      <c r="D44">
        <v>1.1386470194239785E-2</v>
      </c>
      <c r="E44">
        <v>1.1322132269779725E-2</v>
      </c>
      <c r="F44">
        <v>8.0130121103689156</v>
      </c>
      <c r="G44">
        <v>13.505074226433896</v>
      </c>
    </row>
    <row r="45" spans="1:25" x14ac:dyDescent="0.25">
      <c r="A45" t="s">
        <v>92</v>
      </c>
      <c r="B45">
        <v>3070</v>
      </c>
      <c r="C45">
        <v>1017518</v>
      </c>
      <c r="D45">
        <v>1.6556291390728478E-2</v>
      </c>
      <c r="E45">
        <v>1.642073021232749E-2</v>
      </c>
      <c r="F45">
        <v>8.0294328405812436</v>
      </c>
      <c r="G45">
        <v>13.832876886560104</v>
      </c>
    </row>
    <row r="46" spans="1:25" x14ac:dyDescent="0.25">
      <c r="A46" t="s">
        <v>94</v>
      </c>
      <c r="B46">
        <v>3140</v>
      </c>
      <c r="C46">
        <v>640870</v>
      </c>
      <c r="D46">
        <v>-3.3697491921834126E-2</v>
      </c>
      <c r="E46">
        <v>-3.4278338432104524E-2</v>
      </c>
      <c r="F46">
        <v>8.0519780789022999</v>
      </c>
      <c r="G46">
        <v>13.370581907222137</v>
      </c>
    </row>
    <row r="47" spans="1:25" x14ac:dyDescent="0.25">
      <c r="A47" t="s">
        <v>95</v>
      </c>
      <c r="B47">
        <v>3128.5</v>
      </c>
      <c r="C47">
        <v>386716</v>
      </c>
      <c r="D47">
        <v>-3.6624203821656051E-3</v>
      </c>
      <c r="E47">
        <v>-3.6691434638808436E-3</v>
      </c>
      <c r="F47">
        <v>8.0483089354384187</v>
      </c>
      <c r="G47">
        <v>12.865445852482907</v>
      </c>
      <c r="Y47" t="s">
        <v>238</v>
      </c>
    </row>
    <row r="48" spans="1:25" x14ac:dyDescent="0.25">
      <c r="A48" t="s">
        <v>96</v>
      </c>
      <c r="B48">
        <v>3202.5</v>
      </c>
      <c r="C48">
        <v>468120</v>
      </c>
      <c r="D48">
        <v>2.3653508070960526E-2</v>
      </c>
      <c r="E48">
        <v>2.3378098332471169E-2</v>
      </c>
      <c r="F48">
        <v>8.071687033770889</v>
      </c>
      <c r="G48">
        <v>13.056479952288703</v>
      </c>
      <c r="Y48" t="s">
        <v>239</v>
      </c>
    </row>
    <row r="49" spans="1:17" x14ac:dyDescent="0.25">
      <c r="A49" s="1">
        <v>43834</v>
      </c>
      <c r="B49">
        <v>3140</v>
      </c>
      <c r="C49">
        <v>401981</v>
      </c>
      <c r="D49">
        <v>-1.95160031225605E-2</v>
      </c>
      <c r="E49">
        <v>-1.970895486859028E-2</v>
      </c>
      <c r="F49">
        <v>8.0519780789022999</v>
      </c>
      <c r="G49">
        <v>12.904160102802603</v>
      </c>
    </row>
    <row r="50" spans="1:17" x14ac:dyDescent="0.25">
      <c r="A50" s="1">
        <v>43865</v>
      </c>
      <c r="B50">
        <v>3190</v>
      </c>
      <c r="C50">
        <v>603133</v>
      </c>
      <c r="D50">
        <v>1.5923566878980892E-2</v>
      </c>
      <c r="E50">
        <v>1.5798116876591311E-2</v>
      </c>
      <c r="F50">
        <v>8.0677761957788903</v>
      </c>
      <c r="G50">
        <v>13.309893015236122</v>
      </c>
    </row>
    <row r="51" spans="1:17" x14ac:dyDescent="0.25">
      <c r="A51" s="1">
        <v>43894</v>
      </c>
      <c r="B51">
        <v>3189</v>
      </c>
      <c r="C51">
        <v>631941</v>
      </c>
      <c r="D51">
        <v>-3.1347962382445143E-4</v>
      </c>
      <c r="E51">
        <v>-3.1352876883262597E-4</v>
      </c>
      <c r="F51">
        <v>8.0674626670100569</v>
      </c>
      <c r="G51">
        <v>13.356551314340818</v>
      </c>
      <c r="Q51" t="s">
        <v>236</v>
      </c>
    </row>
    <row r="52" spans="1:17" x14ac:dyDescent="0.25">
      <c r="A52" s="1">
        <v>43986</v>
      </c>
      <c r="B52">
        <v>3262</v>
      </c>
      <c r="C52">
        <v>428077</v>
      </c>
      <c r="D52">
        <v>2.2891188460332394E-2</v>
      </c>
      <c r="E52">
        <v>2.2633116170901611E-2</v>
      </c>
      <c r="F52">
        <v>8.0900957831809599</v>
      </c>
      <c r="G52">
        <v>12.967058364924748</v>
      </c>
      <c r="Q52" t="s">
        <v>240</v>
      </c>
    </row>
    <row r="53" spans="1:17" x14ac:dyDescent="0.25">
      <c r="A53" s="1">
        <v>44016</v>
      </c>
      <c r="B53">
        <v>3255</v>
      </c>
      <c r="C53">
        <v>634958</v>
      </c>
      <c r="D53">
        <v>-2.1459227467811159E-3</v>
      </c>
      <c r="E53">
        <v>-2.1482285382896063E-3</v>
      </c>
      <c r="F53">
        <v>8.0879475546426693</v>
      </c>
      <c r="G53">
        <v>13.361314133955084</v>
      </c>
    </row>
    <row r="54" spans="1:17" x14ac:dyDescent="0.25">
      <c r="A54" s="1">
        <v>44047</v>
      </c>
      <c r="B54">
        <v>3372.5</v>
      </c>
      <c r="C54">
        <v>638994</v>
      </c>
      <c r="D54">
        <v>3.6098310291858678E-2</v>
      </c>
      <c r="E54">
        <v>3.5462033439241265E-2</v>
      </c>
      <c r="F54">
        <v>8.1234095880819108</v>
      </c>
      <c r="G54">
        <v>13.367650343644227</v>
      </c>
    </row>
    <row r="55" spans="1:17" x14ac:dyDescent="0.25">
      <c r="A55" s="1">
        <v>44078</v>
      </c>
      <c r="B55">
        <v>3318</v>
      </c>
      <c r="C55">
        <v>664627</v>
      </c>
      <c r="D55">
        <v>-1.6160118606375094E-2</v>
      </c>
      <c r="E55">
        <v>-1.6292117331521173E-2</v>
      </c>
      <c r="F55">
        <v>8.1071174707503904</v>
      </c>
      <c r="G55">
        <v>13.406981260017835</v>
      </c>
    </row>
    <row r="56" spans="1:17" x14ac:dyDescent="0.25">
      <c r="A56" s="1">
        <v>44108</v>
      </c>
      <c r="B56">
        <v>3321.5</v>
      </c>
      <c r="C56">
        <v>198605</v>
      </c>
      <c r="D56">
        <v>1.0548523206751054E-3</v>
      </c>
      <c r="E56">
        <v>1.0542963549059923E-3</v>
      </c>
      <c r="F56">
        <v>8.1081717671052953</v>
      </c>
      <c r="G56">
        <v>12.199073206509929</v>
      </c>
    </row>
    <row r="57" spans="1:17" x14ac:dyDescent="0.25">
      <c r="A57" t="s">
        <v>97</v>
      </c>
      <c r="B57">
        <v>3286</v>
      </c>
      <c r="C57">
        <v>303435</v>
      </c>
      <c r="D57">
        <v>-1.068794219479151E-2</v>
      </c>
      <c r="E57">
        <v>-1.0745468508082483E-2</v>
      </c>
      <c r="F57">
        <v>8.0974262985972132</v>
      </c>
      <c r="G57">
        <v>12.622922698504901</v>
      </c>
    </row>
    <row r="58" spans="1:17" x14ac:dyDescent="0.25">
      <c r="A58" t="s">
        <v>98</v>
      </c>
      <c r="B58">
        <v>3362</v>
      </c>
      <c r="C58">
        <v>477174</v>
      </c>
      <c r="D58">
        <v>2.3128423615337797E-2</v>
      </c>
      <c r="E58">
        <v>2.2865015371347466E-2</v>
      </c>
      <c r="F58">
        <v>8.1202913139685613</v>
      </c>
      <c r="G58">
        <v>13.075636483228688</v>
      </c>
    </row>
    <row r="59" spans="1:17" x14ac:dyDescent="0.25">
      <c r="A59" t="s">
        <v>99</v>
      </c>
      <c r="B59">
        <v>3244.5</v>
      </c>
      <c r="C59">
        <v>489492</v>
      </c>
      <c r="D59">
        <v>-3.4949434860202258E-2</v>
      </c>
      <c r="E59">
        <v>-3.557477990733781E-2</v>
      </c>
      <c r="F59">
        <v>8.0847165340612239</v>
      </c>
      <c r="G59">
        <v>13.101123397611795</v>
      </c>
    </row>
    <row r="60" spans="1:17" x14ac:dyDescent="0.25">
      <c r="A60" t="s">
        <v>100</v>
      </c>
      <c r="B60">
        <v>3196.5</v>
      </c>
      <c r="C60">
        <v>423817</v>
      </c>
      <c r="D60">
        <v>-1.4794267221451687E-2</v>
      </c>
      <c r="E60">
        <v>-1.4904793854441659E-2</v>
      </c>
      <c r="F60">
        <v>8.0698117402067808</v>
      </c>
      <c r="G60">
        <v>12.957057037272792</v>
      </c>
    </row>
    <row r="61" spans="1:17" x14ac:dyDescent="0.25">
      <c r="A61" t="s">
        <v>101</v>
      </c>
      <c r="B61">
        <v>3236</v>
      </c>
      <c r="C61">
        <v>290157</v>
      </c>
      <c r="D61">
        <v>1.235726575942437E-2</v>
      </c>
      <c r="E61">
        <v>1.2281537971600835E-2</v>
      </c>
      <c r="F61">
        <v>8.0820932781783821</v>
      </c>
      <c r="G61">
        <v>12.578177434780093</v>
      </c>
    </row>
    <row r="62" spans="1:17" x14ac:dyDescent="0.25">
      <c r="A62" t="s">
        <v>102</v>
      </c>
      <c r="B62">
        <v>3165</v>
      </c>
      <c r="C62">
        <v>272556</v>
      </c>
      <c r="D62">
        <v>-2.1940667490729295E-2</v>
      </c>
      <c r="E62">
        <v>-2.2184943600105766E-2</v>
      </c>
      <c r="F62">
        <v>8.0599083345782763</v>
      </c>
      <c r="G62">
        <v>12.515599376559416</v>
      </c>
    </row>
    <row r="63" spans="1:17" x14ac:dyDescent="0.25">
      <c r="A63" t="s">
        <v>103</v>
      </c>
      <c r="B63">
        <v>3142.5</v>
      </c>
      <c r="C63">
        <v>448016</v>
      </c>
      <c r="D63">
        <v>-7.1090047393364926E-3</v>
      </c>
      <c r="E63">
        <v>-7.1343941138740921E-3</v>
      </c>
      <c r="F63">
        <v>8.0527739404644016</v>
      </c>
      <c r="G63">
        <v>13.012584225045096</v>
      </c>
    </row>
    <row r="64" spans="1:17" x14ac:dyDescent="0.25">
      <c r="A64" t="s">
        <v>104</v>
      </c>
      <c r="B64">
        <v>3205</v>
      </c>
      <c r="C64">
        <v>412431</v>
      </c>
      <c r="D64">
        <v>1.9888623707239459E-2</v>
      </c>
      <c r="E64">
        <v>1.9693428890368004E-2</v>
      </c>
      <c r="F64">
        <v>8.0724673693547704</v>
      </c>
      <c r="G64">
        <v>12.929824198037958</v>
      </c>
    </row>
    <row r="65" spans="1:7" x14ac:dyDescent="0.25">
      <c r="A65" t="s">
        <v>105</v>
      </c>
      <c r="B65">
        <v>3287</v>
      </c>
      <c r="C65">
        <v>370461</v>
      </c>
      <c r="D65">
        <v>2.5585023400936036E-2</v>
      </c>
      <c r="E65">
        <v>2.5263204309449002E-2</v>
      </c>
      <c r="F65">
        <v>8.0977305736642187</v>
      </c>
      <c r="G65">
        <v>12.822503455019829</v>
      </c>
    </row>
    <row r="66" spans="1:7" x14ac:dyDescent="0.25">
      <c r="A66" t="s">
        <v>106</v>
      </c>
      <c r="B66">
        <v>3215.5</v>
      </c>
      <c r="C66">
        <v>314692</v>
      </c>
      <c r="D66">
        <v>-2.1752357773045329E-2</v>
      </c>
      <c r="E66">
        <v>-2.1992428089301529E-2</v>
      </c>
      <c r="F66">
        <v>8.0757381455749186</v>
      </c>
      <c r="G66">
        <v>12.65934966169347</v>
      </c>
    </row>
    <row r="67" spans="1:7" x14ac:dyDescent="0.25">
      <c r="A67" t="s">
        <v>108</v>
      </c>
      <c r="B67">
        <v>3380</v>
      </c>
      <c r="C67">
        <v>760416</v>
      </c>
      <c r="D67">
        <v>7.1513706793802142E-3</v>
      </c>
      <c r="E67">
        <v>7.1259208899676638E-3</v>
      </c>
      <c r="F67">
        <v>8.1256309884770648</v>
      </c>
      <c r="G67">
        <v>13.541620930932115</v>
      </c>
    </row>
    <row r="68" spans="1:7" x14ac:dyDescent="0.25">
      <c r="A68" t="s">
        <v>109</v>
      </c>
      <c r="B68">
        <v>3467</v>
      </c>
      <c r="C68">
        <v>546429</v>
      </c>
      <c r="D68">
        <v>2.5739644970414203E-2</v>
      </c>
      <c r="E68">
        <v>2.5413957207958911E-2</v>
      </c>
      <c r="F68">
        <v>8.1510449456850242</v>
      </c>
      <c r="G68">
        <v>13.211159660500877</v>
      </c>
    </row>
    <row r="69" spans="1:7" x14ac:dyDescent="0.25">
      <c r="A69" s="1">
        <v>43926</v>
      </c>
      <c r="B69">
        <v>3760</v>
      </c>
      <c r="C69">
        <v>1340370</v>
      </c>
      <c r="D69">
        <v>1.8970189701897018E-2</v>
      </c>
      <c r="E69">
        <v>1.879249934936732E-2</v>
      </c>
      <c r="F69">
        <v>8.2321742363839405</v>
      </c>
      <c r="G69">
        <v>14.108456253216133</v>
      </c>
    </row>
    <row r="70" spans="1:7" x14ac:dyDescent="0.25">
      <c r="A70" s="1">
        <v>43956</v>
      </c>
      <c r="B70">
        <v>3702</v>
      </c>
      <c r="C70">
        <v>661431</v>
      </c>
      <c r="D70">
        <v>-1.5425531914893617E-2</v>
      </c>
      <c r="E70">
        <v>-1.5545743250497365E-2</v>
      </c>
      <c r="F70">
        <v>8.2166284931334435</v>
      </c>
      <c r="G70">
        <v>13.402160948706626</v>
      </c>
    </row>
    <row r="71" spans="1:7" x14ac:dyDescent="0.25">
      <c r="A71" s="1">
        <v>43987</v>
      </c>
      <c r="B71">
        <v>3690</v>
      </c>
      <c r="C71">
        <v>675492</v>
      </c>
      <c r="D71">
        <v>-3.2414910858995136E-3</v>
      </c>
      <c r="E71">
        <v>-3.2467560988699812E-3</v>
      </c>
      <c r="F71">
        <v>8.2133817370345721</v>
      </c>
      <c r="G71">
        <v>13.42319659323306</v>
      </c>
    </row>
    <row r="72" spans="1:7" x14ac:dyDescent="0.25">
      <c r="A72" s="1">
        <v>44017</v>
      </c>
      <c r="B72">
        <v>3694</v>
      </c>
      <c r="C72">
        <v>483755</v>
      </c>
      <c r="D72">
        <v>1.0840108401084011E-3</v>
      </c>
      <c r="E72">
        <v>1.0834237246124504E-3</v>
      </c>
      <c r="F72">
        <v>8.2144651607591861</v>
      </c>
      <c r="G72">
        <v>13.089333859190026</v>
      </c>
    </row>
    <row r="73" spans="1:7" x14ac:dyDescent="0.25">
      <c r="A73" s="1">
        <v>44048</v>
      </c>
      <c r="B73">
        <v>3663</v>
      </c>
      <c r="C73">
        <v>291016</v>
      </c>
      <c r="D73">
        <v>-8.3919870059556041E-3</v>
      </c>
      <c r="E73">
        <v>-8.4273979803708553E-3</v>
      </c>
      <c r="F73">
        <v>8.2060377627788146</v>
      </c>
      <c r="G73">
        <v>12.581133527459999</v>
      </c>
    </row>
    <row r="74" spans="1:7" x14ac:dyDescent="0.25">
      <c r="A74" s="1">
        <v>44170</v>
      </c>
      <c r="B74">
        <v>3575.5</v>
      </c>
      <c r="C74">
        <v>535623</v>
      </c>
      <c r="D74">
        <v>-2.3887523887523888E-2</v>
      </c>
      <c r="E74">
        <v>-2.4177457290363753E-2</v>
      </c>
      <c r="F74">
        <v>8.1818603054884509</v>
      </c>
      <c r="G74">
        <v>13.19118583437155</v>
      </c>
    </row>
    <row r="75" spans="1:7" x14ac:dyDescent="0.25">
      <c r="A75" t="s">
        <v>111</v>
      </c>
      <c r="B75">
        <v>3631</v>
      </c>
      <c r="C75">
        <v>546151</v>
      </c>
      <c r="D75">
        <v>1.5522304572787023E-2</v>
      </c>
      <c r="E75">
        <v>1.5403065925885149E-2</v>
      </c>
      <c r="F75">
        <v>8.1972633714143353</v>
      </c>
      <c r="G75">
        <v>13.210650773268823</v>
      </c>
    </row>
    <row r="76" spans="1:7" x14ac:dyDescent="0.25">
      <c r="A76" t="s">
        <v>112</v>
      </c>
      <c r="B76">
        <v>3508</v>
      </c>
      <c r="C76">
        <v>621758</v>
      </c>
      <c r="D76">
        <v>-3.3874965574221975E-2</v>
      </c>
      <c r="E76">
        <v>-3.4462017922262132E-2</v>
      </c>
      <c r="F76">
        <v>8.1628013534920729</v>
      </c>
      <c r="G76">
        <v>13.340306228490794</v>
      </c>
    </row>
    <row r="77" spans="1:7" x14ac:dyDescent="0.25">
      <c r="A77" t="s">
        <v>113</v>
      </c>
      <c r="B77">
        <v>3544.5</v>
      </c>
      <c r="C77">
        <v>308703</v>
      </c>
      <c r="D77">
        <v>1.040478905359179E-2</v>
      </c>
      <c r="E77">
        <v>1.0351031802998649E-2</v>
      </c>
      <c r="F77">
        <v>8.1731523852950723</v>
      </c>
      <c r="G77">
        <v>12.640134928616012</v>
      </c>
    </row>
    <row r="78" spans="1:7" x14ac:dyDescent="0.25">
      <c r="A78" t="s">
        <v>114</v>
      </c>
      <c r="B78">
        <v>3619.5</v>
      </c>
      <c r="C78">
        <v>522604</v>
      </c>
      <c r="D78">
        <v>2.1159542953872196E-2</v>
      </c>
      <c r="E78">
        <v>2.0938788438123933E-2</v>
      </c>
      <c r="F78">
        <v>8.194091173733197</v>
      </c>
      <c r="G78">
        <v>13.166579286076862</v>
      </c>
    </row>
    <row r="79" spans="1:7" x14ac:dyDescent="0.25">
      <c r="A79" t="s">
        <v>115</v>
      </c>
      <c r="B79">
        <v>3657</v>
      </c>
      <c r="C79">
        <v>352357</v>
      </c>
      <c r="D79">
        <v>1.0360547036883548E-2</v>
      </c>
      <c r="E79">
        <v>1.0307244416185048E-2</v>
      </c>
      <c r="F79">
        <v>8.2043984181493812</v>
      </c>
      <c r="G79">
        <v>12.772400145167735</v>
      </c>
    </row>
    <row r="80" spans="1:7" x14ac:dyDescent="0.25">
      <c r="A80" t="s">
        <v>116</v>
      </c>
      <c r="B80">
        <v>3640</v>
      </c>
      <c r="C80">
        <v>400697</v>
      </c>
      <c r="D80">
        <v>-4.6486190866830736E-3</v>
      </c>
      <c r="E80">
        <v>-4.6594575185949245E-3</v>
      </c>
      <c r="F80">
        <v>8.1997389606307856</v>
      </c>
      <c r="G80">
        <v>12.90096080969828</v>
      </c>
    </row>
    <row r="81" spans="1:7" x14ac:dyDescent="0.25">
      <c r="A81" t="s">
        <v>117</v>
      </c>
      <c r="B81">
        <v>3600</v>
      </c>
      <c r="C81">
        <v>345079</v>
      </c>
      <c r="D81">
        <v>-1.098901098901099E-2</v>
      </c>
      <c r="E81">
        <v>-1.1049836186584935E-2</v>
      </c>
      <c r="F81">
        <v>8.1886891244442008</v>
      </c>
      <c r="G81">
        <v>12.751528655307563</v>
      </c>
    </row>
    <row r="82" spans="1:7" x14ac:dyDescent="0.25">
      <c r="A82" t="s">
        <v>118</v>
      </c>
      <c r="B82">
        <v>3616</v>
      </c>
      <c r="C82">
        <v>208008</v>
      </c>
      <c r="D82">
        <v>4.4444444444444444E-3</v>
      </c>
      <c r="E82">
        <v>4.4345970678657748E-3</v>
      </c>
      <c r="F82">
        <v>8.1931237215120678</v>
      </c>
      <c r="G82">
        <v>12.24533181948229</v>
      </c>
    </row>
    <row r="83" spans="1:7" x14ac:dyDescent="0.25">
      <c r="A83" t="s">
        <v>119</v>
      </c>
      <c r="B83">
        <v>3635</v>
      </c>
      <c r="C83">
        <v>119457</v>
      </c>
      <c r="D83">
        <v>5.2544247787610623E-3</v>
      </c>
      <c r="E83">
        <v>5.2406684555527088E-3</v>
      </c>
      <c r="F83">
        <v>8.1983643899676206</v>
      </c>
      <c r="G83">
        <v>11.690711752962422</v>
      </c>
    </row>
    <row r="84" spans="1:7" x14ac:dyDescent="0.25">
      <c r="A84" t="s">
        <v>120</v>
      </c>
      <c r="B84">
        <v>3615.5</v>
      </c>
      <c r="C84">
        <v>365782</v>
      </c>
      <c r="D84">
        <v>-5.3645116918844566E-3</v>
      </c>
      <c r="E84">
        <v>-5.3789523526131967E-3</v>
      </c>
      <c r="F84">
        <v>8.1929854376150058</v>
      </c>
      <c r="G84">
        <v>12.80979280651113</v>
      </c>
    </row>
    <row r="85" spans="1:7" x14ac:dyDescent="0.25">
      <c r="A85" t="s">
        <v>121</v>
      </c>
      <c r="B85">
        <v>3744.5</v>
      </c>
      <c r="C85">
        <v>856327</v>
      </c>
      <c r="D85">
        <v>3.567971234960586E-2</v>
      </c>
      <c r="E85">
        <v>3.5057938074415138E-2</v>
      </c>
      <c r="F85">
        <v>8.2280433756894222</v>
      </c>
      <c r="G85">
        <v>13.660407591522681</v>
      </c>
    </row>
    <row r="86" spans="1:7" x14ac:dyDescent="0.25">
      <c r="A86" t="s">
        <v>122</v>
      </c>
      <c r="B86">
        <v>3827</v>
      </c>
      <c r="C86">
        <v>502375</v>
      </c>
      <c r="D86">
        <v>2.2032314060622248E-2</v>
      </c>
      <c r="E86">
        <v>2.1793109736280465E-2</v>
      </c>
      <c r="F86">
        <v>8.2498364854257016</v>
      </c>
      <c r="G86">
        <v>13.127102131751503</v>
      </c>
    </row>
    <row r="87" spans="1:7" x14ac:dyDescent="0.25">
      <c r="A87" t="s">
        <v>123</v>
      </c>
      <c r="B87">
        <v>3740</v>
      </c>
      <c r="C87">
        <v>518322</v>
      </c>
      <c r="D87">
        <v>-2.2733211392735823E-2</v>
      </c>
      <c r="E87">
        <v>-2.2995595017124695E-2</v>
      </c>
      <c r="F87">
        <v>8.2268408904085781</v>
      </c>
      <c r="G87">
        <v>13.158351949736552</v>
      </c>
    </row>
    <row r="88" spans="1:7" x14ac:dyDescent="0.25">
      <c r="A88" s="1">
        <v>43836</v>
      </c>
      <c r="B88">
        <v>3832</v>
      </c>
      <c r="C88">
        <v>428320</v>
      </c>
      <c r="D88">
        <v>2.4598930481283421E-2</v>
      </c>
      <c r="E88">
        <v>2.43012486821736E-2</v>
      </c>
      <c r="F88">
        <v>8.2511421390907511</v>
      </c>
      <c r="G88">
        <v>12.967625858754179</v>
      </c>
    </row>
    <row r="89" spans="1:7" x14ac:dyDescent="0.25">
      <c r="A89" s="1">
        <v>43867</v>
      </c>
      <c r="B89">
        <v>3899.5</v>
      </c>
      <c r="C89">
        <v>590579</v>
      </c>
      <c r="D89">
        <v>1.7614822546972862E-2</v>
      </c>
      <c r="E89">
        <v>1.7461479679801488E-2</v>
      </c>
      <c r="F89">
        <v>8.2686036187705536</v>
      </c>
      <c r="G89">
        <v>13.288858690599175</v>
      </c>
    </row>
    <row r="90" spans="1:7" x14ac:dyDescent="0.25">
      <c r="A90" s="1">
        <v>43896</v>
      </c>
      <c r="B90">
        <v>3869</v>
      </c>
      <c r="C90">
        <v>529011</v>
      </c>
      <c r="D90">
        <v>-7.8215155789203746E-3</v>
      </c>
      <c r="E90">
        <v>-7.8522640700398084E-3</v>
      </c>
      <c r="F90">
        <v>8.2607513547005134</v>
      </c>
      <c r="G90">
        <v>13.178764504575096</v>
      </c>
    </row>
    <row r="91" spans="1:7" x14ac:dyDescent="0.25">
      <c r="A91" s="1">
        <v>43927</v>
      </c>
      <c r="B91">
        <v>3836</v>
      </c>
      <c r="C91">
        <v>632588</v>
      </c>
      <c r="D91">
        <v>-8.5293357456707151E-3</v>
      </c>
      <c r="E91">
        <v>-8.5659186971841269E-3</v>
      </c>
      <c r="F91">
        <v>8.2521854360033284</v>
      </c>
      <c r="G91">
        <v>13.357574620340854</v>
      </c>
    </row>
    <row r="92" spans="1:7" x14ac:dyDescent="0.25">
      <c r="A92" s="1">
        <v>43957</v>
      </c>
      <c r="B92">
        <v>3846</v>
      </c>
      <c r="C92">
        <v>300224</v>
      </c>
      <c r="D92">
        <v>2.6068821689259644E-3</v>
      </c>
      <c r="E92">
        <v>2.6034901453962536E-3</v>
      </c>
      <c r="F92">
        <v>8.2547889261487253</v>
      </c>
      <c r="G92">
        <v>12.61228414168813</v>
      </c>
    </row>
    <row r="93" spans="1:7" x14ac:dyDescent="0.25">
      <c r="A93" s="1">
        <v>44049</v>
      </c>
      <c r="B93">
        <v>3950</v>
      </c>
      <c r="C93">
        <v>622249</v>
      </c>
      <c r="D93">
        <v>2.704108164326573E-2</v>
      </c>
      <c r="E93">
        <v>2.6681931746442577E-2</v>
      </c>
      <c r="F93">
        <v>8.281470857895167</v>
      </c>
      <c r="G93">
        <v>13.341095613157433</v>
      </c>
    </row>
    <row r="94" spans="1:7" x14ac:dyDescent="0.25">
      <c r="A94" s="1">
        <v>44080</v>
      </c>
      <c r="B94">
        <v>3929</v>
      </c>
      <c r="C94">
        <v>367852</v>
      </c>
      <c r="D94">
        <v>-5.3164556962025317E-3</v>
      </c>
      <c r="E94">
        <v>-5.3306383367077948E-3</v>
      </c>
      <c r="F94">
        <v>8.2761402195584601</v>
      </c>
      <c r="G94">
        <v>12.815435962344408</v>
      </c>
    </row>
    <row r="95" spans="1:7" x14ac:dyDescent="0.25">
      <c r="A95" s="1">
        <v>44110</v>
      </c>
      <c r="B95">
        <v>3995</v>
      </c>
      <c r="C95">
        <v>805517</v>
      </c>
      <c r="D95">
        <v>1.6798167472639347E-2</v>
      </c>
      <c r="E95">
        <v>1.665863864191533E-2</v>
      </c>
      <c r="F95">
        <v>8.2927988582003742</v>
      </c>
      <c r="G95">
        <v>13.599239586280246</v>
      </c>
    </row>
    <row r="96" spans="1:7" x14ac:dyDescent="0.25">
      <c r="A96" s="1">
        <v>44141</v>
      </c>
      <c r="B96">
        <v>4004</v>
      </c>
      <c r="C96">
        <v>786098</v>
      </c>
      <c r="D96">
        <v>2.2528160200250315E-3</v>
      </c>
      <c r="E96">
        <v>2.250282234736159E-3</v>
      </c>
      <c r="F96">
        <v>8.2950491404351112</v>
      </c>
      <c r="G96">
        <v>13.574836745573039</v>
      </c>
    </row>
    <row r="97" spans="1:7" x14ac:dyDescent="0.25">
      <c r="A97" t="s">
        <v>124</v>
      </c>
      <c r="B97">
        <v>3985.5</v>
      </c>
      <c r="C97">
        <v>606762</v>
      </c>
      <c r="D97">
        <v>-4.6203796203796201E-3</v>
      </c>
      <c r="E97">
        <v>-4.6310865671333416E-3</v>
      </c>
      <c r="F97">
        <v>8.2904180538679775</v>
      </c>
      <c r="G97">
        <v>13.315891900896366</v>
      </c>
    </row>
    <row r="98" spans="1:7" x14ac:dyDescent="0.25">
      <c r="A98" t="s">
        <v>125</v>
      </c>
      <c r="B98">
        <v>3950</v>
      </c>
      <c r="C98">
        <v>409007</v>
      </c>
      <c r="D98">
        <v>-8.907288922343496E-3</v>
      </c>
      <c r="E98">
        <v>-8.9471959728103321E-3</v>
      </c>
      <c r="F98">
        <v>8.281470857895167</v>
      </c>
      <c r="G98">
        <v>12.921487549792905</v>
      </c>
    </row>
    <row r="99" spans="1:7" x14ac:dyDescent="0.25">
      <c r="A99" t="s">
        <v>126</v>
      </c>
      <c r="B99">
        <v>3945</v>
      </c>
      <c r="C99">
        <v>542551</v>
      </c>
      <c r="D99">
        <v>-1.2658227848101266E-3</v>
      </c>
      <c r="E99">
        <v>-1.2666246151929424E-3</v>
      </c>
      <c r="F99">
        <v>8.2802042332799743</v>
      </c>
      <c r="G99">
        <v>13.204037369194753</v>
      </c>
    </row>
    <row r="100" spans="1:7" x14ac:dyDescent="0.25">
      <c r="A100" t="s">
        <v>127</v>
      </c>
      <c r="B100">
        <v>3820</v>
      </c>
      <c r="C100">
        <v>725669</v>
      </c>
      <c r="D100">
        <v>-3.1685678073510776E-2</v>
      </c>
      <c r="E100">
        <v>-3.2198531679353722E-2</v>
      </c>
      <c r="F100">
        <v>8.2480057016006203</v>
      </c>
      <c r="G100">
        <v>13.494849266977489</v>
      </c>
    </row>
    <row r="101" spans="1:7" x14ac:dyDescent="0.25">
      <c r="A101" t="s">
        <v>129</v>
      </c>
      <c r="B101">
        <v>4076</v>
      </c>
      <c r="C101">
        <v>655479</v>
      </c>
      <c r="D101">
        <v>2.4120603015075376E-2</v>
      </c>
      <c r="E101">
        <v>2.3834296064132017E-2</v>
      </c>
      <c r="F101">
        <v>8.3128713943426149</v>
      </c>
      <c r="G101">
        <v>13.393121545059437</v>
      </c>
    </row>
    <row r="102" spans="1:7" x14ac:dyDescent="0.25">
      <c r="A102" t="s">
        <v>130</v>
      </c>
      <c r="B102">
        <v>4115</v>
      </c>
      <c r="C102">
        <v>715543</v>
      </c>
      <c r="D102">
        <v>9.5682041216879291E-3</v>
      </c>
      <c r="E102">
        <v>9.5227187685548408E-3</v>
      </c>
      <c r="F102">
        <v>8.3223941131111694</v>
      </c>
      <c r="G102">
        <v>13.480796974006523</v>
      </c>
    </row>
    <row r="103" spans="1:7" x14ac:dyDescent="0.25">
      <c r="A103" t="s">
        <v>131</v>
      </c>
      <c r="B103">
        <v>4140.5</v>
      </c>
      <c r="C103">
        <v>870462</v>
      </c>
      <c r="D103">
        <v>6.1968408262454439E-3</v>
      </c>
      <c r="E103">
        <v>6.17771936258453E-3</v>
      </c>
      <c r="F103">
        <v>8.3285718324737541</v>
      </c>
      <c r="G103">
        <v>13.676779384164611</v>
      </c>
    </row>
    <row r="104" spans="1:7" x14ac:dyDescent="0.25">
      <c r="A104" t="s">
        <v>132</v>
      </c>
      <c r="B104">
        <v>4180.5</v>
      </c>
      <c r="C104">
        <v>558665</v>
      </c>
      <c r="D104">
        <v>9.6606690013283422E-3</v>
      </c>
      <c r="E104">
        <v>9.6143031163578134E-3</v>
      </c>
      <c r="F104">
        <v>8.3381861355901119</v>
      </c>
      <c r="G104">
        <v>13.23330528805805</v>
      </c>
    </row>
    <row r="105" spans="1:7" x14ac:dyDescent="0.25">
      <c r="A105" t="s">
        <v>133</v>
      </c>
      <c r="B105">
        <v>4156.5</v>
      </c>
      <c r="C105">
        <v>332486</v>
      </c>
      <c r="D105">
        <v>-5.7409400789379264E-3</v>
      </c>
      <c r="E105">
        <v>-5.7574826189697517E-3</v>
      </c>
      <c r="F105">
        <v>8.3324286529711422</v>
      </c>
      <c r="G105">
        <v>12.714353032928436</v>
      </c>
    </row>
    <row r="106" spans="1:7" x14ac:dyDescent="0.25">
      <c r="A106" t="s">
        <v>134</v>
      </c>
      <c r="B106">
        <v>4035</v>
      </c>
      <c r="C106">
        <v>439418</v>
      </c>
      <c r="D106">
        <v>-2.9231324431613137E-2</v>
      </c>
      <c r="E106">
        <v>-2.9667072267093624E-2</v>
      </c>
      <c r="F106">
        <v>8.3027615807040487</v>
      </c>
      <c r="G106">
        <v>12.993206403045814</v>
      </c>
    </row>
    <row r="107" spans="1:7" x14ac:dyDescent="0.25">
      <c r="A107" s="1">
        <v>43897</v>
      </c>
      <c r="B107">
        <v>4222</v>
      </c>
      <c r="C107">
        <v>287251</v>
      </c>
      <c r="D107">
        <v>4.7596382674916704E-3</v>
      </c>
      <c r="E107">
        <v>4.7483470033202278E-3</v>
      </c>
      <c r="F107">
        <v>8.3480642284082656</v>
      </c>
      <c r="G107">
        <v>12.56811167699302</v>
      </c>
    </row>
    <row r="108" spans="1:7" x14ac:dyDescent="0.25">
      <c r="A108" s="1">
        <v>43989</v>
      </c>
      <c r="B108">
        <v>4332</v>
      </c>
      <c r="C108">
        <v>494536</v>
      </c>
      <c r="D108">
        <v>2.6054002842254856E-2</v>
      </c>
      <c r="E108">
        <v>2.5720379712615354E-2</v>
      </c>
      <c r="F108">
        <v>8.3737846081208804</v>
      </c>
      <c r="G108">
        <v>13.111375228203951</v>
      </c>
    </row>
    <row r="109" spans="1:7" x14ac:dyDescent="0.25">
      <c r="A109" s="1">
        <v>44019</v>
      </c>
      <c r="B109">
        <v>4242</v>
      </c>
      <c r="C109">
        <v>599546</v>
      </c>
      <c r="D109">
        <v>-2.077562326869806E-2</v>
      </c>
      <c r="E109">
        <v>-2.0994472996253496E-2</v>
      </c>
      <c r="F109">
        <v>8.3527901351246285</v>
      </c>
      <c r="G109">
        <v>13.303927981114905</v>
      </c>
    </row>
    <row r="110" spans="1:7" x14ac:dyDescent="0.25">
      <c r="A110" s="1">
        <v>44050</v>
      </c>
      <c r="B110">
        <v>4225</v>
      </c>
      <c r="C110">
        <v>364001</v>
      </c>
      <c r="D110">
        <v>-4.0075436115040077E-3</v>
      </c>
      <c r="E110">
        <v>-4.0155953333535447E-3</v>
      </c>
      <c r="F110">
        <v>8.3487745397912736</v>
      </c>
      <c r="G110">
        <v>12.804911893867851</v>
      </c>
    </row>
    <row r="111" spans="1:7" x14ac:dyDescent="0.25">
      <c r="A111" s="1">
        <v>44081</v>
      </c>
      <c r="B111">
        <v>4337</v>
      </c>
      <c r="C111">
        <v>674716</v>
      </c>
      <c r="D111">
        <v>2.6508875739644971E-2</v>
      </c>
      <c r="E111">
        <v>2.6163604044092043E-2</v>
      </c>
      <c r="F111">
        <v>8.3749381438353669</v>
      </c>
      <c r="G111">
        <v>13.422047140577705</v>
      </c>
    </row>
    <row r="112" spans="1:7" x14ac:dyDescent="0.25">
      <c r="A112" s="1">
        <v>44111</v>
      </c>
      <c r="B112">
        <v>4307</v>
      </c>
      <c r="C112">
        <v>519649</v>
      </c>
      <c r="D112">
        <v>-6.917223887479825E-3</v>
      </c>
      <c r="E112">
        <v>-6.9412587812556709E-3</v>
      </c>
      <c r="F112">
        <v>8.3679968850541098</v>
      </c>
      <c r="G112">
        <v>13.160908862642543</v>
      </c>
    </row>
    <row r="113" spans="1:7" x14ac:dyDescent="0.25">
      <c r="A113" t="s">
        <v>135</v>
      </c>
      <c r="B113">
        <v>4291</v>
      </c>
      <c r="C113">
        <v>327645</v>
      </c>
      <c r="D113">
        <v>-3.7148827490132343E-3</v>
      </c>
      <c r="E113">
        <v>-3.7218000625858561E-3</v>
      </c>
      <c r="F113">
        <v>8.3642750849915242</v>
      </c>
      <c r="G113">
        <v>12.699685984165031</v>
      </c>
    </row>
    <row r="114" spans="1:7" x14ac:dyDescent="0.25">
      <c r="A114" t="s">
        <v>136</v>
      </c>
      <c r="B114">
        <v>4259.5</v>
      </c>
      <c r="C114">
        <v>403736</v>
      </c>
      <c r="D114">
        <v>-7.34094616639478E-3</v>
      </c>
      <c r="E114">
        <v>-7.3680235086295582E-3</v>
      </c>
      <c r="F114">
        <v>8.3569070614828949</v>
      </c>
      <c r="G114">
        <v>12.908516477995214</v>
      </c>
    </row>
    <row r="115" spans="1:7" x14ac:dyDescent="0.25">
      <c r="A115" t="s">
        <v>137</v>
      </c>
      <c r="B115">
        <v>4298</v>
      </c>
      <c r="C115">
        <v>278935</v>
      </c>
      <c r="D115">
        <v>9.0386195562859491E-3</v>
      </c>
      <c r="E115">
        <v>8.9980157195605828E-3</v>
      </c>
      <c r="F115">
        <v>8.3659050772024557</v>
      </c>
      <c r="G115">
        <v>12.538734058750238</v>
      </c>
    </row>
    <row r="116" spans="1:7" x14ac:dyDescent="0.25">
      <c r="A116" t="s">
        <v>138</v>
      </c>
      <c r="B116">
        <v>4303.5</v>
      </c>
      <c r="C116">
        <v>361755</v>
      </c>
      <c r="D116">
        <v>1.2796649604467194E-3</v>
      </c>
      <c r="E116">
        <v>1.278846887073419E-3</v>
      </c>
      <c r="F116">
        <v>8.3671839240895292</v>
      </c>
      <c r="G116">
        <v>12.798722466098281</v>
      </c>
    </row>
    <row r="117" spans="1:7" x14ac:dyDescent="0.25">
      <c r="A117" t="s">
        <v>139</v>
      </c>
      <c r="B117">
        <v>4302</v>
      </c>
      <c r="C117">
        <v>176026</v>
      </c>
      <c r="D117">
        <v>-3.4855350296270478E-4</v>
      </c>
      <c r="E117">
        <v>-3.4861426185380754E-4</v>
      </c>
      <c r="F117">
        <v>8.3668353098276746</v>
      </c>
      <c r="G117">
        <v>12.078386990382418</v>
      </c>
    </row>
    <row r="118" spans="1:7" x14ac:dyDescent="0.25">
      <c r="A118" t="s">
        <v>142</v>
      </c>
      <c r="B118">
        <v>4690</v>
      </c>
      <c r="C118">
        <v>859724</v>
      </c>
      <c r="D118">
        <v>9.0361445783132526E-3</v>
      </c>
      <c r="E118">
        <v>8.9955629085777828E-3</v>
      </c>
      <c r="F118">
        <v>8.4531878614403251</v>
      </c>
      <c r="G118">
        <v>13.664366686488004</v>
      </c>
    </row>
    <row r="119" spans="1:7" x14ac:dyDescent="0.25">
      <c r="A119" t="s">
        <v>143</v>
      </c>
      <c r="B119">
        <v>4720</v>
      </c>
      <c r="C119">
        <v>648464</v>
      </c>
      <c r="D119">
        <v>6.3965884861407248E-3</v>
      </c>
      <c r="E119">
        <v>6.3762171392760638E-3</v>
      </c>
      <c r="F119">
        <v>8.4595640785796018</v>
      </c>
      <c r="G119">
        <v>13.382361768476082</v>
      </c>
    </row>
    <row r="120" spans="1:7" x14ac:dyDescent="0.25">
      <c r="A120" t="s">
        <v>144</v>
      </c>
      <c r="B120">
        <v>4782.5</v>
      </c>
      <c r="C120">
        <v>464885</v>
      </c>
      <c r="D120">
        <v>1.3241525423728813E-2</v>
      </c>
      <c r="E120">
        <v>1.3154622734806871E-2</v>
      </c>
      <c r="F120">
        <v>8.4727187013144079</v>
      </c>
      <c r="G120">
        <v>13.049545342154923</v>
      </c>
    </row>
    <row r="121" spans="1:7" x14ac:dyDescent="0.25">
      <c r="A121" t="s">
        <v>145</v>
      </c>
      <c r="B121">
        <v>4752</v>
      </c>
      <c r="C121">
        <v>554837</v>
      </c>
      <c r="D121">
        <v>-6.3774176685833768E-3</v>
      </c>
      <c r="E121">
        <v>-6.3978402719270591E-3</v>
      </c>
      <c r="F121">
        <v>8.4663208610424814</v>
      </c>
      <c r="G121">
        <v>13.226429655898439</v>
      </c>
    </row>
    <row r="122" spans="1:7" x14ac:dyDescent="0.25">
      <c r="A122" t="s">
        <v>146</v>
      </c>
      <c r="B122">
        <v>4768</v>
      </c>
      <c r="C122">
        <v>303507</v>
      </c>
      <c r="D122">
        <v>3.3670033670033669E-3</v>
      </c>
      <c r="E122">
        <v>3.3613477027049274E-3</v>
      </c>
      <c r="F122">
        <v>8.4696822087451853</v>
      </c>
      <c r="G122">
        <v>12.623159953466127</v>
      </c>
    </row>
    <row r="123" spans="1:7" x14ac:dyDescent="0.25">
      <c r="A123" t="s">
        <v>147</v>
      </c>
      <c r="B123">
        <v>4698</v>
      </c>
      <c r="C123">
        <v>815281</v>
      </c>
      <c r="D123">
        <v>-1.4681208053691275E-2</v>
      </c>
      <c r="E123">
        <v>-1.4790043526327642E-2</v>
      </c>
      <c r="F123">
        <v>8.4548921652188582</v>
      </c>
      <c r="G123">
        <v>13.611288118074288</v>
      </c>
    </row>
    <row r="124" spans="1:7" x14ac:dyDescent="0.25">
      <c r="A124" t="s">
        <v>148</v>
      </c>
      <c r="B124">
        <v>4675.5</v>
      </c>
      <c r="C124">
        <v>499186</v>
      </c>
      <c r="D124">
        <v>-4.7892720306513406E-3</v>
      </c>
      <c r="E124">
        <v>-4.8007773433566764E-3</v>
      </c>
      <c r="F124">
        <v>8.4500913878755011</v>
      </c>
      <c r="G124">
        <v>13.120734050772295</v>
      </c>
    </row>
    <row r="125" spans="1:7" x14ac:dyDescent="0.25">
      <c r="A125" t="s">
        <v>149</v>
      </c>
      <c r="B125">
        <v>4586</v>
      </c>
      <c r="C125">
        <v>545908</v>
      </c>
      <c r="D125">
        <v>-1.9142337717891134E-2</v>
      </c>
      <c r="E125">
        <v>-1.932792445765167E-2</v>
      </c>
      <c r="F125">
        <v>8.4307634634178505</v>
      </c>
      <c r="G125">
        <v>13.210205742361133</v>
      </c>
    </row>
    <row r="126" spans="1:7" x14ac:dyDescent="0.25">
      <c r="A126" s="1">
        <v>43898</v>
      </c>
      <c r="B126">
        <v>4614</v>
      </c>
      <c r="C126">
        <v>440772</v>
      </c>
      <c r="D126">
        <v>6.1055385957261227E-3</v>
      </c>
      <c r="E126">
        <v>6.0869753158491486E-3</v>
      </c>
      <c r="F126">
        <v>8.4368504387336998</v>
      </c>
      <c r="G126">
        <v>12.996283013932162</v>
      </c>
    </row>
    <row r="127" spans="1:7" x14ac:dyDescent="0.25">
      <c r="A127" s="1">
        <v>43929</v>
      </c>
      <c r="B127">
        <v>4658.5</v>
      </c>
      <c r="C127">
        <v>276765</v>
      </c>
      <c r="D127">
        <v>9.6445600346770702E-3</v>
      </c>
      <c r="E127">
        <v>9.5983481567806454E-3</v>
      </c>
      <c r="F127">
        <v>8.4464487868904801</v>
      </c>
      <c r="G127">
        <v>12.530924049644092</v>
      </c>
    </row>
    <row r="128" spans="1:7" x14ac:dyDescent="0.25">
      <c r="A128" s="1">
        <v>43959</v>
      </c>
      <c r="B128">
        <v>4632</v>
      </c>
      <c r="C128">
        <v>333049</v>
      </c>
      <c r="D128">
        <v>-5.6885263496833744E-3</v>
      </c>
      <c r="E128">
        <v>-5.7047676376485029E-3</v>
      </c>
      <c r="F128">
        <v>8.4407440192528309</v>
      </c>
      <c r="G128">
        <v>12.716044905284649</v>
      </c>
    </row>
    <row r="129" spans="1:7" x14ac:dyDescent="0.25">
      <c r="A129" s="1">
        <v>43990</v>
      </c>
      <c r="B129">
        <v>4606.5</v>
      </c>
      <c r="C129">
        <v>321495</v>
      </c>
      <c r="D129">
        <v>-5.5051813471502587E-3</v>
      </c>
      <c r="E129">
        <v>-5.5203907038444411E-3</v>
      </c>
      <c r="F129">
        <v>8.4352236285489859</v>
      </c>
      <c r="G129">
        <v>12.680737270439343</v>
      </c>
    </row>
    <row r="130" spans="1:7" x14ac:dyDescent="0.25">
      <c r="A130" s="1">
        <v>44020</v>
      </c>
      <c r="B130">
        <v>4618</v>
      </c>
      <c r="C130">
        <v>309905</v>
      </c>
      <c r="D130">
        <v>2.4964723759904484E-3</v>
      </c>
      <c r="E130">
        <v>2.4933613654538459E-3</v>
      </c>
      <c r="F130">
        <v>8.4377169899144402</v>
      </c>
      <c r="G130">
        <v>12.644021077882535</v>
      </c>
    </row>
    <row r="131" spans="1:7" x14ac:dyDescent="0.25">
      <c r="A131" s="1">
        <v>44112</v>
      </c>
      <c r="B131">
        <v>4613.5</v>
      </c>
      <c r="C131">
        <v>263586</v>
      </c>
      <c r="D131">
        <v>-9.7444781290601987E-4</v>
      </c>
      <c r="E131">
        <v>-9.7492289583013417E-4</v>
      </c>
      <c r="F131">
        <v>8.43674206701861</v>
      </c>
      <c r="G131">
        <v>12.482134969426163</v>
      </c>
    </row>
    <row r="132" spans="1:7" x14ac:dyDescent="0.25">
      <c r="A132" s="1">
        <v>44143</v>
      </c>
      <c r="B132">
        <v>4622</v>
      </c>
      <c r="C132">
        <v>368984</v>
      </c>
      <c r="D132">
        <v>1.8424189877533326E-3</v>
      </c>
      <c r="E132">
        <v>1.840723815715462E-3</v>
      </c>
      <c r="F132">
        <v>8.4385827908343263</v>
      </c>
      <c r="G132">
        <v>12.818508561648969</v>
      </c>
    </row>
    <row r="133" spans="1:7" x14ac:dyDescent="0.25">
      <c r="A133" s="1">
        <v>44173</v>
      </c>
      <c r="B133">
        <v>4619.5</v>
      </c>
      <c r="C133">
        <v>343556</v>
      </c>
      <c r="D133">
        <v>-5.4089138900908693E-4</v>
      </c>
      <c r="E133">
        <v>-5.4103772352615302E-4</v>
      </c>
      <c r="F133">
        <v>8.4380417531108005</v>
      </c>
      <c r="G133">
        <v>12.747105405013455</v>
      </c>
    </row>
    <row r="134" spans="1:7" x14ac:dyDescent="0.25">
      <c r="A134" t="s">
        <v>150</v>
      </c>
      <c r="B134">
        <v>4738.5</v>
      </c>
      <c r="C134">
        <v>509353</v>
      </c>
      <c r="D134">
        <v>2.5760363675722479E-2</v>
      </c>
      <c r="E134">
        <v>2.5434155799449694E-2</v>
      </c>
      <c r="F134">
        <v>8.4634759089102491</v>
      </c>
      <c r="G134">
        <v>13.140896571860493</v>
      </c>
    </row>
    <row r="135" spans="1:7" x14ac:dyDescent="0.25">
      <c r="A135" t="s">
        <v>151</v>
      </c>
      <c r="B135">
        <v>4763.5</v>
      </c>
      <c r="C135">
        <v>561231</v>
      </c>
      <c r="D135">
        <v>5.2759312018571276E-3</v>
      </c>
      <c r="E135">
        <v>5.2620622365844626E-3</v>
      </c>
      <c r="F135">
        <v>8.4687379711468349</v>
      </c>
      <c r="G135">
        <v>13.237887864458894</v>
      </c>
    </row>
    <row r="136" spans="1:7" x14ac:dyDescent="0.25">
      <c r="A136" t="s">
        <v>152</v>
      </c>
      <c r="B136">
        <v>4688</v>
      </c>
      <c r="C136">
        <v>518607</v>
      </c>
      <c r="D136">
        <v>-1.5849690353731499E-2</v>
      </c>
      <c r="E136">
        <v>-1.5976639889985541E-2</v>
      </c>
      <c r="F136">
        <v>8.4527613312568484</v>
      </c>
      <c r="G136">
        <v>13.15890164987451</v>
      </c>
    </row>
    <row r="137" spans="1:7" x14ac:dyDescent="0.25">
      <c r="A137" t="s">
        <v>153</v>
      </c>
      <c r="B137">
        <v>4690.5</v>
      </c>
      <c r="C137">
        <v>321094</v>
      </c>
      <c r="D137">
        <v>5.3327645051194541E-4</v>
      </c>
      <c r="E137">
        <v>5.3313430915711028E-4</v>
      </c>
      <c r="F137">
        <v>8.4532944655660049</v>
      </c>
      <c r="G137">
        <v>12.67948919413535</v>
      </c>
    </row>
    <row r="138" spans="1:7" x14ac:dyDescent="0.25">
      <c r="A138" t="s">
        <v>154</v>
      </c>
      <c r="B138">
        <v>4671.5</v>
      </c>
      <c r="C138">
        <v>252837</v>
      </c>
      <c r="D138">
        <v>-4.0507408591834559E-3</v>
      </c>
      <c r="E138">
        <v>-4.0589673329953311E-3</v>
      </c>
      <c r="F138">
        <v>8.4492354982330102</v>
      </c>
      <c r="G138">
        <v>12.440500291304643</v>
      </c>
    </row>
    <row r="139" spans="1:7" x14ac:dyDescent="0.25">
      <c r="A139" t="s">
        <v>155</v>
      </c>
      <c r="B139">
        <v>4561.5</v>
      </c>
      <c r="C139">
        <v>533803</v>
      </c>
      <c r="D139">
        <v>-2.3547040565128973E-2</v>
      </c>
      <c r="E139">
        <v>-2.382870244748134E-2</v>
      </c>
      <c r="F139">
        <v>8.4254067957855288</v>
      </c>
      <c r="G139">
        <v>13.187782136019196</v>
      </c>
    </row>
    <row r="140" spans="1:7" x14ac:dyDescent="0.25">
      <c r="A140" t="s">
        <v>156</v>
      </c>
      <c r="B140">
        <v>4523</v>
      </c>
      <c r="C140">
        <v>368723</v>
      </c>
      <c r="D140">
        <v>-8.4402060725638495E-3</v>
      </c>
      <c r="E140">
        <v>-8.4760263076859282E-3</v>
      </c>
      <c r="F140">
        <v>8.4169307694778439</v>
      </c>
      <c r="G140">
        <v>12.817800963616444</v>
      </c>
    </row>
    <row r="141" spans="1:7" x14ac:dyDescent="0.25">
      <c r="A141" t="s">
        <v>157</v>
      </c>
      <c r="B141">
        <v>4608</v>
      </c>
      <c r="C141">
        <v>335463</v>
      </c>
      <c r="D141">
        <v>1.8792836612867566E-2</v>
      </c>
      <c r="E141">
        <v>1.8618432897884018E-2</v>
      </c>
      <c r="F141">
        <v>8.4355492023757268</v>
      </c>
      <c r="G141">
        <v>12.723266946152775</v>
      </c>
    </row>
    <row r="142" spans="1:7" x14ac:dyDescent="0.25">
      <c r="A142" t="s">
        <v>158</v>
      </c>
      <c r="B142">
        <v>4642.5</v>
      </c>
      <c r="C142">
        <v>473599</v>
      </c>
      <c r="D142">
        <v>7.486979166666667E-3</v>
      </c>
      <c r="E142">
        <v>7.4590908511337648E-3</v>
      </c>
      <c r="F142">
        <v>8.4430082932268604</v>
      </c>
      <c r="G142">
        <v>13.068116251063218</v>
      </c>
    </row>
    <row r="143" spans="1:7" x14ac:dyDescent="0.25">
      <c r="A143" t="s">
        <v>159</v>
      </c>
      <c r="B143">
        <v>4666</v>
      </c>
      <c r="C143">
        <v>302374</v>
      </c>
      <c r="D143">
        <v>5.0619278406031235E-3</v>
      </c>
      <c r="E143">
        <v>5.0491593545145151E-3</v>
      </c>
      <c r="F143">
        <v>8.4480574525813754</v>
      </c>
      <c r="G143">
        <v>12.619419940755144</v>
      </c>
    </row>
    <row r="144" spans="1:7" x14ac:dyDescent="0.25">
      <c r="A144" t="s">
        <v>160</v>
      </c>
      <c r="B144">
        <v>4728</v>
      </c>
      <c r="C144">
        <v>422233</v>
      </c>
      <c r="D144">
        <v>1.3287612516073724E-2</v>
      </c>
      <c r="E144">
        <v>1.3200106504558811E-2</v>
      </c>
      <c r="F144">
        <v>8.4612575590859347</v>
      </c>
      <c r="G144">
        <v>12.953312573350393</v>
      </c>
    </row>
    <row r="145" spans="1:7" x14ac:dyDescent="0.25">
      <c r="A145" t="s">
        <v>161</v>
      </c>
      <c r="B145">
        <v>4581.5</v>
      </c>
      <c r="C145">
        <v>481042</v>
      </c>
      <c r="D145">
        <v>-3.0985617597292726E-2</v>
      </c>
      <c r="E145">
        <v>-3.1475824680666155E-2</v>
      </c>
      <c r="F145">
        <v>8.4297817344052675</v>
      </c>
      <c r="G145">
        <v>13.083709863363215</v>
      </c>
    </row>
    <row r="146" spans="1:7" x14ac:dyDescent="0.25">
      <c r="A146" t="s">
        <v>162</v>
      </c>
      <c r="B146">
        <v>4474.5</v>
      </c>
      <c r="C146">
        <v>468217</v>
      </c>
      <c r="D146">
        <v>-2.3354796464040161E-2</v>
      </c>
      <c r="E146">
        <v>-2.3631841782355015E-2</v>
      </c>
      <c r="F146">
        <v>8.4061498926229135</v>
      </c>
      <c r="G146">
        <v>13.056687142649325</v>
      </c>
    </row>
    <row r="147" spans="1:7" x14ac:dyDescent="0.25">
      <c r="A147" s="1">
        <v>43839</v>
      </c>
      <c r="B147">
        <v>4497.5</v>
      </c>
      <c r="C147">
        <v>556547</v>
      </c>
      <c r="D147">
        <v>5.1402391328640076E-3</v>
      </c>
      <c r="E147">
        <v>5.1270732017753614E-3</v>
      </c>
      <c r="F147">
        <v>8.4112769658246886</v>
      </c>
      <c r="G147">
        <v>13.229506902555572</v>
      </c>
    </row>
    <row r="148" spans="1:7" x14ac:dyDescent="0.25">
      <c r="A148" s="1">
        <v>43870</v>
      </c>
      <c r="B148">
        <v>4564.5</v>
      </c>
      <c r="C148">
        <v>518184</v>
      </c>
      <c r="D148">
        <v>1.4897165091717622E-2</v>
      </c>
      <c r="E148">
        <v>1.4787292180447238E-2</v>
      </c>
      <c r="F148">
        <v>8.4260642580051357</v>
      </c>
      <c r="G148">
        <v>13.15808567052386</v>
      </c>
    </row>
    <row r="149" spans="1:7" x14ac:dyDescent="0.25">
      <c r="A149" s="1">
        <v>43899</v>
      </c>
      <c r="B149">
        <v>4565</v>
      </c>
      <c r="C149">
        <v>274496</v>
      </c>
      <c r="D149">
        <v>1.0954102311315588E-4</v>
      </c>
      <c r="E149">
        <v>1.0953502393334118E-4</v>
      </c>
      <c r="F149">
        <v>8.4261737930290685</v>
      </c>
      <c r="G149">
        <v>12.522691967876552</v>
      </c>
    </row>
    <row r="150" spans="1:7" x14ac:dyDescent="0.25">
      <c r="A150" s="1">
        <v>43930</v>
      </c>
      <c r="B150">
        <v>4590.5</v>
      </c>
      <c r="C150">
        <v>251453</v>
      </c>
      <c r="D150">
        <v>5.5859802847754653E-3</v>
      </c>
      <c r="E150">
        <v>5.5704365546859098E-3</v>
      </c>
      <c r="F150">
        <v>8.4317442295837548</v>
      </c>
      <c r="G150">
        <v>12.435011372330292</v>
      </c>
    </row>
    <row r="151" spans="1:7" x14ac:dyDescent="0.25">
      <c r="A151" s="1">
        <v>44021</v>
      </c>
      <c r="B151">
        <v>4558.5</v>
      </c>
      <c r="C151">
        <v>150741</v>
      </c>
      <c r="D151">
        <v>-6.9709182006317391E-3</v>
      </c>
      <c r="E151">
        <v>-6.9953285587972796E-3</v>
      </c>
      <c r="F151">
        <v>8.424748901024957</v>
      </c>
      <c r="G151">
        <v>11.923318411314689</v>
      </c>
    </row>
    <row r="152" spans="1:7" x14ac:dyDescent="0.25">
      <c r="A152" s="1">
        <v>44052</v>
      </c>
      <c r="B152">
        <v>4535</v>
      </c>
      <c r="C152">
        <v>312059</v>
      </c>
      <c r="D152">
        <v>-5.1552045629044644E-3</v>
      </c>
      <c r="E152">
        <v>-5.168538475720426E-3</v>
      </c>
      <c r="F152">
        <v>8.4195803625492367</v>
      </c>
      <c r="G152">
        <v>12.650947551478087</v>
      </c>
    </row>
    <row r="153" spans="1:7" x14ac:dyDescent="0.25">
      <c r="A153" s="1">
        <v>44083</v>
      </c>
      <c r="B153">
        <v>4456</v>
      </c>
      <c r="C153">
        <v>279467</v>
      </c>
      <c r="D153">
        <v>-1.7420066152149943E-2</v>
      </c>
      <c r="E153">
        <v>-1.7573580942117053E-2</v>
      </c>
      <c r="F153">
        <v>8.4020067816071204</v>
      </c>
      <c r="G153">
        <v>12.540639496628186</v>
      </c>
    </row>
    <row r="154" spans="1:7" x14ac:dyDescent="0.25">
      <c r="A154" s="1">
        <v>44113</v>
      </c>
      <c r="B154">
        <v>4475</v>
      </c>
      <c r="C154">
        <v>217757</v>
      </c>
      <c r="D154">
        <v>4.263913824057451E-3</v>
      </c>
      <c r="E154">
        <v>4.2548491018357861E-3</v>
      </c>
      <c r="F154">
        <v>8.4062616307089559</v>
      </c>
      <c r="G154">
        <v>12.291135041155567</v>
      </c>
    </row>
    <row r="155" spans="1:7" x14ac:dyDescent="0.25">
      <c r="A155" t="s">
        <v>163</v>
      </c>
      <c r="B155">
        <v>4671.5</v>
      </c>
      <c r="C155">
        <v>458729</v>
      </c>
      <c r="D155">
        <v>1.7154497694864372E-3</v>
      </c>
      <c r="E155">
        <v>1.7139800660921471E-3</v>
      </c>
      <c r="F155">
        <v>8.4492354982330102</v>
      </c>
      <c r="G155">
        <v>13.036214900736381</v>
      </c>
    </row>
    <row r="156" spans="1:7" x14ac:dyDescent="0.25">
      <c r="A156" t="s">
        <v>164</v>
      </c>
      <c r="B156">
        <v>4724.5</v>
      </c>
      <c r="C156">
        <v>382678</v>
      </c>
      <c r="D156">
        <v>1.1345392272289414E-2</v>
      </c>
      <c r="E156">
        <v>1.1281515989670346E-2</v>
      </c>
      <c r="F156">
        <v>8.4605170142226811</v>
      </c>
      <c r="G156">
        <v>12.854949183479711</v>
      </c>
    </row>
    <row r="157" spans="1:7" x14ac:dyDescent="0.25">
      <c r="A157" t="s">
        <v>165</v>
      </c>
      <c r="B157">
        <v>4710</v>
      </c>
      <c r="C157">
        <v>274442</v>
      </c>
      <c r="D157">
        <v>-3.0691078420996931E-3</v>
      </c>
      <c r="E157">
        <v>-3.073827212217163E-3</v>
      </c>
      <c r="F157">
        <v>8.4574431870104636</v>
      </c>
      <c r="G157">
        <v>12.522495224345683</v>
      </c>
    </row>
    <row r="158" spans="1:7" x14ac:dyDescent="0.25">
      <c r="A158" t="s">
        <v>166</v>
      </c>
      <c r="B158">
        <v>4863</v>
      </c>
      <c r="C158">
        <v>787198</v>
      </c>
      <c r="D158">
        <v>3.2484076433121019E-2</v>
      </c>
      <c r="E158">
        <v>3.1967623393322459E-2</v>
      </c>
      <c r="F158">
        <v>8.4894108104037862</v>
      </c>
      <c r="G158">
        <v>13.576235084066546</v>
      </c>
    </row>
    <row r="159" spans="1:7" x14ac:dyDescent="0.25">
      <c r="A159" t="s">
        <v>167</v>
      </c>
      <c r="B159">
        <v>4805</v>
      </c>
      <c r="C159">
        <v>394972</v>
      </c>
      <c r="D159">
        <v>-1.192679415998355E-2</v>
      </c>
      <c r="E159">
        <v>-1.1998488999392922E-2</v>
      </c>
      <c r="F159">
        <v>8.4774123214043922</v>
      </c>
      <c r="G159">
        <v>12.886570155294773</v>
      </c>
    </row>
    <row r="160" spans="1:7" x14ac:dyDescent="0.25">
      <c r="A160" t="s">
        <v>168</v>
      </c>
      <c r="B160">
        <v>4772.5</v>
      </c>
      <c r="C160">
        <v>468255</v>
      </c>
      <c r="D160">
        <v>-6.7637877211238293E-3</v>
      </c>
      <c r="E160">
        <v>-6.7867658044902064E-3</v>
      </c>
      <c r="F160">
        <v>8.4706255555999022</v>
      </c>
      <c r="G160">
        <v>13.056768298305919</v>
      </c>
    </row>
    <row r="161" spans="1:7" x14ac:dyDescent="0.25">
      <c r="A161" t="s">
        <v>170</v>
      </c>
      <c r="B161">
        <v>4989.5</v>
      </c>
      <c r="C161">
        <v>762604</v>
      </c>
      <c r="D161">
        <v>5.542120112857719E-3</v>
      </c>
      <c r="E161">
        <v>5.5268190726210026E-3</v>
      </c>
      <c r="F161">
        <v>8.5150909833243666</v>
      </c>
      <c r="G161">
        <v>13.544494171605587</v>
      </c>
    </row>
    <row r="162" spans="1:7" x14ac:dyDescent="0.25">
      <c r="A162" t="s">
        <v>171</v>
      </c>
      <c r="B162">
        <v>5057</v>
      </c>
      <c r="C162">
        <v>584374</v>
      </c>
      <c r="D162">
        <v>1.3528409660286601E-2</v>
      </c>
      <c r="E162">
        <v>1.3437717755615775E-2</v>
      </c>
      <c r="F162">
        <v>8.5285287010799831</v>
      </c>
      <c r="G162">
        <v>13.278296467793679</v>
      </c>
    </row>
    <row r="163" spans="1:7" x14ac:dyDescent="0.25">
      <c r="A163" t="s">
        <v>172</v>
      </c>
      <c r="B163">
        <v>5025</v>
      </c>
      <c r="C163">
        <v>484960</v>
      </c>
      <c r="D163">
        <v>-6.3278623689934747E-3</v>
      </c>
      <c r="E163">
        <v>-6.3479681527065747E-3</v>
      </c>
      <c r="F163">
        <v>8.5221807329272767</v>
      </c>
      <c r="G163">
        <v>13.09182169229163</v>
      </c>
    </row>
    <row r="164" spans="1:7" x14ac:dyDescent="0.25">
      <c r="A164" t="s">
        <v>173</v>
      </c>
      <c r="B164">
        <v>5080</v>
      </c>
      <c r="C164">
        <v>347077</v>
      </c>
      <c r="D164">
        <v>1.0945273631840797E-2</v>
      </c>
      <c r="E164">
        <v>1.0885807645251004E-2</v>
      </c>
      <c r="F164">
        <v>8.533066540572527</v>
      </c>
      <c r="G164">
        <v>12.757301936329677</v>
      </c>
    </row>
    <row r="165" spans="1:7" x14ac:dyDescent="0.25">
      <c r="A165" t="s">
        <v>174</v>
      </c>
      <c r="B165">
        <v>4965.5</v>
      </c>
      <c r="C165">
        <v>492171</v>
      </c>
      <c r="D165">
        <v>-2.2539370078740156E-2</v>
      </c>
      <c r="E165">
        <v>-2.2797264229114357E-2</v>
      </c>
      <c r="F165">
        <v>8.5102692763434131</v>
      </c>
      <c r="G165">
        <v>13.106581496064731</v>
      </c>
    </row>
    <row r="166" spans="1:7" x14ac:dyDescent="0.25">
      <c r="A166" t="s">
        <v>175</v>
      </c>
      <c r="B166">
        <v>4956</v>
      </c>
      <c r="C166">
        <v>440560</v>
      </c>
      <c r="D166">
        <v>-1.9132010875037762E-3</v>
      </c>
      <c r="E166">
        <v>-1.9150335943802167E-3</v>
      </c>
      <c r="F166">
        <v>8.5083542427490322</v>
      </c>
      <c r="G166">
        <v>12.995801923936362</v>
      </c>
    </row>
    <row r="167" spans="1:7" x14ac:dyDescent="0.25">
      <c r="A167" s="1">
        <v>43840</v>
      </c>
      <c r="B167">
        <v>4896</v>
      </c>
      <c r="C167">
        <v>419660</v>
      </c>
      <c r="D167">
        <v>-1.2106537530266344E-2</v>
      </c>
      <c r="E167">
        <v>-1.2180418556871072E-2</v>
      </c>
      <c r="F167">
        <v>8.4961738241921623</v>
      </c>
      <c r="G167">
        <v>12.947200138608686</v>
      </c>
    </row>
    <row r="168" spans="1:7" x14ac:dyDescent="0.25">
      <c r="A168" s="1">
        <v>43871</v>
      </c>
      <c r="B168">
        <v>4906.5</v>
      </c>
      <c r="C168">
        <v>308123</v>
      </c>
      <c r="D168">
        <v>2.1446078431372551E-3</v>
      </c>
      <c r="E168">
        <v>2.1423114543863298E-3</v>
      </c>
      <c r="F168">
        <v>8.4983161356465491</v>
      </c>
      <c r="G168">
        <v>12.638254332885815</v>
      </c>
    </row>
    <row r="169" spans="1:7" x14ac:dyDescent="0.25">
      <c r="A169" s="1">
        <v>43961</v>
      </c>
      <c r="B169">
        <v>4895</v>
      </c>
      <c r="C169">
        <v>323020</v>
      </c>
      <c r="D169">
        <v>-2.343829613777642E-3</v>
      </c>
      <c r="E169">
        <v>-2.3465806819375525E-3</v>
      </c>
      <c r="F169">
        <v>8.4959695549646099</v>
      </c>
      <c r="G169">
        <v>12.685469519792504</v>
      </c>
    </row>
    <row r="170" spans="1:7" x14ac:dyDescent="0.25">
      <c r="A170" s="1">
        <v>43992</v>
      </c>
      <c r="B170">
        <v>4879</v>
      </c>
      <c r="C170">
        <v>214699</v>
      </c>
      <c r="D170">
        <v>-3.2686414708886619E-3</v>
      </c>
      <c r="E170">
        <v>-3.2739951487735838E-3</v>
      </c>
      <c r="F170">
        <v>8.4926955598158376</v>
      </c>
      <c r="G170">
        <v>12.276992326194172</v>
      </c>
    </row>
    <row r="171" spans="1:7" x14ac:dyDescent="0.25">
      <c r="A171" s="1">
        <v>44022</v>
      </c>
      <c r="B171">
        <v>4766.5</v>
      </c>
      <c r="C171">
        <v>603324</v>
      </c>
      <c r="D171">
        <v>-2.3058003689280591E-2</v>
      </c>
      <c r="E171">
        <v>-2.332799788220433E-2</v>
      </c>
      <c r="F171">
        <v>8.4693675619336322</v>
      </c>
      <c r="G171">
        <v>13.310209644840983</v>
      </c>
    </row>
    <row r="172" spans="1:7" x14ac:dyDescent="0.25">
      <c r="A172" s="1">
        <v>44053</v>
      </c>
      <c r="B172">
        <v>4722</v>
      </c>
      <c r="C172">
        <v>389157</v>
      </c>
      <c r="D172">
        <v>-9.3359907689080038E-3</v>
      </c>
      <c r="E172">
        <v>-9.3798442881746144E-3</v>
      </c>
      <c r="F172">
        <v>8.4599877176454576</v>
      </c>
      <c r="G172">
        <v>12.871738140148148</v>
      </c>
    </row>
    <row r="173" spans="1:7" x14ac:dyDescent="0.25">
      <c r="A173" s="1">
        <v>44084</v>
      </c>
      <c r="B173">
        <v>4690.5</v>
      </c>
      <c r="C173">
        <v>330711</v>
      </c>
      <c r="D173">
        <v>-6.6709021601016518E-3</v>
      </c>
      <c r="E173">
        <v>-6.6932520794525975E-3</v>
      </c>
      <c r="F173">
        <v>8.4532944655660049</v>
      </c>
      <c r="G173">
        <v>12.70900016119262</v>
      </c>
    </row>
    <row r="174" spans="1:7" x14ac:dyDescent="0.25">
      <c r="A174" s="1">
        <v>44175</v>
      </c>
      <c r="B174">
        <v>4859</v>
      </c>
      <c r="C174">
        <v>428179</v>
      </c>
      <c r="D174">
        <v>3.5923675514337491E-2</v>
      </c>
      <c r="E174">
        <v>3.5293468839897341E-2</v>
      </c>
      <c r="F174">
        <v>8.4885879344059028</v>
      </c>
      <c r="G174">
        <v>12.967296611431594</v>
      </c>
    </row>
    <row r="175" spans="1:7" x14ac:dyDescent="0.25">
      <c r="A175" t="s">
        <v>176</v>
      </c>
      <c r="B175">
        <v>4837</v>
      </c>
      <c r="C175">
        <v>448933</v>
      </c>
      <c r="D175">
        <v>-4.5276805927145503E-3</v>
      </c>
      <c r="E175">
        <v>-4.5379615829198184E-3</v>
      </c>
      <c r="F175">
        <v>8.4840499728229837</v>
      </c>
      <c r="G175">
        <v>13.014628935099928</v>
      </c>
    </row>
    <row r="176" spans="1:7" x14ac:dyDescent="0.25">
      <c r="A176" t="s">
        <v>177</v>
      </c>
      <c r="B176">
        <v>4912</v>
      </c>
      <c r="C176">
        <v>369365</v>
      </c>
      <c r="D176">
        <v>1.5505478602439528E-2</v>
      </c>
      <c r="E176">
        <v>1.538649700399522E-2</v>
      </c>
      <c r="F176">
        <v>8.4994364698269784</v>
      </c>
      <c r="G176">
        <v>12.819540594017989</v>
      </c>
    </row>
    <row r="177" spans="1:7" x14ac:dyDescent="0.25">
      <c r="A177" t="s">
        <v>178</v>
      </c>
      <c r="B177">
        <v>4741</v>
      </c>
      <c r="C177">
        <v>357136</v>
      </c>
      <c r="D177">
        <v>-3.4812703583061891E-2</v>
      </c>
      <c r="E177">
        <v>-3.5433106924860049E-2</v>
      </c>
      <c r="F177">
        <v>8.464003362902119</v>
      </c>
      <c r="G177">
        <v>12.785871940598794</v>
      </c>
    </row>
    <row r="178" spans="1:7" x14ac:dyDescent="0.25">
      <c r="A178" t="s">
        <v>179</v>
      </c>
      <c r="B178">
        <v>4782</v>
      </c>
      <c r="C178">
        <v>358808</v>
      </c>
      <c r="D178">
        <v>8.6479645644378829E-3</v>
      </c>
      <c r="E178">
        <v>8.610785116151775E-3</v>
      </c>
      <c r="F178">
        <v>8.4726141480182697</v>
      </c>
      <c r="G178">
        <v>12.790542705462249</v>
      </c>
    </row>
    <row r="179" spans="1:7" x14ac:dyDescent="0.25">
      <c r="A179" t="s">
        <v>180</v>
      </c>
      <c r="B179">
        <v>4914.5</v>
      </c>
      <c r="C179">
        <v>441176</v>
      </c>
      <c r="D179">
        <v>2.7708071936428273E-2</v>
      </c>
      <c r="E179">
        <v>2.733114998841394E-2</v>
      </c>
      <c r="F179">
        <v>8.4999452980066845</v>
      </c>
      <c r="G179">
        <v>12.997199167783087</v>
      </c>
    </row>
    <row r="180" spans="1:7" x14ac:dyDescent="0.25">
      <c r="A180" t="s">
        <v>181</v>
      </c>
      <c r="B180">
        <v>4910.5</v>
      </c>
      <c r="C180">
        <v>506574</v>
      </c>
      <c r="D180">
        <v>-8.139179977617255E-4</v>
      </c>
      <c r="E180">
        <v>-8.1424940885513775E-4</v>
      </c>
      <c r="F180">
        <v>8.4991310485978282</v>
      </c>
      <c r="G180">
        <v>13.135425692690225</v>
      </c>
    </row>
    <row r="181" spans="1:7" x14ac:dyDescent="0.25">
      <c r="A181" t="s">
        <v>182</v>
      </c>
      <c r="B181">
        <v>4863</v>
      </c>
      <c r="C181">
        <v>267046</v>
      </c>
      <c r="D181">
        <v>-9.6731493737908566E-3</v>
      </c>
      <c r="E181">
        <v>-9.7202381940431088E-3</v>
      </c>
      <c r="F181">
        <v>8.4894108104037862</v>
      </c>
      <c r="G181">
        <v>12.495176207187287</v>
      </c>
    </row>
    <row r="182" spans="1:7" x14ac:dyDescent="0.25">
      <c r="A182" t="s">
        <v>183</v>
      </c>
      <c r="B182">
        <v>4900.5</v>
      </c>
      <c r="C182">
        <v>212813</v>
      </c>
      <c r="D182">
        <v>7.7112893275755705E-3</v>
      </c>
      <c r="E182">
        <v>7.6817093054486569E-3</v>
      </c>
      <c r="F182">
        <v>8.4970925197092342</v>
      </c>
      <c r="G182">
        <v>12.268169124809258</v>
      </c>
    </row>
    <row r="183" spans="1:7" x14ac:dyDescent="0.25">
      <c r="A183" t="s">
        <v>184</v>
      </c>
      <c r="B183">
        <v>4855.5</v>
      </c>
      <c r="C183">
        <v>176391</v>
      </c>
      <c r="D183">
        <v>-9.1827364554637279E-3</v>
      </c>
      <c r="E183">
        <v>-9.2251576748258301E-3</v>
      </c>
      <c r="F183">
        <v>8.4878673620344092</v>
      </c>
      <c r="G183">
        <v>12.08045840084508</v>
      </c>
    </row>
    <row r="184" spans="1:7" x14ac:dyDescent="0.25">
      <c r="A184" t="s">
        <v>185</v>
      </c>
      <c r="B184">
        <v>4799.5</v>
      </c>
      <c r="C184">
        <v>254788</v>
      </c>
      <c r="D184">
        <v>-1.1533312738132016E-2</v>
      </c>
      <c r="E184">
        <v>-1.160033723081706E-2</v>
      </c>
      <c r="F184">
        <v>8.4762670248035921</v>
      </c>
      <c r="G184">
        <v>12.448187105809724</v>
      </c>
    </row>
    <row r="185" spans="1:7" x14ac:dyDescent="0.25">
      <c r="A185" t="s">
        <v>186</v>
      </c>
      <c r="B185">
        <v>4784</v>
      </c>
      <c r="C185">
        <v>263856</v>
      </c>
      <c r="D185">
        <v>-3.2295030732367954E-3</v>
      </c>
      <c r="E185">
        <v>-3.234729173123931E-3</v>
      </c>
      <c r="F185">
        <v>8.4730322956304676</v>
      </c>
      <c r="G185">
        <v>12.483158778768551</v>
      </c>
    </row>
    <row r="186" spans="1:7" x14ac:dyDescent="0.25">
      <c r="A186" t="s">
        <v>187</v>
      </c>
      <c r="B186">
        <v>4702</v>
      </c>
      <c r="C186">
        <v>403906</v>
      </c>
      <c r="D186">
        <v>-1.7140468227424748E-2</v>
      </c>
      <c r="E186">
        <v>-1.7289066530452861E-2</v>
      </c>
      <c r="F186">
        <v>8.4557432291000154</v>
      </c>
      <c r="G186">
        <v>12.908937456603336</v>
      </c>
    </row>
    <row r="187" spans="1:7" x14ac:dyDescent="0.25">
      <c r="A187" t="s">
        <v>188</v>
      </c>
      <c r="B187">
        <v>4659</v>
      </c>
      <c r="C187">
        <v>603634</v>
      </c>
      <c r="D187">
        <v>-9.1450446618460222E-3</v>
      </c>
      <c r="E187">
        <v>-9.1871172832181051E-3</v>
      </c>
      <c r="F187">
        <v>8.4465561118167969</v>
      </c>
      <c r="G187">
        <v>13.31072333298393</v>
      </c>
    </row>
    <row r="188" spans="1:7" x14ac:dyDescent="0.25">
      <c r="A188" t="s">
        <v>189</v>
      </c>
      <c r="B188">
        <v>4706</v>
      </c>
      <c r="C188">
        <v>356991</v>
      </c>
      <c r="D188">
        <v>1.0088001717106675E-2</v>
      </c>
      <c r="E188">
        <v>1.0037457470511131E-2</v>
      </c>
      <c r="F188">
        <v>8.4565935692873087</v>
      </c>
      <c r="G188">
        <v>12.785465850359962</v>
      </c>
    </row>
    <row r="189" spans="1:7" x14ac:dyDescent="0.25">
      <c r="A189" s="1">
        <v>43872</v>
      </c>
      <c r="B189">
        <v>4829</v>
      </c>
      <c r="C189">
        <v>291287</v>
      </c>
      <c r="D189">
        <v>2.613684657883553E-2</v>
      </c>
      <c r="E189">
        <v>2.5801116586234206E-2</v>
      </c>
      <c r="F189">
        <v>8.4823946858735422</v>
      </c>
      <c r="G189">
        <v>12.582064314419934</v>
      </c>
    </row>
    <row r="190" spans="1:7" x14ac:dyDescent="0.25">
      <c r="A190" s="1">
        <v>43901</v>
      </c>
      <c r="B190">
        <v>4770</v>
      </c>
      <c r="C190">
        <v>415512</v>
      </c>
      <c r="D190">
        <v>-1.2217850486643197E-2</v>
      </c>
      <c r="E190">
        <v>-1.229310199115494E-2</v>
      </c>
      <c r="F190">
        <v>8.4701015838823874</v>
      </c>
      <c r="G190">
        <v>12.937266773727021</v>
      </c>
    </row>
    <row r="191" spans="1:7" x14ac:dyDescent="0.25">
      <c r="A191" s="1">
        <v>43962</v>
      </c>
      <c r="B191">
        <v>4741.5</v>
      </c>
      <c r="C191">
        <v>344948</v>
      </c>
      <c r="D191">
        <v>-5.9748427672955979E-3</v>
      </c>
      <c r="E191">
        <v>-5.9927635586048463E-3</v>
      </c>
      <c r="F191">
        <v>8.4641088203237818</v>
      </c>
      <c r="G191">
        <v>12.751148960015716</v>
      </c>
    </row>
    <row r="192" spans="1:7" x14ac:dyDescent="0.25">
      <c r="A192" s="1">
        <v>43993</v>
      </c>
      <c r="B192">
        <v>4796</v>
      </c>
      <c r="C192">
        <v>400139</v>
      </c>
      <c r="D192">
        <v>1.1494252873563218E-2</v>
      </c>
      <c r="E192">
        <v>1.142869582362285E-2</v>
      </c>
      <c r="F192">
        <v>8.4755375161474049</v>
      </c>
      <c r="G192">
        <v>12.899567265725977</v>
      </c>
    </row>
    <row r="193" spans="1:7" x14ac:dyDescent="0.25">
      <c r="A193" s="1">
        <v>44085</v>
      </c>
      <c r="B193">
        <v>4893.5</v>
      </c>
      <c r="C193">
        <v>487087</v>
      </c>
      <c r="D193">
        <v>2.0329441201000834E-2</v>
      </c>
      <c r="E193">
        <v>2.0125556718469384E-2</v>
      </c>
      <c r="F193">
        <v>8.4956630728658737</v>
      </c>
      <c r="G193">
        <v>13.096198030873511</v>
      </c>
    </row>
    <row r="194" spans="1:7" x14ac:dyDescent="0.25">
      <c r="A194" s="1">
        <v>44115</v>
      </c>
      <c r="B194">
        <v>4945</v>
      </c>
      <c r="C194">
        <v>333565</v>
      </c>
      <c r="D194">
        <v>1.0524164708286503E-2</v>
      </c>
      <c r="E194">
        <v>1.0469171190938332E-2</v>
      </c>
      <c r="F194">
        <v>8.506132244056813</v>
      </c>
      <c r="G194">
        <v>12.717593027895507</v>
      </c>
    </row>
    <row r="195" spans="1:7" x14ac:dyDescent="0.25">
      <c r="A195" s="1">
        <v>44146</v>
      </c>
      <c r="B195">
        <v>4780</v>
      </c>
      <c r="C195">
        <v>523010</v>
      </c>
      <c r="D195">
        <v>-3.3367037411526794E-2</v>
      </c>
      <c r="E195">
        <v>-3.3936418571310835E-2</v>
      </c>
      <c r="F195">
        <v>8.4721958254855014</v>
      </c>
      <c r="G195">
        <v>13.167355863323158</v>
      </c>
    </row>
    <row r="196" spans="1:7" x14ac:dyDescent="0.25">
      <c r="A196" s="1">
        <v>44176</v>
      </c>
      <c r="B196">
        <v>4910</v>
      </c>
      <c r="C196">
        <v>478098</v>
      </c>
      <c r="D196">
        <v>2.7196652719665274E-2</v>
      </c>
      <c r="E196">
        <v>2.6833395303064535E-2</v>
      </c>
      <c r="F196">
        <v>8.4990292207885663</v>
      </c>
      <c r="G196">
        <v>13.077571011380178</v>
      </c>
    </row>
    <row r="197" spans="1:7" x14ac:dyDescent="0.25">
      <c r="A197" t="s">
        <v>190</v>
      </c>
      <c r="B197">
        <v>4932</v>
      </c>
      <c r="C197">
        <v>251469</v>
      </c>
      <c r="D197">
        <v>4.4806517311608961E-3</v>
      </c>
      <c r="E197">
        <v>4.4706434956686145E-3</v>
      </c>
      <c r="F197">
        <v>8.503499864284235</v>
      </c>
      <c r="G197">
        <v>12.435075000487362</v>
      </c>
    </row>
    <row r="198" spans="1:7" x14ac:dyDescent="0.25">
      <c r="A198" t="s">
        <v>191</v>
      </c>
      <c r="B198">
        <v>4982</v>
      </c>
      <c r="C198">
        <v>396031</v>
      </c>
      <c r="D198">
        <v>1.013787510137875E-2</v>
      </c>
      <c r="E198">
        <v>1.008683153789082E-2</v>
      </c>
      <c r="F198">
        <v>8.5135866958221253</v>
      </c>
      <c r="G198">
        <v>12.88924777000096</v>
      </c>
    </row>
    <row r="199" spans="1:7" x14ac:dyDescent="0.25">
      <c r="A199" t="s">
        <v>192</v>
      </c>
      <c r="B199">
        <v>4891.5</v>
      </c>
      <c r="C199">
        <v>319977</v>
      </c>
      <c r="D199">
        <v>-1.8165395423524688E-2</v>
      </c>
      <c r="E199">
        <v>-1.8332411924642213E-2</v>
      </c>
      <c r="F199">
        <v>8.4952542838974843</v>
      </c>
      <c r="G199">
        <v>12.676004397192777</v>
      </c>
    </row>
    <row r="200" spans="1:7" x14ac:dyDescent="0.25">
      <c r="A200" t="s">
        <v>193</v>
      </c>
      <c r="B200">
        <v>4980</v>
      </c>
      <c r="C200">
        <v>442458</v>
      </c>
      <c r="D200">
        <v>1.8092609628948174E-2</v>
      </c>
      <c r="E200">
        <v>1.7930886121215125E-2</v>
      </c>
      <c r="F200">
        <v>8.5131851700186978</v>
      </c>
      <c r="G200">
        <v>13.000100823671147</v>
      </c>
    </row>
    <row r="201" spans="1:7" x14ac:dyDescent="0.25">
      <c r="A201" t="s">
        <v>194</v>
      </c>
      <c r="B201">
        <v>5012.5</v>
      </c>
      <c r="C201">
        <v>632419</v>
      </c>
      <c r="D201">
        <v>6.5261044176706823E-3</v>
      </c>
      <c r="E201">
        <v>6.5049015961260977E-3</v>
      </c>
      <c r="F201">
        <v>8.5196900716148249</v>
      </c>
      <c r="G201">
        <v>13.357307428141908</v>
      </c>
    </row>
    <row r="202" spans="1:7" x14ac:dyDescent="0.25">
      <c r="A202" t="s">
        <v>195</v>
      </c>
      <c r="B202">
        <v>4933</v>
      </c>
      <c r="C202">
        <v>390445</v>
      </c>
      <c r="D202">
        <v>-1.5860349127182045E-2</v>
      </c>
      <c r="E202">
        <v>-1.5987470381086371E-2</v>
      </c>
      <c r="F202">
        <v>8.5037026012337389</v>
      </c>
      <c r="G202">
        <v>12.875042393271857</v>
      </c>
    </row>
    <row r="203" spans="1:7" x14ac:dyDescent="0.25">
      <c r="A203" t="s">
        <v>196</v>
      </c>
      <c r="B203">
        <v>4945</v>
      </c>
      <c r="C203">
        <v>366980</v>
      </c>
      <c r="D203">
        <v>2.4325967970808839E-3</v>
      </c>
      <c r="E203">
        <v>2.42964282307421E-3</v>
      </c>
      <c r="F203">
        <v>8.506132244056813</v>
      </c>
      <c r="G203">
        <v>12.813062629638944</v>
      </c>
    </row>
    <row r="204" spans="1:7" x14ac:dyDescent="0.25">
      <c r="A204" t="s">
        <v>197</v>
      </c>
      <c r="B204">
        <v>4910</v>
      </c>
      <c r="C204">
        <v>319868</v>
      </c>
      <c r="D204">
        <v>-7.0778564206268957E-3</v>
      </c>
      <c r="E204">
        <v>-7.10302326824619E-3</v>
      </c>
      <c r="F204">
        <v>8.4990292207885663</v>
      </c>
      <c r="G204">
        <v>12.67566368967438</v>
      </c>
    </row>
    <row r="205" spans="1:7" x14ac:dyDescent="0.25">
      <c r="A205" t="s">
        <v>198</v>
      </c>
      <c r="B205">
        <v>4891.5</v>
      </c>
      <c r="C205">
        <v>555502</v>
      </c>
      <c r="D205">
        <v>-3.7678207739307535E-3</v>
      </c>
      <c r="E205">
        <v>-3.7749368910827783E-3</v>
      </c>
      <c r="F205">
        <v>8.4952542838974843</v>
      </c>
      <c r="G205">
        <v>13.227627488415376</v>
      </c>
    </row>
    <row r="206" spans="1:7" x14ac:dyDescent="0.25">
      <c r="A206" t="s">
        <v>199</v>
      </c>
      <c r="B206">
        <v>4971.5</v>
      </c>
      <c r="C206">
        <v>309192</v>
      </c>
      <c r="D206">
        <v>1.6354901359501177E-2</v>
      </c>
      <c r="E206">
        <v>1.622260052264482E-2</v>
      </c>
      <c r="F206">
        <v>8.5114768844201283</v>
      </c>
      <c r="G206">
        <v>12.64171772213947</v>
      </c>
    </row>
    <row r="207" spans="1:7" x14ac:dyDescent="0.25">
      <c r="A207" t="s">
        <v>200</v>
      </c>
      <c r="B207">
        <v>4985.5</v>
      </c>
      <c r="C207">
        <v>272493</v>
      </c>
      <c r="D207">
        <v>2.8160514935130243E-3</v>
      </c>
      <c r="E207">
        <v>2.8120938487192549E-3</v>
      </c>
      <c r="F207">
        <v>8.5142889782688478</v>
      </c>
      <c r="G207">
        <v>12.515368204682098</v>
      </c>
    </row>
    <row r="208" spans="1:7" x14ac:dyDescent="0.25">
      <c r="A208" t="s">
        <v>201</v>
      </c>
      <c r="B208">
        <v>4979</v>
      </c>
      <c r="C208">
        <v>303833</v>
      </c>
      <c r="D208">
        <v>-1.3037809647979139E-3</v>
      </c>
      <c r="E208">
        <v>-1.3046316266648581E-3</v>
      </c>
      <c r="F208">
        <v>8.5129843466421828</v>
      </c>
      <c r="G208">
        <v>12.624233487339438</v>
      </c>
    </row>
    <row r="209" spans="1:7" x14ac:dyDescent="0.25">
      <c r="A209" s="1">
        <v>43842</v>
      </c>
      <c r="B209">
        <v>5019.5</v>
      </c>
      <c r="C209">
        <v>290875</v>
      </c>
      <c r="D209">
        <v>8.1341634866439038E-3</v>
      </c>
      <c r="E209">
        <v>8.1012594893984987E-3</v>
      </c>
      <c r="F209">
        <v>8.5210856061315816</v>
      </c>
      <c r="G209">
        <v>12.580648900604594</v>
      </c>
    </row>
    <row r="210" spans="1:7" x14ac:dyDescent="0.25">
      <c r="A210" s="1">
        <v>43873</v>
      </c>
      <c r="B210">
        <v>4995</v>
      </c>
      <c r="C210">
        <v>232363</v>
      </c>
      <c r="D210">
        <v>-4.8809642394660822E-3</v>
      </c>
      <c r="E210">
        <v>-4.8929150489273356E-3</v>
      </c>
      <c r="F210">
        <v>8.5161926910826544</v>
      </c>
      <c r="G210">
        <v>12.356056083023295</v>
      </c>
    </row>
    <row r="211" spans="1:7" x14ac:dyDescent="0.25">
      <c r="A211" s="1">
        <v>43902</v>
      </c>
      <c r="B211">
        <v>5008</v>
      </c>
      <c r="C211">
        <v>485355</v>
      </c>
      <c r="D211">
        <v>2.6026026026026027E-3</v>
      </c>
      <c r="E211">
        <v>2.5992216972806578E-3</v>
      </c>
      <c r="F211">
        <v>8.5187919127799336</v>
      </c>
      <c r="G211">
        <v>13.092635860931338</v>
      </c>
    </row>
    <row r="212" spans="1:7" x14ac:dyDescent="0.25">
      <c r="A212" s="1">
        <v>43933</v>
      </c>
      <c r="B212">
        <v>4992.5</v>
      </c>
      <c r="C212">
        <v>151598</v>
      </c>
      <c r="D212">
        <v>-3.0950479233226836E-3</v>
      </c>
      <c r="E212">
        <v>-3.0998474899642031E-3</v>
      </c>
      <c r="F212">
        <v>8.5156920652899704</v>
      </c>
      <c r="G212">
        <v>11.928987559491247</v>
      </c>
    </row>
    <row r="213" spans="1:7" x14ac:dyDescent="0.25">
      <c r="A213" s="1">
        <v>44024</v>
      </c>
      <c r="B213">
        <v>5008</v>
      </c>
      <c r="C213">
        <v>202118</v>
      </c>
      <c r="D213">
        <v>3.1046569854782172E-3</v>
      </c>
      <c r="E213">
        <v>3.099847489964194E-3</v>
      </c>
      <c r="F213">
        <v>8.5187919127799336</v>
      </c>
      <c r="G213">
        <v>12.216606964245074</v>
      </c>
    </row>
    <row r="214" spans="1:7" x14ac:dyDescent="0.25">
      <c r="A214" s="1">
        <v>44055</v>
      </c>
      <c r="B214">
        <v>5040.5</v>
      </c>
      <c r="C214">
        <v>282800</v>
      </c>
      <c r="D214">
        <v>6.4896166134185305E-3</v>
      </c>
      <c r="E214">
        <v>6.4686497140617532E-3</v>
      </c>
      <c r="F214">
        <v>8.5252605624939957</v>
      </c>
      <c r="G214">
        <v>12.552495213004555</v>
      </c>
    </row>
    <row r="215" spans="1:7" x14ac:dyDescent="0.25">
      <c r="A215" s="1">
        <v>44116</v>
      </c>
      <c r="B215">
        <v>5384.5</v>
      </c>
      <c r="C215">
        <v>908425</v>
      </c>
      <c r="D215">
        <v>9.2867756315007425E-5</v>
      </c>
      <c r="E215">
        <v>9.2863444371883862E-5</v>
      </c>
      <c r="F215">
        <v>8.5912797347689356</v>
      </c>
      <c r="G215">
        <v>13.719467609750742</v>
      </c>
    </row>
    <row r="216" spans="1:7" x14ac:dyDescent="0.25">
      <c r="A216" s="1">
        <v>44147</v>
      </c>
      <c r="B216">
        <v>5381</v>
      </c>
      <c r="C216">
        <v>309310</v>
      </c>
      <c r="D216">
        <v>-6.5001392886990435E-4</v>
      </c>
      <c r="E216">
        <v>-6.5022527951594255E-4</v>
      </c>
      <c r="F216">
        <v>8.5906295094894194</v>
      </c>
      <c r="G216">
        <v>12.642099289220681</v>
      </c>
    </row>
    <row r="217" spans="1:7" x14ac:dyDescent="0.25">
      <c r="A217" t="s">
        <v>202</v>
      </c>
      <c r="B217">
        <v>5512</v>
      </c>
      <c r="C217">
        <v>574282</v>
      </c>
      <c r="D217">
        <v>2.4344917301616798E-2</v>
      </c>
      <c r="E217">
        <v>2.4053303204074863E-2</v>
      </c>
      <c r="F217">
        <v>8.6146828126934949</v>
      </c>
      <c r="G217">
        <v>13.260875843857283</v>
      </c>
    </row>
    <row r="218" spans="1:7" x14ac:dyDescent="0.25">
      <c r="A218" t="s">
        <v>203</v>
      </c>
      <c r="B218">
        <v>5494</v>
      </c>
      <c r="C218">
        <v>306982</v>
      </c>
      <c r="D218">
        <v>-3.2656023222060958E-3</v>
      </c>
      <c r="E218">
        <v>-3.2709460382753033E-3</v>
      </c>
      <c r="F218">
        <v>8.6114118666552191</v>
      </c>
      <c r="G218">
        <v>12.634544392928591</v>
      </c>
    </row>
    <row r="219" spans="1:7" x14ac:dyDescent="0.25">
      <c r="A219" t="s">
        <v>204</v>
      </c>
      <c r="B219">
        <v>5432</v>
      </c>
      <c r="C219">
        <v>324675</v>
      </c>
      <c r="D219">
        <v>-1.1285038223516564E-2</v>
      </c>
      <c r="E219">
        <v>-1.1349197416687117E-2</v>
      </c>
      <c r="F219">
        <v>8.6000626692385325</v>
      </c>
      <c r="G219">
        <v>12.69057996097829</v>
      </c>
    </row>
    <row r="220" spans="1:7" x14ac:dyDescent="0.25">
      <c r="A220" t="s">
        <v>205</v>
      </c>
      <c r="B220">
        <v>5421</v>
      </c>
      <c r="C220">
        <v>382297</v>
      </c>
      <c r="D220">
        <v>-2.025036818851252E-3</v>
      </c>
      <c r="E220">
        <v>-2.0270899781938637E-3</v>
      </c>
      <c r="F220">
        <v>8.5980355792603387</v>
      </c>
      <c r="G220">
        <v>12.853953072413328</v>
      </c>
    </row>
    <row r="221" spans="1:7" x14ac:dyDescent="0.25">
      <c r="A221" t="s">
        <v>206</v>
      </c>
      <c r="B221">
        <v>5449</v>
      </c>
      <c r="C221">
        <v>332646</v>
      </c>
      <c r="D221">
        <v>5.165098690278546E-3</v>
      </c>
      <c r="E221">
        <v>5.1518053227600936E-3</v>
      </c>
      <c r="F221">
        <v>8.603187384583098</v>
      </c>
      <c r="G221">
        <v>12.714834140447204</v>
      </c>
    </row>
    <row r="222" spans="1:7" x14ac:dyDescent="0.25">
      <c r="A222" t="s">
        <v>207</v>
      </c>
      <c r="B222">
        <v>5362</v>
      </c>
      <c r="C222">
        <v>571561</v>
      </c>
      <c r="D222">
        <v>-1.5966232336208478E-2</v>
      </c>
      <c r="E222">
        <v>-1.6095065787193791E-2</v>
      </c>
      <c r="F222">
        <v>8.5870923187959054</v>
      </c>
      <c r="G222">
        <v>13.256126493178968</v>
      </c>
    </row>
    <row r="223" spans="1:7" x14ac:dyDescent="0.25">
      <c r="A223" t="s">
        <v>208</v>
      </c>
      <c r="B223">
        <v>5346</v>
      </c>
      <c r="C223">
        <v>283565</v>
      </c>
      <c r="D223">
        <v>-2.9839612085042896E-3</v>
      </c>
      <c r="E223">
        <v>-2.9884220970403091E-3</v>
      </c>
      <c r="F223">
        <v>8.5841038966988634</v>
      </c>
      <c r="G223">
        <v>12.555196652765957</v>
      </c>
    </row>
    <row r="224" spans="1:7" x14ac:dyDescent="0.25">
      <c r="A224" t="s">
        <v>209</v>
      </c>
      <c r="B224">
        <v>5356</v>
      </c>
      <c r="C224">
        <v>272274</v>
      </c>
      <c r="D224">
        <v>1.8705574261129816E-3</v>
      </c>
      <c r="E224">
        <v>1.8688101121989175E-3</v>
      </c>
      <c r="F224">
        <v>8.5859727068110629</v>
      </c>
      <c r="G224">
        <v>12.51456419117982</v>
      </c>
    </row>
    <row r="225" spans="1:7" x14ac:dyDescent="0.25">
      <c r="A225" t="s">
        <v>210</v>
      </c>
      <c r="B225">
        <v>5424.5</v>
      </c>
      <c r="C225">
        <v>260208</v>
      </c>
      <c r="D225">
        <v>1.278939507094847E-2</v>
      </c>
      <c r="E225">
        <v>1.2708301451442333E-2</v>
      </c>
      <c r="F225">
        <v>8.5986810082625063</v>
      </c>
      <c r="G225">
        <v>12.469236590168229</v>
      </c>
    </row>
    <row r="226" spans="1:7" x14ac:dyDescent="0.25">
      <c r="A226" t="s">
        <v>211</v>
      </c>
      <c r="B226">
        <v>5474.5</v>
      </c>
      <c r="C226">
        <v>179783</v>
      </c>
      <c r="D226">
        <v>9.2174393953359749E-3</v>
      </c>
      <c r="E226">
        <v>9.1752180509741717E-3</v>
      </c>
      <c r="F226">
        <v>8.6078562263134799</v>
      </c>
      <c r="G226">
        <v>12.099505847050127</v>
      </c>
    </row>
    <row r="227" spans="1:7" x14ac:dyDescent="0.25">
      <c r="A227" t="s">
        <v>212</v>
      </c>
      <c r="B227">
        <v>5599</v>
      </c>
      <c r="C227">
        <v>368382</v>
      </c>
      <c r="D227">
        <v>2.274180290437483E-2</v>
      </c>
      <c r="E227">
        <v>2.2487063035413753E-2</v>
      </c>
      <c r="F227">
        <v>8.6303432893488932</v>
      </c>
      <c r="G227">
        <v>12.81687572223475</v>
      </c>
    </row>
    <row r="228" spans="1:7" x14ac:dyDescent="0.25">
      <c r="A228" t="s">
        <v>213</v>
      </c>
      <c r="B228">
        <v>5643</v>
      </c>
      <c r="C228">
        <v>425425</v>
      </c>
      <c r="D228">
        <v>7.8585461689587421E-3</v>
      </c>
      <c r="E228">
        <v>7.8278286202466962E-3</v>
      </c>
      <c r="F228">
        <v>8.6381711179691401</v>
      </c>
      <c r="G228">
        <v>12.960843948239637</v>
      </c>
    </row>
    <row r="229" spans="1:7" x14ac:dyDescent="0.25">
      <c r="A229" t="s">
        <v>214</v>
      </c>
      <c r="B229">
        <v>5685.5</v>
      </c>
      <c r="C229">
        <v>424833</v>
      </c>
      <c r="D229">
        <v>7.5314548998759523E-3</v>
      </c>
      <c r="E229">
        <v>7.5032350956374429E-3</v>
      </c>
      <c r="F229">
        <v>8.6456743530647771</v>
      </c>
      <c r="G229">
        <v>12.959451429508469</v>
      </c>
    </row>
    <row r="230" spans="1:7" x14ac:dyDescent="0.25">
      <c r="A230" s="1">
        <v>44287</v>
      </c>
      <c r="B230">
        <v>5744</v>
      </c>
      <c r="C230">
        <v>389580</v>
      </c>
      <c r="D230">
        <v>1.028933251253188E-2</v>
      </c>
      <c r="E230">
        <v>1.0236757663282647E-2</v>
      </c>
      <c r="F230">
        <v>8.6559111107280593</v>
      </c>
      <c r="G230">
        <v>12.872824514730587</v>
      </c>
    </row>
    <row r="231" spans="1:7" x14ac:dyDescent="0.25">
      <c r="A231" s="1">
        <v>44317</v>
      </c>
      <c r="B231">
        <v>5762.5</v>
      </c>
      <c r="C231">
        <v>523336</v>
      </c>
      <c r="D231">
        <v>3.2207520891364902E-3</v>
      </c>
      <c r="E231">
        <v>3.2155765768438821E-3</v>
      </c>
      <c r="F231">
        <v>8.6591266873049033</v>
      </c>
      <c r="G231">
        <v>13.167978984184801</v>
      </c>
    </row>
    <row r="232" spans="1:7" x14ac:dyDescent="0.25">
      <c r="A232" s="1">
        <v>44409</v>
      </c>
      <c r="B232">
        <v>5478</v>
      </c>
      <c r="C232">
        <v>685315</v>
      </c>
      <c r="D232">
        <v>-1.0119262739428984E-2</v>
      </c>
      <c r="E232">
        <v>-1.0170810523847744E-2</v>
      </c>
      <c r="F232">
        <v>8.6084953498230234</v>
      </c>
      <c r="G232">
        <v>13.437633865558507</v>
      </c>
    </row>
    <row r="233" spans="1:7" x14ac:dyDescent="0.25">
      <c r="A233" s="1">
        <v>44501</v>
      </c>
      <c r="B233">
        <v>5484.5</v>
      </c>
      <c r="C233">
        <v>381305</v>
      </c>
      <c r="D233">
        <v>1.1865644395764878E-3</v>
      </c>
      <c r="E233">
        <v>1.1858610283654104E-3</v>
      </c>
      <c r="F233">
        <v>8.609681210851388</v>
      </c>
      <c r="G233">
        <v>12.851354858794036</v>
      </c>
    </row>
    <row r="234" spans="1:7" x14ac:dyDescent="0.25">
      <c r="A234" s="1">
        <v>44531</v>
      </c>
      <c r="B234">
        <v>5450.5</v>
      </c>
      <c r="C234">
        <v>384309</v>
      </c>
      <c r="D234">
        <v>-6.1992889050961801E-3</v>
      </c>
      <c r="E234">
        <v>-6.2185842829755528E-3</v>
      </c>
      <c r="F234">
        <v>8.6034626265684135</v>
      </c>
      <c r="G234">
        <v>12.859202195482457</v>
      </c>
    </row>
    <row r="235" spans="1:7" x14ac:dyDescent="0.25">
      <c r="A235" t="s">
        <v>8</v>
      </c>
      <c r="B235">
        <v>5410</v>
      </c>
      <c r="C235">
        <v>292518</v>
      </c>
      <c r="D235">
        <v>-7.4305109622970367E-3</v>
      </c>
      <c r="E235">
        <v>-7.4582547278860588E-3</v>
      </c>
      <c r="F235">
        <v>8.596004371840527</v>
      </c>
      <c r="G235">
        <v>12.586281482222173</v>
      </c>
    </row>
    <row r="236" spans="1:7" x14ac:dyDescent="0.25">
      <c r="A236" t="s">
        <v>9</v>
      </c>
      <c r="B236">
        <v>5375.5</v>
      </c>
      <c r="C236">
        <v>284274</v>
      </c>
      <c r="D236">
        <v>-6.3770794824399265E-3</v>
      </c>
      <c r="E236">
        <v>-6.3974999152444671E-3</v>
      </c>
      <c r="F236">
        <v>8.5896068719252821</v>
      </c>
      <c r="G236">
        <v>12.55769384076622</v>
      </c>
    </row>
    <row r="237" spans="1:7" x14ac:dyDescent="0.25">
      <c r="A237" t="s">
        <v>10</v>
      </c>
      <c r="B237">
        <v>5210</v>
      </c>
      <c r="C237">
        <v>1082136</v>
      </c>
      <c r="D237">
        <v>-3.0787833689889313E-2</v>
      </c>
      <c r="E237">
        <v>-3.1271737177870185E-2</v>
      </c>
      <c r="F237">
        <v>8.5583351347474128</v>
      </c>
      <c r="G237">
        <v>13.894447423650654</v>
      </c>
    </row>
    <row r="238" spans="1:7" x14ac:dyDescent="0.25">
      <c r="A238" t="s">
        <v>11</v>
      </c>
      <c r="B238">
        <v>5219</v>
      </c>
      <c r="C238">
        <v>558907</v>
      </c>
      <c r="D238">
        <v>1.7274472168905949E-3</v>
      </c>
      <c r="E238">
        <v>1.7259568960007019E-3</v>
      </c>
      <c r="F238">
        <v>8.5600610916434139</v>
      </c>
      <c r="G238">
        <v>13.233738369781253</v>
      </c>
    </row>
    <row r="239" spans="1:7" x14ac:dyDescent="0.25">
      <c r="A239" t="s">
        <v>12</v>
      </c>
      <c r="B239">
        <v>5183.5</v>
      </c>
      <c r="C239">
        <v>443464</v>
      </c>
      <c r="D239">
        <v>-6.802069361946733E-3</v>
      </c>
      <c r="E239">
        <v>-6.8253088802464387E-3</v>
      </c>
      <c r="F239">
        <v>8.5532357827631671</v>
      </c>
      <c r="G239">
        <v>13.002371904945562</v>
      </c>
    </row>
    <row r="240" spans="1:7" x14ac:dyDescent="0.25">
      <c r="A240" t="s">
        <v>13</v>
      </c>
      <c r="B240">
        <v>5161.5</v>
      </c>
      <c r="C240">
        <v>496304</v>
      </c>
      <c r="D240">
        <v>-4.244236519726054E-3</v>
      </c>
      <c r="E240">
        <v>-4.2532688575220128E-3</v>
      </c>
      <c r="F240">
        <v>8.5489825139056439</v>
      </c>
      <c r="G240">
        <v>13.1149439211844</v>
      </c>
    </row>
    <row r="241" spans="1:7" x14ac:dyDescent="0.25">
      <c r="A241" t="s">
        <v>14</v>
      </c>
      <c r="B241">
        <v>5060</v>
      </c>
      <c r="C241">
        <v>553023</v>
      </c>
      <c r="D241">
        <v>-1.9664826116439018E-2</v>
      </c>
      <c r="E241">
        <v>-1.9860751624133567E-2</v>
      </c>
      <c r="F241">
        <v>8.5291217622815108</v>
      </c>
      <c r="G241">
        <v>13.223154870959648</v>
      </c>
    </row>
    <row r="242" spans="1:7" x14ac:dyDescent="0.25">
      <c r="A242" t="s">
        <v>15</v>
      </c>
      <c r="B242">
        <v>4991</v>
      </c>
      <c r="C242">
        <v>706032</v>
      </c>
      <c r="D242">
        <v>-1.3636363636363636E-2</v>
      </c>
      <c r="E242">
        <v>-1.373019281190202E-2</v>
      </c>
      <c r="F242">
        <v>8.5153915694696085</v>
      </c>
      <c r="G242">
        <v>13.467415841227234</v>
      </c>
    </row>
    <row r="243" spans="1:7" x14ac:dyDescent="0.25">
      <c r="A243" t="s">
        <v>16</v>
      </c>
      <c r="B243">
        <v>5168.5</v>
      </c>
      <c r="C243">
        <v>751937</v>
      </c>
      <c r="D243">
        <v>3.5564015227409339E-2</v>
      </c>
      <c r="E243">
        <v>3.4946220538930137E-2</v>
      </c>
      <c r="F243">
        <v>8.5503377900085393</v>
      </c>
      <c r="G243">
        <v>13.530407822826778</v>
      </c>
    </row>
    <row r="244" spans="1:7" x14ac:dyDescent="0.25">
      <c r="A244" t="s">
        <v>17</v>
      </c>
      <c r="B244">
        <v>5175</v>
      </c>
      <c r="C244">
        <v>461057</v>
      </c>
      <c r="D244">
        <v>1.2576182644867949E-3</v>
      </c>
      <c r="E244">
        <v>1.2568281250303571E-3</v>
      </c>
      <c r="F244">
        <v>8.5515946181335707</v>
      </c>
      <c r="G244">
        <v>13.041276958587092</v>
      </c>
    </row>
    <row r="245" spans="1:7" x14ac:dyDescent="0.25">
      <c r="A245" t="s">
        <v>18</v>
      </c>
      <c r="B245">
        <v>5087.5</v>
      </c>
      <c r="C245">
        <v>406595</v>
      </c>
      <c r="D245">
        <v>-1.6908212560386472E-2</v>
      </c>
      <c r="E245">
        <v>-1.7052788382719359E-2</v>
      </c>
      <c r="F245">
        <v>8.5345418297508502</v>
      </c>
      <c r="G245">
        <v>12.915572883002888</v>
      </c>
    </row>
    <row r="246" spans="1:7" x14ac:dyDescent="0.25">
      <c r="A246" t="s">
        <v>19</v>
      </c>
      <c r="B246">
        <v>5060</v>
      </c>
      <c r="C246">
        <v>394757</v>
      </c>
      <c r="D246">
        <v>-5.4054054054054057E-3</v>
      </c>
      <c r="E246">
        <v>-5.4200674693391446E-3</v>
      </c>
      <c r="F246">
        <v>8.5291217622815108</v>
      </c>
      <c r="G246">
        <v>12.886025664702908</v>
      </c>
    </row>
    <row r="247" spans="1:7" x14ac:dyDescent="0.25">
      <c r="A247" t="s">
        <v>20</v>
      </c>
      <c r="B247">
        <v>4924</v>
      </c>
      <c r="C247">
        <v>551594</v>
      </c>
      <c r="D247">
        <v>-2.6877470355731226E-2</v>
      </c>
      <c r="E247">
        <v>-2.7245274977167055E-2</v>
      </c>
      <c r="F247">
        <v>8.5018764873043438</v>
      </c>
      <c r="G247">
        <v>13.220567547394698</v>
      </c>
    </row>
    <row r="248" spans="1:7" x14ac:dyDescent="0.25">
      <c r="A248" s="1">
        <v>44198</v>
      </c>
      <c r="B248">
        <v>4948.5</v>
      </c>
      <c r="C248">
        <v>490220</v>
      </c>
      <c r="D248">
        <v>4.975629569455727E-3</v>
      </c>
      <c r="E248">
        <v>4.9632920324015799E-3</v>
      </c>
      <c r="F248">
        <v>8.5068397793367456</v>
      </c>
      <c r="G248">
        <v>13.102609548917467</v>
      </c>
    </row>
    <row r="249" spans="1:7" x14ac:dyDescent="0.25">
      <c r="A249" s="1">
        <v>44229</v>
      </c>
      <c r="B249">
        <v>5014.5</v>
      </c>
      <c r="C249">
        <v>716539</v>
      </c>
      <c r="D249">
        <v>1.3337374962109729E-2</v>
      </c>
      <c r="E249">
        <v>1.3249215191517194E-2</v>
      </c>
      <c r="F249">
        <v>8.5200889945282636</v>
      </c>
      <c r="G249">
        <v>13.482187956032121</v>
      </c>
    </row>
    <row r="250" spans="1:7" x14ac:dyDescent="0.25">
      <c r="A250" s="1">
        <v>44257</v>
      </c>
      <c r="B250">
        <v>5048.5</v>
      </c>
      <c r="C250">
        <v>394810</v>
      </c>
      <c r="D250">
        <v>6.7803370226343605E-3</v>
      </c>
      <c r="E250">
        <v>6.7574539161126329E-3</v>
      </c>
      <c r="F250">
        <v>8.5268464484443758</v>
      </c>
      <c r="G250">
        <v>12.886159915501331</v>
      </c>
    </row>
    <row r="251" spans="1:7" x14ac:dyDescent="0.25">
      <c r="A251" s="1">
        <v>44288</v>
      </c>
      <c r="B251">
        <v>5062.5</v>
      </c>
      <c r="C251">
        <v>731022</v>
      </c>
      <c r="D251">
        <v>2.7731009210656631E-3</v>
      </c>
      <c r="E251">
        <v>2.7692629704188267E-3</v>
      </c>
      <c r="F251">
        <v>8.5296157114147952</v>
      </c>
      <c r="G251">
        <v>13.502198834038282</v>
      </c>
    </row>
    <row r="252" spans="1:7" x14ac:dyDescent="0.25">
      <c r="A252" s="1">
        <v>44318</v>
      </c>
      <c r="B252">
        <v>4996</v>
      </c>
      <c r="C252">
        <v>511451</v>
      </c>
      <c r="D252">
        <v>-1.3135802469135802E-2</v>
      </c>
      <c r="E252">
        <v>-1.3222840169326299E-2</v>
      </c>
      <c r="F252">
        <v>8.5163928712454684</v>
      </c>
      <c r="G252">
        <v>13.145007063108581</v>
      </c>
    </row>
    <row r="253" spans="1:7" x14ac:dyDescent="0.25">
      <c r="A253" s="1">
        <v>44410</v>
      </c>
      <c r="B253">
        <v>5107.5</v>
      </c>
      <c r="C253">
        <v>554832</v>
      </c>
      <c r="D253">
        <v>2.2317854283426742E-2</v>
      </c>
      <c r="E253">
        <v>2.2072455446308894E-2</v>
      </c>
      <c r="F253">
        <v>8.5384653266917763</v>
      </c>
      <c r="G253">
        <v>13.226420644202157</v>
      </c>
    </row>
    <row r="254" spans="1:7" x14ac:dyDescent="0.25">
      <c r="A254" s="1">
        <v>44441</v>
      </c>
      <c r="B254">
        <v>5273</v>
      </c>
      <c r="C254">
        <v>870072</v>
      </c>
      <c r="D254">
        <v>3.240332843857073E-2</v>
      </c>
      <c r="E254">
        <v>3.1889412838692677E-2</v>
      </c>
      <c r="F254">
        <v>8.5703547395304707</v>
      </c>
      <c r="G254">
        <v>13.67633124582715</v>
      </c>
    </row>
    <row r="255" spans="1:7" x14ac:dyDescent="0.25">
      <c r="A255" s="1">
        <v>44471</v>
      </c>
      <c r="B255">
        <v>5197</v>
      </c>
      <c r="C255">
        <v>542689</v>
      </c>
      <c r="D255">
        <v>-1.4413047600986157E-2</v>
      </c>
      <c r="E255">
        <v>-1.4517924522027931E-2</v>
      </c>
      <c r="F255">
        <v>8.5558368150084423</v>
      </c>
      <c r="G255">
        <v>13.204291690820833</v>
      </c>
    </row>
    <row r="256" spans="1:7" x14ac:dyDescent="0.25">
      <c r="A256" s="1">
        <v>44502</v>
      </c>
      <c r="B256">
        <v>5117.5</v>
      </c>
      <c r="C256">
        <v>496228</v>
      </c>
      <c r="D256">
        <v>-1.529728689628632E-2</v>
      </c>
      <c r="E256">
        <v>-1.5415497472997232E-2</v>
      </c>
      <c r="F256">
        <v>8.5404213175354453</v>
      </c>
      <c r="G256">
        <v>13.114790777507121</v>
      </c>
    </row>
    <row r="257" spans="1:7" x14ac:dyDescent="0.25">
      <c r="A257" s="1">
        <v>44532</v>
      </c>
      <c r="B257">
        <v>5169</v>
      </c>
      <c r="C257">
        <v>493207</v>
      </c>
      <c r="D257">
        <v>1.0063507572056669E-2</v>
      </c>
      <c r="E257">
        <v>1.0013207660594811E-2</v>
      </c>
      <c r="F257">
        <v>8.5504345251960387</v>
      </c>
      <c r="G257">
        <v>13.108684243196748</v>
      </c>
    </row>
    <row r="258" spans="1:7" x14ac:dyDescent="0.25">
      <c r="A258" t="s">
        <v>21</v>
      </c>
      <c r="B258">
        <v>5280</v>
      </c>
      <c r="C258">
        <v>556501</v>
      </c>
      <c r="D258">
        <v>2.1474172954149738E-2</v>
      </c>
      <c r="E258">
        <v>2.1246851504267767E-2</v>
      </c>
      <c r="F258">
        <v>8.5716813767003064</v>
      </c>
      <c r="G258">
        <v>13.229424246641315</v>
      </c>
    </row>
    <row r="259" spans="1:7" x14ac:dyDescent="0.25">
      <c r="A259" t="s">
        <v>22</v>
      </c>
      <c r="B259">
        <v>5297.5</v>
      </c>
      <c r="C259">
        <v>473145</v>
      </c>
      <c r="D259">
        <v>3.3143939393939395E-3</v>
      </c>
      <c r="E259">
        <v>3.3089134421470721E-3</v>
      </c>
      <c r="F259">
        <v>8.5749902901424537</v>
      </c>
      <c r="G259">
        <v>13.067157174407226</v>
      </c>
    </row>
    <row r="260" spans="1:7" x14ac:dyDescent="0.25">
      <c r="A260" t="s">
        <v>23</v>
      </c>
      <c r="B260">
        <v>5260</v>
      </c>
      <c r="C260">
        <v>538090</v>
      </c>
      <c r="D260">
        <v>-7.0788107597923545E-3</v>
      </c>
      <c r="E260">
        <v>-7.103984410698567E-3</v>
      </c>
      <c r="F260">
        <v>8.567886305731756</v>
      </c>
      <c r="G260">
        <v>13.195781111398491</v>
      </c>
    </row>
    <row r="261" spans="1:7" x14ac:dyDescent="0.25">
      <c r="A261" t="s">
        <v>24</v>
      </c>
      <c r="B261">
        <v>5155.5</v>
      </c>
      <c r="C261">
        <v>762248</v>
      </c>
      <c r="D261">
        <v>-1.9866920152091256E-2</v>
      </c>
      <c r="E261">
        <v>-2.0066920773757262E-2</v>
      </c>
      <c r="F261">
        <v>8.5478193849579984</v>
      </c>
      <c r="G261">
        <v>13.544027241035973</v>
      </c>
    </row>
    <row r="262" spans="1:7" x14ac:dyDescent="0.25">
      <c r="A262" t="s">
        <v>25</v>
      </c>
      <c r="B262">
        <v>5172.5</v>
      </c>
      <c r="C262">
        <v>383471</v>
      </c>
      <c r="D262">
        <v>3.2974493259625643E-3</v>
      </c>
      <c r="E262">
        <v>3.2920246616998084E-3</v>
      </c>
      <c r="F262">
        <v>8.5511114096196987</v>
      </c>
      <c r="G262">
        <v>12.857019277634206</v>
      </c>
    </row>
    <row r="263" spans="1:7" x14ac:dyDescent="0.25">
      <c r="A263" t="s">
        <v>26</v>
      </c>
      <c r="B263">
        <v>5149.5</v>
      </c>
      <c r="C263">
        <v>33555</v>
      </c>
      <c r="D263">
        <v>-4.4465925567907204E-3</v>
      </c>
      <c r="E263">
        <v>-4.4565080538416339E-3</v>
      </c>
      <c r="F263">
        <v>8.5466549015658568</v>
      </c>
      <c r="G263">
        <v>10.42094116259234</v>
      </c>
    </row>
    <row r="264" spans="1:7" x14ac:dyDescent="0.25">
      <c r="A264" t="s">
        <v>27</v>
      </c>
      <c r="B264">
        <v>5098</v>
      </c>
      <c r="C264">
        <v>271104</v>
      </c>
      <c r="D264">
        <v>-1.0000970968055151E-2</v>
      </c>
      <c r="E264">
        <v>-1.0051316629795725E-2</v>
      </c>
      <c r="F264">
        <v>8.53660358493606</v>
      </c>
      <c r="G264">
        <v>12.510257790080969</v>
      </c>
    </row>
    <row r="265" spans="1:7" x14ac:dyDescent="0.25">
      <c r="A265" t="s">
        <v>28</v>
      </c>
      <c r="B265">
        <v>5008</v>
      </c>
      <c r="C265">
        <v>546134</v>
      </c>
      <c r="D265">
        <v>-1.7653981953707338E-2</v>
      </c>
      <c r="E265">
        <v>-1.7811672156126338E-2</v>
      </c>
      <c r="F265">
        <v>8.5187919127799336</v>
      </c>
      <c r="G265">
        <v>13.210619645861597</v>
      </c>
    </row>
    <row r="266" spans="1:7" x14ac:dyDescent="0.25">
      <c r="A266" t="s">
        <v>29</v>
      </c>
      <c r="B266">
        <v>4919.5</v>
      </c>
      <c r="C266">
        <v>713489</v>
      </c>
      <c r="D266">
        <v>-1.7671725239616614E-2</v>
      </c>
      <c r="E266">
        <v>-1.7829734474114258E-2</v>
      </c>
      <c r="F266">
        <v>8.5009621783058194</v>
      </c>
      <c r="G266">
        <v>13.477922298821531</v>
      </c>
    </row>
    <row r="267" spans="1:7" x14ac:dyDescent="0.25">
      <c r="A267" t="s">
        <v>30</v>
      </c>
      <c r="B267">
        <v>4929</v>
      </c>
      <c r="C267">
        <v>458905</v>
      </c>
      <c r="D267">
        <v>1.9310905579835349E-3</v>
      </c>
      <c r="E267">
        <v>1.929228399557539E-3</v>
      </c>
      <c r="F267">
        <v>8.5028914067053769</v>
      </c>
      <c r="G267">
        <v>13.036598495943529</v>
      </c>
    </row>
    <row r="268" spans="1:7" x14ac:dyDescent="0.25">
      <c r="A268" s="1">
        <v>44199</v>
      </c>
      <c r="B268">
        <v>4970.5</v>
      </c>
      <c r="C268">
        <v>345421</v>
      </c>
      <c r="D268">
        <v>8.4195577196185846E-3</v>
      </c>
      <c r="E268">
        <v>8.3843109468221284E-3</v>
      </c>
      <c r="F268">
        <v>8.5112757176522003</v>
      </c>
      <c r="G268">
        <v>12.752519241920064</v>
      </c>
    </row>
    <row r="269" spans="1:7" x14ac:dyDescent="0.25">
      <c r="A269" s="1">
        <v>44230</v>
      </c>
      <c r="B269">
        <v>5068.5</v>
      </c>
      <c r="C269">
        <v>393648</v>
      </c>
      <c r="D269">
        <v>1.9716326325319385E-2</v>
      </c>
      <c r="E269">
        <v>1.9524477170254403E-2</v>
      </c>
      <c r="F269">
        <v>8.5308001948224543</v>
      </c>
      <c r="G269">
        <v>12.883212387944303</v>
      </c>
    </row>
    <row r="270" spans="1:7" x14ac:dyDescent="0.25">
      <c r="A270" s="1">
        <v>44258</v>
      </c>
      <c r="B270">
        <v>5030</v>
      </c>
      <c r="C270">
        <v>466695</v>
      </c>
      <c r="D270">
        <v>-7.5959356811679986E-3</v>
      </c>
      <c r="E270">
        <v>-7.6249317286694483E-3</v>
      </c>
      <c r="F270">
        <v>8.5231752630937851</v>
      </c>
      <c r="G270">
        <v>13.053431218360053</v>
      </c>
    </row>
    <row r="271" spans="1:7" x14ac:dyDescent="0.25">
      <c r="A271" s="1">
        <v>44289</v>
      </c>
      <c r="B271">
        <v>4965.5</v>
      </c>
      <c r="C271">
        <v>315202</v>
      </c>
      <c r="D271">
        <v>-1.2823061630218688E-2</v>
      </c>
      <c r="E271">
        <v>-1.2905986750371693E-2</v>
      </c>
      <c r="F271">
        <v>8.5102692763434131</v>
      </c>
      <c r="G271">
        <v>12.660968982123396</v>
      </c>
    </row>
    <row r="272" spans="1:7" x14ac:dyDescent="0.25">
      <c r="A272" s="1">
        <v>44319</v>
      </c>
      <c r="B272">
        <v>5010</v>
      </c>
      <c r="C272">
        <v>569971</v>
      </c>
      <c r="D272">
        <v>8.9618366730440033E-3</v>
      </c>
      <c r="E272">
        <v>8.9219177354971889E-3</v>
      </c>
      <c r="F272">
        <v>8.5191911940789105</v>
      </c>
      <c r="G272">
        <v>13.253340761323463</v>
      </c>
    </row>
    <row r="273" spans="1:7" x14ac:dyDescent="0.25">
      <c r="A273" s="1">
        <v>44442</v>
      </c>
      <c r="B273">
        <v>4980.5</v>
      </c>
      <c r="C273">
        <v>515133</v>
      </c>
      <c r="D273">
        <v>-5.8882235528942119E-3</v>
      </c>
      <c r="E273">
        <v>-5.9056274936901071E-3</v>
      </c>
      <c r="F273">
        <v>8.5132855665852212</v>
      </c>
      <c r="G273">
        <v>13.152180398731639</v>
      </c>
    </row>
    <row r="274" spans="1:7" x14ac:dyDescent="0.25">
      <c r="A274" s="1">
        <v>44472</v>
      </c>
      <c r="B274">
        <v>5070</v>
      </c>
      <c r="C274">
        <v>366323</v>
      </c>
      <c r="D274">
        <v>1.7970083324967374E-2</v>
      </c>
      <c r="E274">
        <v>1.7810530000008522E-2</v>
      </c>
      <c r="F274">
        <v>8.5310960965852285</v>
      </c>
      <c r="G274">
        <v>12.811270736858482</v>
      </c>
    </row>
    <row r="275" spans="1:7" x14ac:dyDescent="0.25">
      <c r="A275" s="1">
        <v>44503</v>
      </c>
      <c r="B275">
        <v>5096.5</v>
      </c>
      <c r="C275">
        <v>254304</v>
      </c>
      <c r="D275">
        <v>5.2268244575936883E-3</v>
      </c>
      <c r="E275">
        <v>5.2132120232386446E-3</v>
      </c>
      <c r="F275">
        <v>8.5363093086084678</v>
      </c>
      <c r="G275">
        <v>12.446285680739907</v>
      </c>
    </row>
    <row r="276" spans="1:7" x14ac:dyDescent="0.25">
      <c r="A276" s="1">
        <v>44533</v>
      </c>
      <c r="B276">
        <v>5135.5</v>
      </c>
      <c r="C276">
        <v>293522</v>
      </c>
      <c r="D276">
        <v>7.6523104091042876E-3</v>
      </c>
      <c r="E276">
        <v>7.6231799973914618E-3</v>
      </c>
      <c r="F276">
        <v>8.5439324886058596</v>
      </c>
      <c r="G276">
        <v>12.589707872851685</v>
      </c>
    </row>
    <row r="277" spans="1:7" x14ac:dyDescent="0.25">
      <c r="A277" t="s">
        <v>31</v>
      </c>
      <c r="B277">
        <v>5217.5</v>
      </c>
      <c r="C277">
        <v>394556</v>
      </c>
      <c r="D277">
        <v>1.5967286534904097E-2</v>
      </c>
      <c r="E277">
        <v>1.5841150345496772E-2</v>
      </c>
      <c r="F277">
        <v>8.5597736389513557</v>
      </c>
      <c r="G277">
        <v>12.885516361031627</v>
      </c>
    </row>
    <row r="278" spans="1:7" x14ac:dyDescent="0.25">
      <c r="A278" t="s">
        <v>32</v>
      </c>
      <c r="B278">
        <v>5170.5</v>
      </c>
      <c r="C278">
        <v>306942</v>
      </c>
      <c r="D278">
        <v>-9.0081456636320074E-3</v>
      </c>
      <c r="E278">
        <v>-9.0489643263261133E-3</v>
      </c>
      <c r="F278">
        <v>8.5507246746250303</v>
      </c>
      <c r="G278">
        <v>12.63441408363931</v>
      </c>
    </row>
    <row r="279" spans="1:7" x14ac:dyDescent="0.25">
      <c r="A279" t="s">
        <v>33</v>
      </c>
      <c r="B279">
        <v>5274.5</v>
      </c>
      <c r="C279">
        <v>583209</v>
      </c>
      <c r="D279">
        <v>2.0114108886954842E-2</v>
      </c>
      <c r="E279">
        <v>1.9914492496833615E-2</v>
      </c>
      <c r="F279">
        <v>8.5706391671218629</v>
      </c>
      <c r="G279">
        <v>13.276300891656277</v>
      </c>
    </row>
    <row r="280" spans="1:7" x14ac:dyDescent="0.25">
      <c r="A280" t="s">
        <v>34</v>
      </c>
      <c r="B280">
        <v>5362</v>
      </c>
      <c r="C280">
        <v>915441</v>
      </c>
      <c r="D280">
        <v>1.6589250165892501E-2</v>
      </c>
      <c r="E280">
        <v>1.6453151674041062E-2</v>
      </c>
      <c r="F280">
        <v>8.5870923187959054</v>
      </c>
      <c r="G280">
        <v>13.727161195361882</v>
      </c>
    </row>
    <row r="281" spans="1:7" x14ac:dyDescent="0.25">
      <c r="A281" t="s">
        <v>35</v>
      </c>
      <c r="B281">
        <v>5428.5</v>
      </c>
      <c r="C281">
        <v>828789</v>
      </c>
      <c r="D281">
        <v>1.2402088772845953E-2</v>
      </c>
      <c r="E281">
        <v>1.2325812876002247E-2</v>
      </c>
      <c r="F281">
        <v>8.5994181316719072</v>
      </c>
      <c r="G281">
        <v>13.627720878198508</v>
      </c>
    </row>
    <row r="282" spans="1:7" x14ac:dyDescent="0.25">
      <c r="A282" t="s">
        <v>36</v>
      </c>
      <c r="B282">
        <v>5409</v>
      </c>
      <c r="C282">
        <v>396221</v>
      </c>
      <c r="D282">
        <v>-3.592152528322741E-3</v>
      </c>
      <c r="E282">
        <v>-3.5986198004799045E-3</v>
      </c>
      <c r="F282">
        <v>8.5958195118714276</v>
      </c>
      <c r="G282">
        <v>12.889727415375519</v>
      </c>
    </row>
    <row r="283" spans="1:7" x14ac:dyDescent="0.25">
      <c r="A283" t="s">
        <v>37</v>
      </c>
      <c r="B283">
        <v>5300.5</v>
      </c>
      <c r="C283">
        <v>446257</v>
      </c>
      <c r="D283">
        <v>-2.0059160658162323E-2</v>
      </c>
      <c r="E283">
        <v>-2.026307715827454E-2</v>
      </c>
      <c r="F283">
        <v>8.5755564347131532</v>
      </c>
      <c r="G283">
        <v>13.008650298227467</v>
      </c>
    </row>
    <row r="284" spans="1:7" x14ac:dyDescent="0.25">
      <c r="A284" t="s">
        <v>38</v>
      </c>
      <c r="B284">
        <v>5354.5</v>
      </c>
      <c r="C284">
        <v>351371</v>
      </c>
      <c r="D284">
        <v>1.0187718139798132E-2</v>
      </c>
      <c r="E284">
        <v>1.0136173127777461E-2</v>
      </c>
      <c r="F284">
        <v>8.5856926078409295</v>
      </c>
      <c r="G284">
        <v>12.769597924294873</v>
      </c>
    </row>
    <row r="285" spans="1:7" x14ac:dyDescent="0.25">
      <c r="A285" t="s">
        <v>39</v>
      </c>
      <c r="B285">
        <v>5294.5</v>
      </c>
      <c r="C285">
        <v>254876</v>
      </c>
      <c r="D285">
        <v>-1.1205528060509852E-2</v>
      </c>
      <c r="E285">
        <v>-1.1268782970420629E-2</v>
      </c>
      <c r="F285">
        <v>8.5744238248705091</v>
      </c>
      <c r="G285">
        <v>12.448532431360967</v>
      </c>
    </row>
    <row r="286" spans="1:7" x14ac:dyDescent="0.25">
      <c r="A286" t="s">
        <v>40</v>
      </c>
      <c r="B286">
        <v>5348</v>
      </c>
      <c r="C286">
        <v>223178</v>
      </c>
      <c r="D286">
        <v>1.0104825762583813E-2</v>
      </c>
      <c r="E286">
        <v>1.0054113351324608E-2</v>
      </c>
      <c r="F286">
        <v>8.5844779382218341</v>
      </c>
      <c r="G286">
        <v>12.315724938323072</v>
      </c>
    </row>
    <row r="287" spans="1:7" x14ac:dyDescent="0.25">
      <c r="A287" t="s">
        <v>41</v>
      </c>
      <c r="B287">
        <v>5300</v>
      </c>
      <c r="C287">
        <v>374734</v>
      </c>
      <c r="D287">
        <v>-8.9753178758414359E-3</v>
      </c>
      <c r="E287">
        <v>-9.0158386816205395E-3</v>
      </c>
      <c r="F287">
        <v>8.5754620995402124</v>
      </c>
      <c r="G287">
        <v>12.833971719923294</v>
      </c>
    </row>
    <row r="288" spans="1:7" x14ac:dyDescent="0.25">
      <c r="A288" t="s">
        <v>42</v>
      </c>
      <c r="B288">
        <v>5281</v>
      </c>
      <c r="C288">
        <v>129101</v>
      </c>
      <c r="D288">
        <v>-3.5849056603773585E-3</v>
      </c>
      <c r="E288">
        <v>-3.5913468332800752E-3</v>
      </c>
      <c r="F288">
        <v>8.5718707527069338</v>
      </c>
      <c r="G288">
        <v>11.768350322738119</v>
      </c>
    </row>
    <row r="289" spans="1:7" x14ac:dyDescent="0.25">
      <c r="A289" t="s">
        <v>43</v>
      </c>
      <c r="B289">
        <v>5344.5</v>
      </c>
      <c r="C289">
        <v>281065</v>
      </c>
      <c r="D289">
        <v>1.2024237833743609E-2</v>
      </c>
      <c r="E289">
        <v>1.1952521007067283E-2</v>
      </c>
      <c r="F289">
        <v>8.5838232737139997</v>
      </c>
      <c r="G289">
        <v>12.546341238292273</v>
      </c>
    </row>
    <row r="290" spans="1:7" x14ac:dyDescent="0.25">
      <c r="A290" s="1">
        <v>44200</v>
      </c>
      <c r="B290">
        <v>5293.5</v>
      </c>
      <c r="C290">
        <v>262969</v>
      </c>
      <c r="D290">
        <v>-9.542520348021331E-3</v>
      </c>
      <c r="E290">
        <v>-9.5883419305659266E-3</v>
      </c>
      <c r="F290">
        <v>8.574234931783435</v>
      </c>
      <c r="G290">
        <v>12.479791433490169</v>
      </c>
    </row>
    <row r="291" spans="1:7" x14ac:dyDescent="0.25">
      <c r="A291" s="1">
        <v>44231</v>
      </c>
      <c r="B291">
        <v>5301.5</v>
      </c>
      <c r="C291">
        <v>89435</v>
      </c>
      <c r="D291">
        <v>1.5112874279777084E-3</v>
      </c>
      <c r="E291">
        <v>1.5101465824184234E-3</v>
      </c>
      <c r="F291">
        <v>8.5757450783658538</v>
      </c>
      <c r="G291">
        <v>11.401267383427346</v>
      </c>
    </row>
    <row r="292" spans="1:7" x14ac:dyDescent="0.25">
      <c r="A292" s="1">
        <v>44320</v>
      </c>
      <c r="B292">
        <v>5254.5</v>
      </c>
      <c r="C292">
        <v>214581</v>
      </c>
      <c r="D292">
        <v>-8.865415448457984E-3</v>
      </c>
      <c r="E292">
        <v>-8.9049470602016994E-3</v>
      </c>
      <c r="F292">
        <v>8.5668401313056517</v>
      </c>
      <c r="G292">
        <v>12.276442568446445</v>
      </c>
    </row>
    <row r="293" spans="1:7" x14ac:dyDescent="0.25">
      <c r="A293" s="1">
        <v>44351</v>
      </c>
      <c r="B293">
        <v>5110.5</v>
      </c>
      <c r="C293">
        <v>441607</v>
      </c>
      <c r="D293">
        <v>-2.7405081358835286E-2</v>
      </c>
      <c r="E293">
        <v>-2.77876055365202E-2</v>
      </c>
      <c r="F293">
        <v>8.5390525257691312</v>
      </c>
      <c r="G293">
        <v>12.998175625268665</v>
      </c>
    </row>
    <row r="294" spans="1:7" x14ac:dyDescent="0.25">
      <c r="A294" s="1">
        <v>44381</v>
      </c>
      <c r="B294">
        <v>5080</v>
      </c>
      <c r="C294">
        <v>523524</v>
      </c>
      <c r="D294">
        <v>-5.9681048821054695E-3</v>
      </c>
      <c r="E294">
        <v>-5.9859851966033205E-3</v>
      </c>
      <c r="F294">
        <v>8.533066540572527</v>
      </c>
      <c r="G294">
        <v>13.168338153514073</v>
      </c>
    </row>
    <row r="295" spans="1:7" x14ac:dyDescent="0.25">
      <c r="A295" s="1">
        <v>44412</v>
      </c>
      <c r="B295">
        <v>5099</v>
      </c>
      <c r="C295">
        <v>333972</v>
      </c>
      <c r="D295">
        <v>3.7401574803149606E-3</v>
      </c>
      <c r="E295">
        <v>3.7331804826280656E-3</v>
      </c>
      <c r="F295">
        <v>8.5367997210551554</v>
      </c>
      <c r="G295">
        <v>12.718812436109381</v>
      </c>
    </row>
    <row r="296" spans="1:7" x14ac:dyDescent="0.25">
      <c r="A296" s="1">
        <v>44443</v>
      </c>
      <c r="B296">
        <v>5135</v>
      </c>
      <c r="C296">
        <v>335742</v>
      </c>
      <c r="D296">
        <v>7.0602078838988037E-3</v>
      </c>
      <c r="E296">
        <v>7.0354013075028922E-3</v>
      </c>
      <c r="F296">
        <v>8.5438351223626583</v>
      </c>
      <c r="G296">
        <v>12.724098286849191</v>
      </c>
    </row>
    <row r="297" spans="1:7" x14ac:dyDescent="0.25">
      <c r="A297" s="1">
        <v>44534</v>
      </c>
      <c r="B297">
        <v>5180</v>
      </c>
      <c r="C297">
        <v>210750</v>
      </c>
      <c r="D297">
        <v>8.7633885102239538E-3</v>
      </c>
      <c r="E297">
        <v>8.7252128908700318E-3</v>
      </c>
      <c r="F297">
        <v>8.5525603352535295</v>
      </c>
      <c r="G297">
        <v>12.258427875864102</v>
      </c>
    </row>
    <row r="298" spans="1:7" x14ac:dyDescent="0.25">
      <c r="A298" t="s">
        <v>44</v>
      </c>
      <c r="B298">
        <v>5134.5</v>
      </c>
      <c r="C298">
        <v>402712</v>
      </c>
      <c r="D298">
        <v>-8.7837837837837843E-3</v>
      </c>
      <c r="E298">
        <v>-8.8225886151789955E-3</v>
      </c>
      <c r="F298">
        <v>8.5437377466383495</v>
      </c>
      <c r="G298">
        <v>12.905976945253279</v>
      </c>
    </row>
    <row r="299" spans="1:7" x14ac:dyDescent="0.25">
      <c r="A299" t="s">
        <v>45</v>
      </c>
      <c r="B299">
        <v>5095</v>
      </c>
      <c r="C299">
        <v>319263</v>
      </c>
      <c r="D299">
        <v>-7.6930567728113741E-3</v>
      </c>
      <c r="E299">
        <v>-7.7228009815245528E-3</v>
      </c>
      <c r="F299">
        <v>8.5360149456568255</v>
      </c>
      <c r="G299">
        <v>12.673770493504259</v>
      </c>
    </row>
    <row r="300" spans="1:7" x14ac:dyDescent="0.25">
      <c r="A300" t="s">
        <v>46</v>
      </c>
      <c r="B300">
        <v>5111.5</v>
      </c>
      <c r="C300">
        <v>287983</v>
      </c>
      <c r="D300">
        <v>3.2384690873405301E-3</v>
      </c>
      <c r="E300">
        <v>3.2332365402436346E-3</v>
      </c>
      <c r="F300">
        <v>8.5392481821970687</v>
      </c>
      <c r="G300">
        <v>12.570656729598097</v>
      </c>
    </row>
    <row r="301" spans="1:7" x14ac:dyDescent="0.25">
      <c r="A301" t="s">
        <v>47</v>
      </c>
      <c r="B301">
        <v>5111.5</v>
      </c>
      <c r="C301">
        <v>242272</v>
      </c>
      <c r="D301">
        <v>0</v>
      </c>
      <c r="E301">
        <v>0</v>
      </c>
      <c r="F301">
        <v>8.5392481821970687</v>
      </c>
      <c r="G301">
        <v>12.397816340903033</v>
      </c>
    </row>
    <row r="302" spans="1:7" x14ac:dyDescent="0.25">
      <c r="A302" t="s">
        <v>48</v>
      </c>
      <c r="B302">
        <v>5095.5</v>
      </c>
      <c r="C302">
        <v>170630</v>
      </c>
      <c r="D302">
        <v>-3.1301966154749093E-3</v>
      </c>
      <c r="E302">
        <v>-3.1351059283204101E-3</v>
      </c>
      <c r="F302">
        <v>8.536113076268748</v>
      </c>
      <c r="G302">
        <v>12.047252748521311</v>
      </c>
    </row>
    <row r="303" spans="1:7" x14ac:dyDescent="0.25">
      <c r="A303" t="s">
        <v>49</v>
      </c>
      <c r="B303">
        <v>5086</v>
      </c>
      <c r="C303">
        <v>274908</v>
      </c>
      <c r="D303">
        <v>-1.8643901481699538E-3</v>
      </c>
      <c r="E303">
        <v>-1.8661302866833701E-3</v>
      </c>
      <c r="F303">
        <v>8.5342469459820656</v>
      </c>
      <c r="G303">
        <v>12.524191775221349</v>
      </c>
    </row>
    <row r="304" spans="1:7" x14ac:dyDescent="0.25">
      <c r="A304" t="s">
        <v>50</v>
      </c>
      <c r="B304">
        <v>5140</v>
      </c>
      <c r="C304">
        <v>298355</v>
      </c>
      <c r="D304">
        <v>1.061738104600865E-2</v>
      </c>
      <c r="E304">
        <v>1.0561412467145818E-2</v>
      </c>
      <c r="F304">
        <v>8.5448083584492114</v>
      </c>
      <c r="G304">
        <v>12.606039331650088</v>
      </c>
    </row>
    <row r="305" spans="1:7" x14ac:dyDescent="0.25">
      <c r="A305" t="s">
        <v>51</v>
      </c>
      <c r="B305">
        <v>5153.5</v>
      </c>
      <c r="C305">
        <v>512716</v>
      </c>
      <c r="D305">
        <v>2.6264591439688718E-3</v>
      </c>
      <c r="E305">
        <v>2.6230160276366214E-3</v>
      </c>
      <c r="F305">
        <v>8.5474313744768473</v>
      </c>
      <c r="G305">
        <v>13.147477364618577</v>
      </c>
    </row>
    <row r="306" spans="1:7" x14ac:dyDescent="0.25">
      <c r="A306" t="s">
        <v>52</v>
      </c>
      <c r="B306">
        <v>5258</v>
      </c>
      <c r="C306">
        <v>656956</v>
      </c>
      <c r="D306">
        <v>2.0277481323372464E-2</v>
      </c>
      <c r="E306">
        <v>2.0074630812979007E-2</v>
      </c>
      <c r="F306">
        <v>8.5675060052898271</v>
      </c>
      <c r="G306">
        <v>13.395372324143414</v>
      </c>
    </row>
    <row r="307" spans="1:7" x14ac:dyDescent="0.25">
      <c r="A307" t="s">
        <v>53</v>
      </c>
      <c r="B307">
        <v>5277</v>
      </c>
      <c r="C307">
        <v>368435</v>
      </c>
      <c r="D307">
        <v>3.6135412704450362E-3</v>
      </c>
      <c r="E307">
        <v>3.6070281158413022E-3</v>
      </c>
      <c r="F307">
        <v>8.571113033405668</v>
      </c>
      <c r="G307">
        <v>12.817019584279441</v>
      </c>
    </row>
    <row r="308" spans="1:7" x14ac:dyDescent="0.25">
      <c r="A308" t="s">
        <v>54</v>
      </c>
      <c r="B308">
        <v>5255</v>
      </c>
      <c r="C308">
        <v>315832</v>
      </c>
      <c r="D308">
        <v>-4.169035436801213E-3</v>
      </c>
      <c r="E308">
        <v>-4.1777500946163972E-3</v>
      </c>
      <c r="F308">
        <v>8.5669352833110519</v>
      </c>
      <c r="G308">
        <v>12.662965705625814</v>
      </c>
    </row>
    <row r="309" spans="1:7" x14ac:dyDescent="0.25">
      <c r="A309" t="s">
        <v>55</v>
      </c>
      <c r="B309">
        <v>5226</v>
      </c>
      <c r="C309">
        <v>218274</v>
      </c>
      <c r="D309">
        <v>-5.518553758325404E-3</v>
      </c>
      <c r="E309">
        <v>-5.5338372304937393E-3</v>
      </c>
      <c r="F309">
        <v>8.5614014460805574</v>
      </c>
      <c r="G309">
        <v>12.29350643329181</v>
      </c>
    </row>
    <row r="310" spans="1:7" x14ac:dyDescent="0.25">
      <c r="A310" t="s">
        <v>56</v>
      </c>
      <c r="B310">
        <v>5113.5</v>
      </c>
      <c r="C310">
        <v>366747</v>
      </c>
      <c r="D310">
        <v>-2.1526980482204364E-2</v>
      </c>
      <c r="E310">
        <v>-2.1762065834490318E-2</v>
      </c>
      <c r="F310">
        <v>8.5396393802460668</v>
      </c>
      <c r="G310">
        <v>12.812427516012672</v>
      </c>
    </row>
    <row r="311" spans="1:7" x14ac:dyDescent="0.25">
      <c r="A311" t="s">
        <v>57</v>
      </c>
      <c r="B311">
        <v>5119</v>
      </c>
      <c r="C311">
        <v>293771</v>
      </c>
      <c r="D311">
        <v>1.075584237801897E-3</v>
      </c>
      <c r="E311">
        <v>1.0750062115157273E-3</v>
      </c>
      <c r="F311">
        <v>8.5407143864575836</v>
      </c>
      <c r="G311">
        <v>12.590555831246965</v>
      </c>
    </row>
  </sheetData>
  <sortState xmlns:xlrd2="http://schemas.microsoft.com/office/spreadsheetml/2017/richdata2" ref="U22:U31">
    <sortCondition ref="U22"/>
  </sortState>
  <mergeCells count="8">
    <mergeCell ref="U1:V1"/>
    <mergeCell ref="U9:V9"/>
    <mergeCell ref="I9:J9"/>
    <mergeCell ref="M9:N9"/>
    <mergeCell ref="Q9:R9"/>
    <mergeCell ref="Q1:R1"/>
    <mergeCell ref="M1:N1"/>
    <mergeCell ref="I1:J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E2F3-5907-4AE2-9A2E-DD39738179DF}">
  <dimension ref="A1:R311"/>
  <sheetViews>
    <sheetView topLeftCell="A263" workbookViewId="0">
      <selection sqref="A1:G311"/>
    </sheetView>
  </sheetViews>
  <sheetFormatPr defaultRowHeight="15" x14ac:dyDescent="0.25"/>
  <cols>
    <col min="1" max="1" width="10.7109375" bestFit="1" customWidth="1"/>
    <col min="9" max="9" width="11.5703125" bestFit="1" customWidth="1"/>
  </cols>
  <sheetData>
    <row r="1" spans="1:18" ht="45" x14ac:dyDescent="0.25">
      <c r="A1" s="2" t="s">
        <v>215</v>
      </c>
      <c r="B1" s="2" t="s">
        <v>217</v>
      </c>
      <c r="C1" s="2" t="s">
        <v>218</v>
      </c>
      <c r="D1" s="2" t="s">
        <v>216</v>
      </c>
      <c r="E1" s="2" t="s">
        <v>219</v>
      </c>
      <c r="F1" s="2" t="s">
        <v>220</v>
      </c>
      <c r="G1" s="2" t="s">
        <v>221</v>
      </c>
      <c r="I1" s="2" t="s">
        <v>258</v>
      </c>
      <c r="Q1" t="s">
        <v>252</v>
      </c>
    </row>
    <row r="2" spans="1:18" x14ac:dyDescent="0.25">
      <c r="A2" s="1">
        <v>43891</v>
      </c>
      <c r="B2">
        <v>3445.5</v>
      </c>
      <c r="C2">
        <v>291955</v>
      </c>
      <c r="F2">
        <v>8.1448243107972633</v>
      </c>
      <c r="G2">
        <v>12.584354959785275</v>
      </c>
      <c r="I2" t="s">
        <v>256</v>
      </c>
      <c r="J2">
        <f>SKEW(B:B)</f>
        <v>-0.51229093409543325</v>
      </c>
      <c r="Q2" t="s">
        <v>256</v>
      </c>
      <c r="R2">
        <f>SKEW(C:C)</f>
        <v>1.9449020665166323</v>
      </c>
    </row>
    <row r="3" spans="1:18" x14ac:dyDescent="0.25">
      <c r="A3" s="1">
        <v>43983</v>
      </c>
      <c r="B3">
        <v>3416</v>
      </c>
      <c r="C3">
        <v>290909</v>
      </c>
      <c r="D3">
        <v>-8.5618923233202731E-3</v>
      </c>
      <c r="E3">
        <v>-8.598755888802153E-3</v>
      </c>
      <c r="F3">
        <v>8.1362255549084601</v>
      </c>
      <c r="G3">
        <v>12.580765782471536</v>
      </c>
      <c r="I3" t="s">
        <v>259</v>
      </c>
      <c r="J3">
        <f>KURT(B:B)</f>
        <v>-1.0264479479716755</v>
      </c>
      <c r="Q3" t="s">
        <v>259</v>
      </c>
      <c r="R3">
        <f>KURT(C:C)</f>
        <v>5.8782012030955908</v>
      </c>
    </row>
    <row r="4" spans="1:18" x14ac:dyDescent="0.25">
      <c r="A4" s="1">
        <v>44044</v>
      </c>
      <c r="B4">
        <v>3427</v>
      </c>
      <c r="C4">
        <v>388549</v>
      </c>
      <c r="D4">
        <v>3.2201405152224825E-3</v>
      </c>
      <c r="E4">
        <v>3.2149669661484361E-3</v>
      </c>
      <c r="F4">
        <v>8.139440521874608</v>
      </c>
      <c r="G4">
        <v>12.870174566962735</v>
      </c>
    </row>
    <row r="5" spans="1:18" x14ac:dyDescent="0.25">
      <c r="A5" s="1">
        <v>44075</v>
      </c>
      <c r="B5">
        <v>3348</v>
      </c>
      <c r="C5">
        <v>492797</v>
      </c>
      <c r="D5">
        <v>-2.3052232273125181E-2</v>
      </c>
      <c r="E5">
        <v>-2.3322090265242849E-2</v>
      </c>
      <c r="F5">
        <v>8.1161184316093653</v>
      </c>
      <c r="G5">
        <v>13.107852603520579</v>
      </c>
    </row>
    <row r="6" spans="1:18" x14ac:dyDescent="0.25">
      <c r="A6" s="1">
        <v>44105</v>
      </c>
      <c r="B6">
        <v>3319.5</v>
      </c>
      <c r="C6">
        <v>376849</v>
      </c>
      <c r="D6">
        <v>-8.512544802867384E-3</v>
      </c>
      <c r="E6">
        <v>-8.5489834501518529E-3</v>
      </c>
      <c r="F6">
        <v>8.1075694481592144</v>
      </c>
      <c r="G6">
        <v>12.839599855692402</v>
      </c>
    </row>
    <row r="7" spans="1:18" x14ac:dyDescent="0.25">
      <c r="A7" t="s">
        <v>58</v>
      </c>
      <c r="B7">
        <v>3345</v>
      </c>
      <c r="C7">
        <v>222572</v>
      </c>
      <c r="D7">
        <v>7.6818798011748755E-3</v>
      </c>
      <c r="E7">
        <v>7.6525244031147603E-3</v>
      </c>
      <c r="F7">
        <v>8.1152219725623294</v>
      </c>
      <c r="G7">
        <v>12.313005923748317</v>
      </c>
    </row>
    <row r="8" spans="1:18" x14ac:dyDescent="0.25">
      <c r="A8" t="s">
        <v>59</v>
      </c>
      <c r="B8">
        <v>3339</v>
      </c>
      <c r="C8">
        <v>362009</v>
      </c>
      <c r="D8">
        <v>-1.7937219730941704E-3</v>
      </c>
      <c r="E8">
        <v>-1.7953326186742633E-3</v>
      </c>
      <c r="F8">
        <v>8.1134266399436541</v>
      </c>
      <c r="G8">
        <v>12.79942435237731</v>
      </c>
    </row>
    <row r="9" spans="1:18" x14ac:dyDescent="0.25">
      <c r="A9" t="s">
        <v>60</v>
      </c>
      <c r="B9">
        <v>3440</v>
      </c>
      <c r="C9">
        <v>1536221</v>
      </c>
      <c r="D9">
        <v>3.0248577418388739E-2</v>
      </c>
      <c r="E9">
        <v>2.9800110423789487E-2</v>
      </c>
      <c r="F9">
        <v>8.1432267503674449</v>
      </c>
      <c r="G9">
        <v>14.244836062548323</v>
      </c>
    </row>
    <row r="10" spans="1:18" x14ac:dyDescent="0.25">
      <c r="A10" t="s">
        <v>62</v>
      </c>
      <c r="B10">
        <v>3623</v>
      </c>
      <c r="C10">
        <v>1422107</v>
      </c>
      <c r="D10">
        <v>-5.5172413793103451E-4</v>
      </c>
      <c r="E10">
        <v>-5.5187639369791571E-4</v>
      </c>
      <c r="F10">
        <v>8.1950576908950765</v>
      </c>
      <c r="G10">
        <v>14.167650132646683</v>
      </c>
    </row>
    <row r="11" spans="1:18" x14ac:dyDescent="0.25">
      <c r="A11" t="s">
        <v>64</v>
      </c>
      <c r="B11">
        <v>3840</v>
      </c>
      <c r="C11">
        <v>1137798</v>
      </c>
      <c r="D11">
        <v>-3.8910505836575876E-3</v>
      </c>
      <c r="E11">
        <v>-3.898640415657309E-3</v>
      </c>
      <c r="F11">
        <v>8.2532276455817719</v>
      </c>
      <c r="G11">
        <v>13.944605373518971</v>
      </c>
    </row>
    <row r="12" spans="1:18" x14ac:dyDescent="0.25">
      <c r="A12" t="s">
        <v>65</v>
      </c>
      <c r="B12">
        <v>3750</v>
      </c>
      <c r="C12">
        <v>1202119</v>
      </c>
      <c r="D12">
        <v>-2.34375E-2</v>
      </c>
      <c r="E12">
        <v>-2.3716526617316044E-2</v>
      </c>
      <c r="F12">
        <v>8.2295111189644565</v>
      </c>
      <c r="G12">
        <v>13.999596390840843</v>
      </c>
    </row>
    <row r="13" spans="1:18" x14ac:dyDescent="0.25">
      <c r="A13" t="s">
        <v>66</v>
      </c>
      <c r="B13">
        <v>3702.5</v>
      </c>
      <c r="C13">
        <v>890575</v>
      </c>
      <c r="D13">
        <v>-1.2666666666666666E-2</v>
      </c>
      <c r="E13">
        <v>-1.27475728225027E-2</v>
      </c>
      <c r="F13">
        <v>8.2167635461419533</v>
      </c>
      <c r="G13">
        <v>13.699622600512347</v>
      </c>
    </row>
    <row r="14" spans="1:18" x14ac:dyDescent="0.25">
      <c r="A14" t="s">
        <v>67</v>
      </c>
      <c r="B14">
        <v>3796</v>
      </c>
      <c r="C14">
        <v>1028616</v>
      </c>
      <c r="D14">
        <v>2.525320729237002E-2</v>
      </c>
      <c r="E14">
        <v>2.4939613587864742E-2</v>
      </c>
      <c r="F14">
        <v>8.241703159729818</v>
      </c>
      <c r="G14">
        <v>13.843724767325442</v>
      </c>
    </row>
    <row r="15" spans="1:18" x14ac:dyDescent="0.25">
      <c r="A15" t="s">
        <v>68</v>
      </c>
      <c r="B15">
        <v>3708.5</v>
      </c>
      <c r="C15">
        <v>585063</v>
      </c>
      <c r="D15">
        <v>-2.3050579557428872E-2</v>
      </c>
      <c r="E15">
        <v>-2.3320398553205689E-2</v>
      </c>
      <c r="F15">
        <v>8.2183827611766134</v>
      </c>
      <c r="G15">
        <v>13.279474812723286</v>
      </c>
    </row>
    <row r="16" spans="1:18" x14ac:dyDescent="0.25">
      <c r="A16" t="s">
        <v>69</v>
      </c>
      <c r="B16">
        <v>3751</v>
      </c>
      <c r="C16">
        <v>597899</v>
      </c>
      <c r="D16">
        <v>1.1460159093973304E-2</v>
      </c>
      <c r="E16">
        <v>1.1394988905274621E-2</v>
      </c>
      <c r="F16">
        <v>8.2297777500818867</v>
      </c>
      <c r="G16">
        <v>13.301177122347109</v>
      </c>
    </row>
    <row r="17" spans="1:7" x14ac:dyDescent="0.25">
      <c r="A17" t="s">
        <v>70</v>
      </c>
      <c r="B17">
        <v>3819.5</v>
      </c>
      <c r="C17">
        <v>717748</v>
      </c>
      <c r="D17">
        <v>1.8261796854172219E-2</v>
      </c>
      <c r="E17">
        <v>1.8097052899527118E-2</v>
      </c>
      <c r="F17">
        <v>8.2478748029814142</v>
      </c>
      <c r="G17">
        <v>13.483873811493883</v>
      </c>
    </row>
    <row r="18" spans="1:7" x14ac:dyDescent="0.25">
      <c r="A18" t="s">
        <v>71</v>
      </c>
      <c r="B18">
        <v>3830</v>
      </c>
      <c r="C18">
        <v>617826</v>
      </c>
      <c r="D18">
        <v>2.7490509228956669E-3</v>
      </c>
      <c r="E18">
        <v>2.7452791932771853E-3</v>
      </c>
      <c r="F18">
        <v>8.2506200821746916</v>
      </c>
      <c r="G18">
        <v>13.333962143398169</v>
      </c>
    </row>
    <row r="19" spans="1:7" x14ac:dyDescent="0.25">
      <c r="A19" t="s">
        <v>72</v>
      </c>
      <c r="B19">
        <v>3727</v>
      </c>
      <c r="C19">
        <v>682379</v>
      </c>
      <c r="D19">
        <v>-2.689295039164491E-2</v>
      </c>
      <c r="E19">
        <v>-2.7261182695433202E-2</v>
      </c>
      <c r="F19">
        <v>8.2233588994792584</v>
      </c>
      <c r="G19">
        <v>13.433340500946343</v>
      </c>
    </row>
    <row r="20" spans="1:7" x14ac:dyDescent="0.25">
      <c r="A20" s="1">
        <v>43892</v>
      </c>
      <c r="B20">
        <v>3720.5</v>
      </c>
      <c r="C20">
        <v>559676</v>
      </c>
      <c r="D20">
        <v>-1.74403005097934E-3</v>
      </c>
      <c r="E20">
        <v>-1.7455526419424894E-3</v>
      </c>
      <c r="F20">
        <v>8.2216133468373158</v>
      </c>
      <c r="G20">
        <v>13.235113323845725</v>
      </c>
    </row>
    <row r="21" spans="1:7" x14ac:dyDescent="0.25">
      <c r="A21" s="1">
        <v>43923</v>
      </c>
      <c r="B21">
        <v>3750</v>
      </c>
      <c r="C21">
        <v>453596</v>
      </c>
      <c r="D21">
        <v>7.9290417954576004E-3</v>
      </c>
      <c r="E21">
        <v>7.8977721271405888E-3</v>
      </c>
      <c r="F21">
        <v>8.2295111189644565</v>
      </c>
      <c r="G21">
        <v>13.024962213014646</v>
      </c>
    </row>
    <row r="22" spans="1:7" x14ac:dyDescent="0.25">
      <c r="A22" s="1">
        <v>43953</v>
      </c>
      <c r="B22">
        <v>3783.5</v>
      </c>
      <c r="C22">
        <v>1004108</v>
      </c>
      <c r="D22">
        <v>8.9333333333333331E-3</v>
      </c>
      <c r="E22">
        <v>8.8936671701196797E-3</v>
      </c>
      <c r="F22">
        <v>8.2384047861345771</v>
      </c>
      <c r="G22">
        <v>13.819610143169719</v>
      </c>
    </row>
    <row r="23" spans="1:7" x14ac:dyDescent="0.25">
      <c r="A23" s="1">
        <v>43984</v>
      </c>
      <c r="B23">
        <v>3713</v>
      </c>
      <c r="C23">
        <v>1505151</v>
      </c>
      <c r="D23">
        <v>-1.8633540372670808E-2</v>
      </c>
      <c r="E23">
        <v>-1.8809331957496227E-2</v>
      </c>
      <c r="F23">
        <v>8.2195954541770799</v>
      </c>
      <c r="G23">
        <v>14.224403783358085</v>
      </c>
    </row>
    <row r="24" spans="1:7" x14ac:dyDescent="0.25">
      <c r="A24" s="1">
        <v>44014</v>
      </c>
      <c r="B24">
        <v>3640</v>
      </c>
      <c r="C24">
        <v>652734</v>
      </c>
      <c r="D24">
        <v>-1.9660651764072178E-2</v>
      </c>
      <c r="E24">
        <v>-1.9856493546293725E-2</v>
      </c>
      <c r="F24">
        <v>8.1997389606307856</v>
      </c>
      <c r="G24">
        <v>13.388924974579611</v>
      </c>
    </row>
    <row r="25" spans="1:7" x14ac:dyDescent="0.25">
      <c r="A25" s="1">
        <v>44106</v>
      </c>
      <c r="B25">
        <v>3564.5</v>
      </c>
      <c r="C25">
        <v>779546</v>
      </c>
      <c r="D25">
        <v>-2.0741758241758241E-2</v>
      </c>
      <c r="E25">
        <v>-2.095989007310323E-2</v>
      </c>
      <c r="F25">
        <v>8.1787790705576828</v>
      </c>
      <c r="G25">
        <v>13.566466977926117</v>
      </c>
    </row>
    <row r="26" spans="1:7" x14ac:dyDescent="0.25">
      <c r="A26" s="1">
        <v>44137</v>
      </c>
      <c r="B26">
        <v>3575</v>
      </c>
      <c r="C26">
        <v>594896</v>
      </c>
      <c r="D26">
        <v>2.9457146864917943E-3</v>
      </c>
      <c r="E26">
        <v>2.9413845704248224E-3</v>
      </c>
      <c r="F26">
        <v>8.181720455128108</v>
      </c>
      <c r="G26">
        <v>13.296141879334263</v>
      </c>
    </row>
    <row r="27" spans="1:7" x14ac:dyDescent="0.25">
      <c r="A27" t="s">
        <v>73</v>
      </c>
      <c r="B27">
        <v>3750</v>
      </c>
      <c r="C27">
        <v>851663</v>
      </c>
      <c r="D27">
        <v>-2.6595744680851063E-3</v>
      </c>
      <c r="E27">
        <v>-2.6631174194836618E-3</v>
      </c>
      <c r="F27">
        <v>8.2295111189644565</v>
      </c>
      <c r="G27">
        <v>13.654946187658807</v>
      </c>
    </row>
    <row r="28" spans="1:7" x14ac:dyDescent="0.25">
      <c r="A28" t="s">
        <v>74</v>
      </c>
      <c r="B28">
        <v>3669</v>
      </c>
      <c r="C28">
        <v>480070</v>
      </c>
      <c r="D28">
        <v>-2.1600000000000001E-2</v>
      </c>
      <c r="E28">
        <v>-2.1836694609174406E-2</v>
      </c>
      <c r="F28">
        <v>8.2076744243552824</v>
      </c>
      <c r="G28">
        <v>13.08168720558476</v>
      </c>
    </row>
    <row r="29" spans="1:7" x14ac:dyDescent="0.25">
      <c r="A29" t="s">
        <v>75</v>
      </c>
      <c r="B29">
        <v>3697</v>
      </c>
      <c r="C29">
        <v>452693</v>
      </c>
      <c r="D29">
        <v>7.6315072226764789E-3</v>
      </c>
      <c r="E29">
        <v>7.6025345813498582E-3</v>
      </c>
      <c r="F29">
        <v>8.2152769589366326</v>
      </c>
      <c r="G29">
        <v>13.022969470525618</v>
      </c>
    </row>
    <row r="30" spans="1:7" x14ac:dyDescent="0.25">
      <c r="A30" t="s">
        <v>76</v>
      </c>
      <c r="B30">
        <v>3620</v>
      </c>
      <c r="C30">
        <v>460542</v>
      </c>
      <c r="D30">
        <v>-2.0827698133621855E-2</v>
      </c>
      <c r="E30">
        <v>-2.1047654116815157E-2</v>
      </c>
      <c r="F30">
        <v>8.1942293048198174</v>
      </c>
      <c r="G30">
        <v>13.040159335730282</v>
      </c>
    </row>
    <row r="31" spans="1:7" x14ac:dyDescent="0.25">
      <c r="A31" t="s">
        <v>77</v>
      </c>
      <c r="B31">
        <v>3640.5</v>
      </c>
      <c r="C31">
        <v>547359</v>
      </c>
      <c r="D31">
        <v>5.6629834254143642E-3</v>
      </c>
      <c r="E31">
        <v>5.6470090149489281E-3</v>
      </c>
      <c r="F31">
        <v>8.1998763138347659</v>
      </c>
      <c r="G31">
        <v>13.212860173258578</v>
      </c>
    </row>
    <row r="32" spans="1:7" x14ac:dyDescent="0.25">
      <c r="A32" t="s">
        <v>78</v>
      </c>
      <c r="B32">
        <v>3641</v>
      </c>
      <c r="C32">
        <v>269194</v>
      </c>
      <c r="D32">
        <v>1.373437714599643E-4</v>
      </c>
      <c r="E32">
        <v>1.3733434066773672E-4</v>
      </c>
      <c r="F32">
        <v>8.2000136481754335</v>
      </c>
      <c r="G32">
        <v>12.503187588242808</v>
      </c>
    </row>
    <row r="33" spans="1:7" x14ac:dyDescent="0.25">
      <c r="A33" t="s">
        <v>79</v>
      </c>
      <c r="B33">
        <v>3625</v>
      </c>
      <c r="C33">
        <v>312226</v>
      </c>
      <c r="D33">
        <v>-4.3943971436418566E-3</v>
      </c>
      <c r="E33">
        <v>-4.4040808866583079E-3</v>
      </c>
      <c r="F33">
        <v>8.1956095672887752</v>
      </c>
      <c r="G33">
        <v>12.651482563544636</v>
      </c>
    </row>
    <row r="34" spans="1:7" x14ac:dyDescent="0.25">
      <c r="A34" t="s">
        <v>80</v>
      </c>
      <c r="B34">
        <v>3503</v>
      </c>
      <c r="C34">
        <v>433180</v>
      </c>
      <c r="D34">
        <v>-3.3655172413793101E-2</v>
      </c>
      <c r="E34">
        <v>-3.4234544091288358E-2</v>
      </c>
      <c r="F34">
        <v>8.1613750231974862</v>
      </c>
      <c r="G34">
        <v>12.978908624991487</v>
      </c>
    </row>
    <row r="35" spans="1:7" x14ac:dyDescent="0.25">
      <c r="A35" t="s">
        <v>81</v>
      </c>
      <c r="B35">
        <v>3529</v>
      </c>
      <c r="C35">
        <v>667542</v>
      </c>
      <c r="D35">
        <v>7.4222095346845561E-3</v>
      </c>
      <c r="E35">
        <v>7.3948004777832288E-3</v>
      </c>
      <c r="F35">
        <v>8.1687698236752695</v>
      </c>
      <c r="G35">
        <v>13.411357588625391</v>
      </c>
    </row>
    <row r="36" spans="1:7" x14ac:dyDescent="0.25">
      <c r="A36" s="1">
        <v>43864</v>
      </c>
      <c r="B36">
        <v>3201</v>
      </c>
      <c r="C36">
        <v>749046</v>
      </c>
      <c r="D36">
        <v>1.2814428096820124E-2</v>
      </c>
      <c r="E36">
        <v>1.2733018057509616E-2</v>
      </c>
      <c r="F36">
        <v>8.0712185399698626</v>
      </c>
      <c r="G36">
        <v>13.526555675833812</v>
      </c>
    </row>
    <row r="37" spans="1:7" x14ac:dyDescent="0.25">
      <c r="A37" s="1">
        <v>43893</v>
      </c>
      <c r="B37">
        <v>3150</v>
      </c>
      <c r="C37">
        <v>807292</v>
      </c>
      <c r="D37">
        <v>-1.5932521087160263E-2</v>
      </c>
      <c r="E37">
        <v>-1.6060808150184305E-2</v>
      </c>
      <c r="F37">
        <v>8.0551577318196781</v>
      </c>
      <c r="G37">
        <v>13.60144071575888</v>
      </c>
    </row>
    <row r="38" spans="1:7" x14ac:dyDescent="0.25">
      <c r="A38" s="1">
        <v>43924</v>
      </c>
      <c r="B38">
        <v>3130</v>
      </c>
      <c r="C38">
        <v>532562</v>
      </c>
      <c r="D38">
        <v>-6.3492063492063492E-3</v>
      </c>
      <c r="E38">
        <v>-6.3694482854798227E-3</v>
      </c>
      <c r="F38">
        <v>8.0487882835341988</v>
      </c>
      <c r="G38">
        <v>13.18545460171293</v>
      </c>
    </row>
    <row r="39" spans="1:7" x14ac:dyDescent="0.25">
      <c r="A39" s="1">
        <v>43954</v>
      </c>
      <c r="B39">
        <v>3121</v>
      </c>
      <c r="C39">
        <v>521348</v>
      </c>
      <c r="D39">
        <v>-2.8753993610223642E-3</v>
      </c>
      <c r="E39">
        <v>-2.8795412634194306E-3</v>
      </c>
      <c r="F39">
        <v>8.0459087422707789</v>
      </c>
      <c r="G39">
        <v>13.164173044015886</v>
      </c>
    </row>
    <row r="40" spans="1:7" x14ac:dyDescent="0.25">
      <c r="A40" s="1">
        <v>44138</v>
      </c>
      <c r="B40">
        <v>2705</v>
      </c>
      <c r="C40">
        <v>1264374</v>
      </c>
      <c r="D40">
        <v>1.3298370481363552E-2</v>
      </c>
      <c r="E40">
        <v>1.3210723340341048E-2</v>
      </c>
      <c r="F40">
        <v>7.9028571912805816</v>
      </c>
      <c r="G40">
        <v>14.050087695999236</v>
      </c>
    </row>
    <row r="41" spans="1:7" x14ac:dyDescent="0.25">
      <c r="A41" t="s">
        <v>87</v>
      </c>
      <c r="B41">
        <v>2780</v>
      </c>
      <c r="C41">
        <v>1841047</v>
      </c>
      <c r="D41">
        <v>5.2431748327608028E-3</v>
      </c>
      <c r="E41">
        <v>5.2294772499500604E-3</v>
      </c>
      <c r="F41">
        <v>7.9302062066846828</v>
      </c>
      <c r="G41">
        <v>14.425844989492816</v>
      </c>
    </row>
    <row r="42" spans="1:7" x14ac:dyDescent="0.25">
      <c r="A42" t="s">
        <v>89</v>
      </c>
      <c r="B42">
        <v>3002.5</v>
      </c>
      <c r="C42">
        <v>1329099</v>
      </c>
      <c r="D42">
        <v>1.7796610169491526E-2</v>
      </c>
      <c r="E42">
        <v>1.7640104620273094E-2</v>
      </c>
      <c r="F42">
        <v>8.0072005539541387</v>
      </c>
      <c r="G42">
        <v>14.100011827020307</v>
      </c>
    </row>
    <row r="43" spans="1:7" x14ac:dyDescent="0.25">
      <c r="A43" t="s">
        <v>90</v>
      </c>
      <c r="B43">
        <v>2986</v>
      </c>
      <c r="C43">
        <v>1068377</v>
      </c>
      <c r="D43">
        <v>-5.4954204829308906E-3</v>
      </c>
      <c r="E43">
        <v>-5.5105758550029671E-3</v>
      </c>
      <c r="F43">
        <v>8.0016899780991348</v>
      </c>
      <c r="G43">
        <v>13.881651232468439</v>
      </c>
    </row>
    <row r="44" spans="1:7" x14ac:dyDescent="0.25">
      <c r="A44" t="s">
        <v>91</v>
      </c>
      <c r="B44">
        <v>3020</v>
      </c>
      <c r="C44">
        <v>733127</v>
      </c>
      <c r="D44">
        <v>1.1386470194239785E-2</v>
      </c>
      <c r="E44">
        <v>1.1322132269779725E-2</v>
      </c>
      <c r="F44">
        <v>8.0130121103689156</v>
      </c>
      <c r="G44">
        <v>13.505074226433896</v>
      </c>
    </row>
    <row r="45" spans="1:7" x14ac:dyDescent="0.25">
      <c r="A45" t="s">
        <v>92</v>
      </c>
      <c r="B45">
        <v>3070</v>
      </c>
      <c r="C45">
        <v>1017518</v>
      </c>
      <c r="D45">
        <v>1.6556291390728478E-2</v>
      </c>
      <c r="E45">
        <v>1.642073021232749E-2</v>
      </c>
      <c r="F45">
        <v>8.0294328405812436</v>
      </c>
      <c r="G45">
        <v>13.832876886560104</v>
      </c>
    </row>
    <row r="46" spans="1:7" x14ac:dyDescent="0.25">
      <c r="A46" t="s">
        <v>94</v>
      </c>
      <c r="B46">
        <v>3140</v>
      </c>
      <c r="C46">
        <v>640870</v>
      </c>
      <c r="D46">
        <v>-3.3697491921834126E-2</v>
      </c>
      <c r="E46">
        <v>-3.4278338432104524E-2</v>
      </c>
      <c r="F46">
        <v>8.0519780789022999</v>
      </c>
      <c r="G46">
        <v>13.370581907222137</v>
      </c>
    </row>
    <row r="47" spans="1:7" x14ac:dyDescent="0.25">
      <c r="A47" t="s">
        <v>95</v>
      </c>
      <c r="B47">
        <v>3128.5</v>
      </c>
      <c r="C47">
        <v>386716</v>
      </c>
      <c r="D47">
        <v>-3.6624203821656051E-3</v>
      </c>
      <c r="E47">
        <v>-3.6691434638808436E-3</v>
      </c>
      <c r="F47">
        <v>8.0483089354384187</v>
      </c>
      <c r="G47">
        <v>12.865445852482907</v>
      </c>
    </row>
    <row r="48" spans="1:7" x14ac:dyDescent="0.25">
      <c r="A48" t="s">
        <v>96</v>
      </c>
      <c r="B48">
        <v>3202.5</v>
      </c>
      <c r="C48">
        <v>468120</v>
      </c>
      <c r="D48">
        <v>2.3653508070960526E-2</v>
      </c>
      <c r="E48">
        <v>2.3378098332471169E-2</v>
      </c>
      <c r="F48">
        <v>8.071687033770889</v>
      </c>
      <c r="G48">
        <v>13.056479952288703</v>
      </c>
    </row>
    <row r="49" spans="1:7" x14ac:dyDescent="0.25">
      <c r="A49" s="1">
        <v>43834</v>
      </c>
      <c r="B49">
        <v>3140</v>
      </c>
      <c r="C49">
        <v>401981</v>
      </c>
      <c r="D49">
        <v>-1.95160031225605E-2</v>
      </c>
      <c r="E49">
        <v>-1.970895486859028E-2</v>
      </c>
      <c r="F49">
        <v>8.0519780789022999</v>
      </c>
      <c r="G49">
        <v>12.904160102802603</v>
      </c>
    </row>
    <row r="50" spans="1:7" x14ac:dyDescent="0.25">
      <c r="A50" s="1">
        <v>43865</v>
      </c>
      <c r="B50">
        <v>3190</v>
      </c>
      <c r="C50">
        <v>603133</v>
      </c>
      <c r="D50">
        <v>1.5923566878980892E-2</v>
      </c>
      <c r="E50">
        <v>1.5798116876591311E-2</v>
      </c>
      <c r="F50">
        <v>8.0677761957788903</v>
      </c>
      <c r="G50">
        <v>13.309893015236122</v>
      </c>
    </row>
    <row r="51" spans="1:7" x14ac:dyDescent="0.25">
      <c r="A51" s="1">
        <v>43894</v>
      </c>
      <c r="B51">
        <v>3189</v>
      </c>
      <c r="C51">
        <v>631941</v>
      </c>
      <c r="D51">
        <v>-3.1347962382445143E-4</v>
      </c>
      <c r="E51">
        <v>-3.1352876883262597E-4</v>
      </c>
      <c r="F51">
        <v>8.0674626670100569</v>
      </c>
      <c r="G51">
        <v>13.356551314340818</v>
      </c>
    </row>
    <row r="52" spans="1:7" x14ac:dyDescent="0.25">
      <c r="A52" s="1">
        <v>43986</v>
      </c>
      <c r="B52">
        <v>3262</v>
      </c>
      <c r="C52">
        <v>428077</v>
      </c>
      <c r="D52">
        <v>2.2891188460332394E-2</v>
      </c>
      <c r="E52">
        <v>2.2633116170901611E-2</v>
      </c>
      <c r="F52">
        <v>8.0900957831809599</v>
      </c>
      <c r="G52">
        <v>12.967058364924748</v>
      </c>
    </row>
    <row r="53" spans="1:7" x14ac:dyDescent="0.25">
      <c r="A53" s="1">
        <v>44016</v>
      </c>
      <c r="B53">
        <v>3255</v>
      </c>
      <c r="C53">
        <v>634958</v>
      </c>
      <c r="D53">
        <v>-2.1459227467811159E-3</v>
      </c>
      <c r="E53">
        <v>-2.1482285382896063E-3</v>
      </c>
      <c r="F53">
        <v>8.0879475546426693</v>
      </c>
      <c r="G53">
        <v>13.361314133955084</v>
      </c>
    </row>
    <row r="54" spans="1:7" x14ac:dyDescent="0.25">
      <c r="A54" s="1">
        <v>44047</v>
      </c>
      <c r="B54">
        <v>3372.5</v>
      </c>
      <c r="C54">
        <v>638994</v>
      </c>
      <c r="D54">
        <v>3.6098310291858678E-2</v>
      </c>
      <c r="E54">
        <v>3.5462033439241265E-2</v>
      </c>
      <c r="F54">
        <v>8.1234095880819108</v>
      </c>
      <c r="G54">
        <v>13.367650343644227</v>
      </c>
    </row>
    <row r="55" spans="1:7" x14ac:dyDescent="0.25">
      <c r="A55" s="1">
        <v>44078</v>
      </c>
      <c r="B55">
        <v>3318</v>
      </c>
      <c r="C55">
        <v>664627</v>
      </c>
      <c r="D55">
        <v>-1.6160118606375094E-2</v>
      </c>
      <c r="E55">
        <v>-1.6292117331521173E-2</v>
      </c>
      <c r="F55">
        <v>8.1071174707503904</v>
      </c>
      <c r="G55">
        <v>13.406981260017835</v>
      </c>
    </row>
    <row r="56" spans="1:7" x14ac:dyDescent="0.25">
      <c r="A56" s="1">
        <v>44108</v>
      </c>
      <c r="B56">
        <v>3321.5</v>
      </c>
      <c r="C56">
        <v>198605</v>
      </c>
      <c r="D56">
        <v>1.0548523206751054E-3</v>
      </c>
      <c r="E56">
        <v>1.0542963549059923E-3</v>
      </c>
      <c r="F56">
        <v>8.1081717671052953</v>
      </c>
      <c r="G56">
        <v>12.199073206509929</v>
      </c>
    </row>
    <row r="57" spans="1:7" x14ac:dyDescent="0.25">
      <c r="A57" t="s">
        <v>97</v>
      </c>
      <c r="B57">
        <v>3286</v>
      </c>
      <c r="C57">
        <v>303435</v>
      </c>
      <c r="D57">
        <v>-1.068794219479151E-2</v>
      </c>
      <c r="E57">
        <v>-1.0745468508082483E-2</v>
      </c>
      <c r="F57">
        <v>8.0974262985972132</v>
      </c>
      <c r="G57">
        <v>12.622922698504901</v>
      </c>
    </row>
    <row r="58" spans="1:7" x14ac:dyDescent="0.25">
      <c r="A58" t="s">
        <v>98</v>
      </c>
      <c r="B58">
        <v>3362</v>
      </c>
      <c r="C58">
        <v>477174</v>
      </c>
      <c r="D58">
        <v>2.3128423615337797E-2</v>
      </c>
      <c r="E58">
        <v>2.2865015371347466E-2</v>
      </c>
      <c r="F58">
        <v>8.1202913139685613</v>
      </c>
      <c r="G58">
        <v>13.075636483228688</v>
      </c>
    </row>
    <row r="59" spans="1:7" x14ac:dyDescent="0.25">
      <c r="A59" t="s">
        <v>99</v>
      </c>
      <c r="B59">
        <v>3244.5</v>
      </c>
      <c r="C59">
        <v>489492</v>
      </c>
      <c r="D59">
        <v>-3.4949434860202258E-2</v>
      </c>
      <c r="E59">
        <v>-3.557477990733781E-2</v>
      </c>
      <c r="F59">
        <v>8.0847165340612239</v>
      </c>
      <c r="G59">
        <v>13.101123397611795</v>
      </c>
    </row>
    <row r="60" spans="1:7" x14ac:dyDescent="0.25">
      <c r="A60" t="s">
        <v>100</v>
      </c>
      <c r="B60">
        <v>3196.5</v>
      </c>
      <c r="C60">
        <v>423817</v>
      </c>
      <c r="D60">
        <v>-1.4794267221451687E-2</v>
      </c>
      <c r="E60">
        <v>-1.4904793854441659E-2</v>
      </c>
      <c r="F60">
        <v>8.0698117402067808</v>
      </c>
      <c r="G60">
        <v>12.957057037272792</v>
      </c>
    </row>
    <row r="61" spans="1:7" x14ac:dyDescent="0.25">
      <c r="A61" t="s">
        <v>101</v>
      </c>
      <c r="B61">
        <v>3236</v>
      </c>
      <c r="C61">
        <v>290157</v>
      </c>
      <c r="D61">
        <v>1.235726575942437E-2</v>
      </c>
      <c r="E61">
        <v>1.2281537971600835E-2</v>
      </c>
      <c r="F61">
        <v>8.0820932781783821</v>
      </c>
      <c r="G61">
        <v>12.578177434780093</v>
      </c>
    </row>
    <row r="62" spans="1:7" x14ac:dyDescent="0.25">
      <c r="A62" t="s">
        <v>102</v>
      </c>
      <c r="B62">
        <v>3165</v>
      </c>
      <c r="C62">
        <v>272556</v>
      </c>
      <c r="D62">
        <v>-2.1940667490729295E-2</v>
      </c>
      <c r="E62">
        <v>-2.2184943600105766E-2</v>
      </c>
      <c r="F62">
        <v>8.0599083345782763</v>
      </c>
      <c r="G62">
        <v>12.515599376559416</v>
      </c>
    </row>
    <row r="63" spans="1:7" x14ac:dyDescent="0.25">
      <c r="A63" t="s">
        <v>103</v>
      </c>
      <c r="B63">
        <v>3142.5</v>
      </c>
      <c r="C63">
        <v>448016</v>
      </c>
      <c r="D63">
        <v>-7.1090047393364926E-3</v>
      </c>
      <c r="E63">
        <v>-7.1343941138740921E-3</v>
      </c>
      <c r="F63">
        <v>8.0527739404644016</v>
      </c>
      <c r="G63">
        <v>13.012584225045096</v>
      </c>
    </row>
    <row r="64" spans="1:7" x14ac:dyDescent="0.25">
      <c r="A64" t="s">
        <v>104</v>
      </c>
      <c r="B64">
        <v>3205</v>
      </c>
      <c r="C64">
        <v>412431</v>
      </c>
      <c r="D64">
        <v>1.9888623707239459E-2</v>
      </c>
      <c r="E64">
        <v>1.9693428890368004E-2</v>
      </c>
      <c r="F64">
        <v>8.0724673693547704</v>
      </c>
      <c r="G64">
        <v>12.929824198037958</v>
      </c>
    </row>
    <row r="65" spans="1:7" x14ac:dyDescent="0.25">
      <c r="A65" t="s">
        <v>105</v>
      </c>
      <c r="B65">
        <v>3287</v>
      </c>
      <c r="C65">
        <v>370461</v>
      </c>
      <c r="D65">
        <v>2.5585023400936036E-2</v>
      </c>
      <c r="E65">
        <v>2.5263204309449002E-2</v>
      </c>
      <c r="F65">
        <v>8.0977305736642187</v>
      </c>
      <c r="G65">
        <v>12.822503455019829</v>
      </c>
    </row>
    <row r="66" spans="1:7" x14ac:dyDescent="0.25">
      <c r="A66" t="s">
        <v>106</v>
      </c>
      <c r="B66">
        <v>3215.5</v>
      </c>
      <c r="C66">
        <v>314692</v>
      </c>
      <c r="D66">
        <v>-2.1752357773045329E-2</v>
      </c>
      <c r="E66">
        <v>-2.1992428089301529E-2</v>
      </c>
      <c r="F66">
        <v>8.0757381455749186</v>
      </c>
      <c r="G66">
        <v>12.65934966169347</v>
      </c>
    </row>
    <row r="67" spans="1:7" x14ac:dyDescent="0.25">
      <c r="A67" t="s">
        <v>108</v>
      </c>
      <c r="B67">
        <v>3380</v>
      </c>
      <c r="C67">
        <v>760416</v>
      </c>
      <c r="D67">
        <v>7.1513706793802142E-3</v>
      </c>
      <c r="E67">
        <v>7.1259208899676638E-3</v>
      </c>
      <c r="F67">
        <v>8.1256309884770648</v>
      </c>
      <c r="G67">
        <v>13.541620930932115</v>
      </c>
    </row>
    <row r="68" spans="1:7" x14ac:dyDescent="0.25">
      <c r="A68" t="s">
        <v>109</v>
      </c>
      <c r="B68">
        <v>3467</v>
      </c>
      <c r="C68">
        <v>546429</v>
      </c>
      <c r="D68">
        <v>2.5739644970414203E-2</v>
      </c>
      <c r="E68">
        <v>2.5413957207958911E-2</v>
      </c>
      <c r="F68">
        <v>8.1510449456850242</v>
      </c>
      <c r="G68">
        <v>13.211159660500877</v>
      </c>
    </row>
    <row r="69" spans="1:7" x14ac:dyDescent="0.25">
      <c r="A69" s="1">
        <v>43926</v>
      </c>
      <c r="B69">
        <v>3760</v>
      </c>
      <c r="C69">
        <v>1340370</v>
      </c>
      <c r="D69">
        <v>1.8970189701897018E-2</v>
      </c>
      <c r="E69">
        <v>1.879249934936732E-2</v>
      </c>
      <c r="F69">
        <v>8.2321742363839405</v>
      </c>
      <c r="G69">
        <v>14.108456253216133</v>
      </c>
    </row>
    <row r="70" spans="1:7" x14ac:dyDescent="0.25">
      <c r="A70" s="1">
        <v>43956</v>
      </c>
      <c r="B70">
        <v>3702</v>
      </c>
      <c r="C70">
        <v>661431</v>
      </c>
      <c r="D70">
        <v>-1.5425531914893617E-2</v>
      </c>
      <c r="E70">
        <v>-1.5545743250497365E-2</v>
      </c>
      <c r="F70">
        <v>8.2166284931334435</v>
      </c>
      <c r="G70">
        <v>13.402160948706626</v>
      </c>
    </row>
    <row r="71" spans="1:7" x14ac:dyDescent="0.25">
      <c r="A71" s="1">
        <v>43987</v>
      </c>
      <c r="B71">
        <v>3690</v>
      </c>
      <c r="C71">
        <v>675492</v>
      </c>
      <c r="D71">
        <v>-3.2414910858995136E-3</v>
      </c>
      <c r="E71">
        <v>-3.2467560988699812E-3</v>
      </c>
      <c r="F71">
        <v>8.2133817370345721</v>
      </c>
      <c r="G71">
        <v>13.42319659323306</v>
      </c>
    </row>
    <row r="72" spans="1:7" x14ac:dyDescent="0.25">
      <c r="A72" s="1">
        <v>44017</v>
      </c>
      <c r="B72">
        <v>3694</v>
      </c>
      <c r="C72">
        <v>483755</v>
      </c>
      <c r="D72">
        <v>1.0840108401084011E-3</v>
      </c>
      <c r="E72">
        <v>1.0834237246124504E-3</v>
      </c>
      <c r="F72">
        <v>8.2144651607591861</v>
      </c>
      <c r="G72">
        <v>13.089333859190026</v>
      </c>
    </row>
    <row r="73" spans="1:7" x14ac:dyDescent="0.25">
      <c r="A73" s="1">
        <v>44048</v>
      </c>
      <c r="B73">
        <v>3663</v>
      </c>
      <c r="C73">
        <v>291016</v>
      </c>
      <c r="D73">
        <v>-8.3919870059556041E-3</v>
      </c>
      <c r="E73">
        <v>-8.4273979803708553E-3</v>
      </c>
      <c r="F73">
        <v>8.2060377627788146</v>
      </c>
      <c r="G73">
        <v>12.581133527459999</v>
      </c>
    </row>
    <row r="74" spans="1:7" x14ac:dyDescent="0.25">
      <c r="A74" s="1">
        <v>44170</v>
      </c>
      <c r="B74">
        <v>3575.5</v>
      </c>
      <c r="C74">
        <v>535623</v>
      </c>
      <c r="D74">
        <v>-2.3887523887523888E-2</v>
      </c>
      <c r="E74">
        <v>-2.4177457290363753E-2</v>
      </c>
      <c r="F74">
        <v>8.1818603054884509</v>
      </c>
      <c r="G74">
        <v>13.19118583437155</v>
      </c>
    </row>
    <row r="75" spans="1:7" x14ac:dyDescent="0.25">
      <c r="A75" t="s">
        <v>111</v>
      </c>
      <c r="B75">
        <v>3631</v>
      </c>
      <c r="C75">
        <v>546151</v>
      </c>
      <c r="D75">
        <v>1.5522304572787023E-2</v>
      </c>
      <c r="E75">
        <v>1.5403065925885149E-2</v>
      </c>
      <c r="F75">
        <v>8.1972633714143353</v>
      </c>
      <c r="G75">
        <v>13.210650773268823</v>
      </c>
    </row>
    <row r="76" spans="1:7" x14ac:dyDescent="0.25">
      <c r="A76" t="s">
        <v>112</v>
      </c>
      <c r="B76">
        <v>3508</v>
      </c>
      <c r="C76">
        <v>621758</v>
      </c>
      <c r="D76">
        <v>-3.3874965574221975E-2</v>
      </c>
      <c r="E76">
        <v>-3.4462017922262132E-2</v>
      </c>
      <c r="F76">
        <v>8.1628013534920729</v>
      </c>
      <c r="G76">
        <v>13.340306228490794</v>
      </c>
    </row>
    <row r="77" spans="1:7" x14ac:dyDescent="0.25">
      <c r="A77" t="s">
        <v>113</v>
      </c>
      <c r="B77">
        <v>3544.5</v>
      </c>
      <c r="C77">
        <v>308703</v>
      </c>
      <c r="D77">
        <v>1.040478905359179E-2</v>
      </c>
      <c r="E77">
        <v>1.0351031802998649E-2</v>
      </c>
      <c r="F77">
        <v>8.1731523852950723</v>
      </c>
      <c r="G77">
        <v>12.640134928616012</v>
      </c>
    </row>
    <row r="78" spans="1:7" x14ac:dyDescent="0.25">
      <c r="A78" t="s">
        <v>114</v>
      </c>
      <c r="B78">
        <v>3619.5</v>
      </c>
      <c r="C78">
        <v>522604</v>
      </c>
      <c r="D78">
        <v>2.1159542953872196E-2</v>
      </c>
      <c r="E78">
        <v>2.0938788438123933E-2</v>
      </c>
      <c r="F78">
        <v>8.194091173733197</v>
      </c>
      <c r="G78">
        <v>13.166579286076862</v>
      </c>
    </row>
    <row r="79" spans="1:7" x14ac:dyDescent="0.25">
      <c r="A79" t="s">
        <v>115</v>
      </c>
      <c r="B79">
        <v>3657</v>
      </c>
      <c r="C79">
        <v>352357</v>
      </c>
      <c r="D79">
        <v>1.0360547036883548E-2</v>
      </c>
      <c r="E79">
        <v>1.0307244416185048E-2</v>
      </c>
      <c r="F79">
        <v>8.2043984181493812</v>
      </c>
      <c r="G79">
        <v>12.772400145167735</v>
      </c>
    </row>
    <row r="80" spans="1:7" x14ac:dyDescent="0.25">
      <c r="A80" t="s">
        <v>116</v>
      </c>
      <c r="B80">
        <v>3640</v>
      </c>
      <c r="C80">
        <v>400697</v>
      </c>
      <c r="D80">
        <v>-4.6486190866830736E-3</v>
      </c>
      <c r="E80">
        <v>-4.6594575185949245E-3</v>
      </c>
      <c r="F80">
        <v>8.1997389606307856</v>
      </c>
      <c r="G80">
        <v>12.90096080969828</v>
      </c>
    </row>
    <row r="81" spans="1:7" x14ac:dyDescent="0.25">
      <c r="A81" t="s">
        <v>117</v>
      </c>
      <c r="B81">
        <v>3600</v>
      </c>
      <c r="C81">
        <v>345079</v>
      </c>
      <c r="D81">
        <v>-1.098901098901099E-2</v>
      </c>
      <c r="E81">
        <v>-1.1049836186584935E-2</v>
      </c>
      <c r="F81">
        <v>8.1886891244442008</v>
      </c>
      <c r="G81">
        <v>12.751528655307563</v>
      </c>
    </row>
    <row r="82" spans="1:7" x14ac:dyDescent="0.25">
      <c r="A82" t="s">
        <v>118</v>
      </c>
      <c r="B82">
        <v>3616</v>
      </c>
      <c r="C82">
        <v>208008</v>
      </c>
      <c r="D82">
        <v>4.4444444444444444E-3</v>
      </c>
      <c r="E82">
        <v>4.4345970678657748E-3</v>
      </c>
      <c r="F82">
        <v>8.1931237215120678</v>
      </c>
      <c r="G82">
        <v>12.24533181948229</v>
      </c>
    </row>
    <row r="83" spans="1:7" x14ac:dyDescent="0.25">
      <c r="A83" t="s">
        <v>119</v>
      </c>
      <c r="B83">
        <v>3635</v>
      </c>
      <c r="C83">
        <v>119457</v>
      </c>
      <c r="D83">
        <v>5.2544247787610623E-3</v>
      </c>
      <c r="E83">
        <v>5.2406684555527088E-3</v>
      </c>
      <c r="F83">
        <v>8.1983643899676206</v>
      </c>
      <c r="G83">
        <v>11.690711752962422</v>
      </c>
    </row>
    <row r="84" spans="1:7" x14ac:dyDescent="0.25">
      <c r="A84" t="s">
        <v>120</v>
      </c>
      <c r="B84">
        <v>3615.5</v>
      </c>
      <c r="C84">
        <v>365782</v>
      </c>
      <c r="D84">
        <v>-5.3645116918844566E-3</v>
      </c>
      <c r="E84">
        <v>-5.3789523526131967E-3</v>
      </c>
      <c r="F84">
        <v>8.1929854376150058</v>
      </c>
      <c r="G84">
        <v>12.80979280651113</v>
      </c>
    </row>
    <row r="85" spans="1:7" x14ac:dyDescent="0.25">
      <c r="A85" t="s">
        <v>121</v>
      </c>
      <c r="B85">
        <v>3744.5</v>
      </c>
      <c r="C85">
        <v>856327</v>
      </c>
      <c r="D85">
        <v>3.567971234960586E-2</v>
      </c>
      <c r="E85">
        <v>3.5057938074415138E-2</v>
      </c>
      <c r="F85">
        <v>8.2280433756894222</v>
      </c>
      <c r="G85">
        <v>13.660407591522681</v>
      </c>
    </row>
    <row r="86" spans="1:7" x14ac:dyDescent="0.25">
      <c r="A86" t="s">
        <v>122</v>
      </c>
      <c r="B86">
        <v>3827</v>
      </c>
      <c r="C86">
        <v>502375</v>
      </c>
      <c r="D86">
        <v>2.2032314060622248E-2</v>
      </c>
      <c r="E86">
        <v>2.1793109736280465E-2</v>
      </c>
      <c r="F86">
        <v>8.2498364854257016</v>
      </c>
      <c r="G86">
        <v>13.127102131751503</v>
      </c>
    </row>
    <row r="87" spans="1:7" x14ac:dyDescent="0.25">
      <c r="A87" t="s">
        <v>123</v>
      </c>
      <c r="B87">
        <v>3740</v>
      </c>
      <c r="C87">
        <v>518322</v>
      </c>
      <c r="D87">
        <v>-2.2733211392735823E-2</v>
      </c>
      <c r="E87">
        <v>-2.2995595017124695E-2</v>
      </c>
      <c r="F87">
        <v>8.2268408904085781</v>
      </c>
      <c r="G87">
        <v>13.158351949736552</v>
      </c>
    </row>
    <row r="88" spans="1:7" x14ac:dyDescent="0.25">
      <c r="A88" s="1">
        <v>43836</v>
      </c>
      <c r="B88">
        <v>3832</v>
      </c>
      <c r="C88">
        <v>428320</v>
      </c>
      <c r="D88">
        <v>2.4598930481283421E-2</v>
      </c>
      <c r="E88">
        <v>2.43012486821736E-2</v>
      </c>
      <c r="F88">
        <v>8.2511421390907511</v>
      </c>
      <c r="G88">
        <v>12.967625858754179</v>
      </c>
    </row>
    <row r="89" spans="1:7" x14ac:dyDescent="0.25">
      <c r="A89" s="1">
        <v>43867</v>
      </c>
      <c r="B89">
        <v>3899.5</v>
      </c>
      <c r="C89">
        <v>590579</v>
      </c>
      <c r="D89">
        <v>1.7614822546972862E-2</v>
      </c>
      <c r="E89">
        <v>1.7461479679801488E-2</v>
      </c>
      <c r="F89">
        <v>8.2686036187705536</v>
      </c>
      <c r="G89">
        <v>13.288858690599175</v>
      </c>
    </row>
    <row r="90" spans="1:7" x14ac:dyDescent="0.25">
      <c r="A90" s="1">
        <v>43896</v>
      </c>
      <c r="B90">
        <v>3869</v>
      </c>
      <c r="C90">
        <v>529011</v>
      </c>
      <c r="D90">
        <v>-7.8215155789203746E-3</v>
      </c>
      <c r="E90">
        <v>-7.8522640700398084E-3</v>
      </c>
      <c r="F90">
        <v>8.2607513547005134</v>
      </c>
      <c r="G90">
        <v>13.178764504575096</v>
      </c>
    </row>
    <row r="91" spans="1:7" x14ac:dyDescent="0.25">
      <c r="A91" s="1">
        <v>43927</v>
      </c>
      <c r="B91">
        <v>3836</v>
      </c>
      <c r="C91">
        <v>632588</v>
      </c>
      <c r="D91">
        <v>-8.5293357456707151E-3</v>
      </c>
      <c r="E91">
        <v>-8.5659186971841269E-3</v>
      </c>
      <c r="F91">
        <v>8.2521854360033284</v>
      </c>
      <c r="G91">
        <v>13.357574620340854</v>
      </c>
    </row>
    <row r="92" spans="1:7" x14ac:dyDescent="0.25">
      <c r="A92" s="1">
        <v>43957</v>
      </c>
      <c r="B92">
        <v>3846</v>
      </c>
      <c r="C92">
        <v>300224</v>
      </c>
      <c r="D92">
        <v>2.6068821689259644E-3</v>
      </c>
      <c r="E92">
        <v>2.6034901453962536E-3</v>
      </c>
      <c r="F92">
        <v>8.2547889261487253</v>
      </c>
      <c r="G92">
        <v>12.61228414168813</v>
      </c>
    </row>
    <row r="93" spans="1:7" x14ac:dyDescent="0.25">
      <c r="A93" s="1">
        <v>44049</v>
      </c>
      <c r="B93">
        <v>3950</v>
      </c>
      <c r="C93">
        <v>622249</v>
      </c>
      <c r="D93">
        <v>2.704108164326573E-2</v>
      </c>
      <c r="E93">
        <v>2.6681931746442577E-2</v>
      </c>
      <c r="F93">
        <v>8.281470857895167</v>
      </c>
      <c r="G93">
        <v>13.341095613157433</v>
      </c>
    </row>
    <row r="94" spans="1:7" x14ac:dyDescent="0.25">
      <c r="A94" s="1">
        <v>44080</v>
      </c>
      <c r="B94">
        <v>3929</v>
      </c>
      <c r="C94">
        <v>367852</v>
      </c>
      <c r="D94">
        <v>-5.3164556962025317E-3</v>
      </c>
      <c r="E94">
        <v>-5.3306383367077948E-3</v>
      </c>
      <c r="F94">
        <v>8.2761402195584601</v>
      </c>
      <c r="G94">
        <v>12.815435962344408</v>
      </c>
    </row>
    <row r="95" spans="1:7" x14ac:dyDescent="0.25">
      <c r="A95" s="1">
        <v>44110</v>
      </c>
      <c r="B95">
        <v>3995</v>
      </c>
      <c r="C95">
        <v>805517</v>
      </c>
      <c r="D95">
        <v>1.6798167472639347E-2</v>
      </c>
      <c r="E95">
        <v>1.665863864191533E-2</v>
      </c>
      <c r="F95">
        <v>8.2927988582003742</v>
      </c>
      <c r="G95">
        <v>13.599239586280246</v>
      </c>
    </row>
    <row r="96" spans="1:7" x14ac:dyDescent="0.25">
      <c r="A96" s="1">
        <v>44141</v>
      </c>
      <c r="B96">
        <v>4004</v>
      </c>
      <c r="C96">
        <v>786098</v>
      </c>
      <c r="D96">
        <v>2.2528160200250315E-3</v>
      </c>
      <c r="E96">
        <v>2.250282234736159E-3</v>
      </c>
      <c r="F96">
        <v>8.2950491404351112</v>
      </c>
      <c r="G96">
        <v>13.574836745573039</v>
      </c>
    </row>
    <row r="97" spans="1:7" x14ac:dyDescent="0.25">
      <c r="A97" t="s">
        <v>124</v>
      </c>
      <c r="B97">
        <v>3985.5</v>
      </c>
      <c r="C97">
        <v>606762</v>
      </c>
      <c r="D97">
        <v>-4.6203796203796201E-3</v>
      </c>
      <c r="E97">
        <v>-4.6310865671333416E-3</v>
      </c>
      <c r="F97">
        <v>8.2904180538679775</v>
      </c>
      <c r="G97">
        <v>13.315891900896366</v>
      </c>
    </row>
    <row r="98" spans="1:7" x14ac:dyDescent="0.25">
      <c r="A98" t="s">
        <v>125</v>
      </c>
      <c r="B98">
        <v>3950</v>
      </c>
      <c r="C98">
        <v>409007</v>
      </c>
      <c r="D98">
        <v>-8.907288922343496E-3</v>
      </c>
      <c r="E98">
        <v>-8.9471959728103321E-3</v>
      </c>
      <c r="F98">
        <v>8.281470857895167</v>
      </c>
      <c r="G98">
        <v>12.921487549792905</v>
      </c>
    </row>
    <row r="99" spans="1:7" x14ac:dyDescent="0.25">
      <c r="A99" t="s">
        <v>126</v>
      </c>
      <c r="B99">
        <v>3945</v>
      </c>
      <c r="C99">
        <v>542551</v>
      </c>
      <c r="D99">
        <v>-1.2658227848101266E-3</v>
      </c>
      <c r="E99">
        <v>-1.2666246151929424E-3</v>
      </c>
      <c r="F99">
        <v>8.2802042332799743</v>
      </c>
      <c r="G99">
        <v>13.204037369194753</v>
      </c>
    </row>
    <row r="100" spans="1:7" x14ac:dyDescent="0.25">
      <c r="A100" t="s">
        <v>127</v>
      </c>
      <c r="B100">
        <v>3820</v>
      </c>
      <c r="C100">
        <v>725669</v>
      </c>
      <c r="D100">
        <v>-3.1685678073510776E-2</v>
      </c>
      <c r="E100">
        <v>-3.2198531679353722E-2</v>
      </c>
      <c r="F100">
        <v>8.2480057016006203</v>
      </c>
      <c r="G100">
        <v>13.494849266977489</v>
      </c>
    </row>
    <row r="101" spans="1:7" x14ac:dyDescent="0.25">
      <c r="A101" t="s">
        <v>129</v>
      </c>
      <c r="B101">
        <v>4076</v>
      </c>
      <c r="C101">
        <v>655479</v>
      </c>
      <c r="D101">
        <v>2.4120603015075376E-2</v>
      </c>
      <c r="E101">
        <v>2.3834296064132017E-2</v>
      </c>
      <c r="F101">
        <v>8.3128713943426149</v>
      </c>
      <c r="G101">
        <v>13.393121545059437</v>
      </c>
    </row>
    <row r="102" spans="1:7" x14ac:dyDescent="0.25">
      <c r="A102" t="s">
        <v>130</v>
      </c>
      <c r="B102">
        <v>4115</v>
      </c>
      <c r="C102">
        <v>715543</v>
      </c>
      <c r="D102">
        <v>9.5682041216879291E-3</v>
      </c>
      <c r="E102">
        <v>9.5227187685548408E-3</v>
      </c>
      <c r="F102">
        <v>8.3223941131111694</v>
      </c>
      <c r="G102">
        <v>13.480796974006523</v>
      </c>
    </row>
    <row r="103" spans="1:7" x14ac:dyDescent="0.25">
      <c r="A103" t="s">
        <v>131</v>
      </c>
      <c r="B103">
        <v>4140.5</v>
      </c>
      <c r="C103">
        <v>870462</v>
      </c>
      <c r="D103">
        <v>6.1968408262454439E-3</v>
      </c>
      <c r="E103">
        <v>6.17771936258453E-3</v>
      </c>
      <c r="F103">
        <v>8.3285718324737541</v>
      </c>
      <c r="G103">
        <v>13.676779384164611</v>
      </c>
    </row>
    <row r="104" spans="1:7" x14ac:dyDescent="0.25">
      <c r="A104" t="s">
        <v>132</v>
      </c>
      <c r="B104">
        <v>4180.5</v>
      </c>
      <c r="C104">
        <v>558665</v>
      </c>
      <c r="D104">
        <v>9.6606690013283422E-3</v>
      </c>
      <c r="E104">
        <v>9.6143031163578134E-3</v>
      </c>
      <c r="F104">
        <v>8.3381861355901119</v>
      </c>
      <c r="G104">
        <v>13.23330528805805</v>
      </c>
    </row>
    <row r="105" spans="1:7" x14ac:dyDescent="0.25">
      <c r="A105" t="s">
        <v>133</v>
      </c>
      <c r="B105">
        <v>4156.5</v>
      </c>
      <c r="C105">
        <v>332486</v>
      </c>
      <c r="D105">
        <v>-5.7409400789379264E-3</v>
      </c>
      <c r="E105">
        <v>-5.7574826189697517E-3</v>
      </c>
      <c r="F105">
        <v>8.3324286529711422</v>
      </c>
      <c r="G105">
        <v>12.714353032928436</v>
      </c>
    </row>
    <row r="106" spans="1:7" x14ac:dyDescent="0.25">
      <c r="A106" t="s">
        <v>134</v>
      </c>
      <c r="B106">
        <v>4035</v>
      </c>
      <c r="C106">
        <v>439418</v>
      </c>
      <c r="D106">
        <v>-2.9231324431613137E-2</v>
      </c>
      <c r="E106">
        <v>-2.9667072267093624E-2</v>
      </c>
      <c r="F106">
        <v>8.3027615807040487</v>
      </c>
      <c r="G106">
        <v>12.993206403045814</v>
      </c>
    </row>
    <row r="107" spans="1:7" x14ac:dyDescent="0.25">
      <c r="A107" s="1">
        <v>43897</v>
      </c>
      <c r="B107">
        <v>4222</v>
      </c>
      <c r="C107">
        <v>287251</v>
      </c>
      <c r="D107">
        <v>4.7596382674916704E-3</v>
      </c>
      <c r="E107">
        <v>4.7483470033202278E-3</v>
      </c>
      <c r="F107">
        <v>8.3480642284082656</v>
      </c>
      <c r="G107">
        <v>12.56811167699302</v>
      </c>
    </row>
    <row r="108" spans="1:7" x14ac:dyDescent="0.25">
      <c r="A108" s="1">
        <v>43989</v>
      </c>
      <c r="B108">
        <v>4332</v>
      </c>
      <c r="C108">
        <v>494536</v>
      </c>
      <c r="D108">
        <v>2.6054002842254856E-2</v>
      </c>
      <c r="E108">
        <v>2.5720379712615354E-2</v>
      </c>
      <c r="F108">
        <v>8.3737846081208804</v>
      </c>
      <c r="G108">
        <v>13.111375228203951</v>
      </c>
    </row>
    <row r="109" spans="1:7" x14ac:dyDescent="0.25">
      <c r="A109" s="1">
        <v>44019</v>
      </c>
      <c r="B109">
        <v>4242</v>
      </c>
      <c r="C109">
        <v>599546</v>
      </c>
      <c r="D109">
        <v>-2.077562326869806E-2</v>
      </c>
      <c r="E109">
        <v>-2.0994472996253496E-2</v>
      </c>
      <c r="F109">
        <v>8.3527901351246285</v>
      </c>
      <c r="G109">
        <v>13.303927981114905</v>
      </c>
    </row>
    <row r="110" spans="1:7" x14ac:dyDescent="0.25">
      <c r="A110" s="1">
        <v>44050</v>
      </c>
      <c r="B110">
        <v>4225</v>
      </c>
      <c r="C110">
        <v>364001</v>
      </c>
      <c r="D110">
        <v>-4.0075436115040077E-3</v>
      </c>
      <c r="E110">
        <v>-4.0155953333535447E-3</v>
      </c>
      <c r="F110">
        <v>8.3487745397912736</v>
      </c>
      <c r="G110">
        <v>12.804911893867851</v>
      </c>
    </row>
    <row r="111" spans="1:7" x14ac:dyDescent="0.25">
      <c r="A111" s="1">
        <v>44081</v>
      </c>
      <c r="B111">
        <v>4337</v>
      </c>
      <c r="C111">
        <v>674716</v>
      </c>
      <c r="D111">
        <v>2.6508875739644971E-2</v>
      </c>
      <c r="E111">
        <v>2.6163604044092043E-2</v>
      </c>
      <c r="F111">
        <v>8.3749381438353669</v>
      </c>
      <c r="G111">
        <v>13.422047140577705</v>
      </c>
    </row>
    <row r="112" spans="1:7" x14ac:dyDescent="0.25">
      <c r="A112" s="1">
        <v>44111</v>
      </c>
      <c r="B112">
        <v>4307</v>
      </c>
      <c r="C112">
        <v>519649</v>
      </c>
      <c r="D112">
        <v>-6.917223887479825E-3</v>
      </c>
      <c r="E112">
        <v>-6.9412587812556709E-3</v>
      </c>
      <c r="F112">
        <v>8.3679968850541098</v>
      </c>
      <c r="G112">
        <v>13.160908862642543</v>
      </c>
    </row>
    <row r="113" spans="1:7" x14ac:dyDescent="0.25">
      <c r="A113" t="s">
        <v>135</v>
      </c>
      <c r="B113">
        <v>4291</v>
      </c>
      <c r="C113">
        <v>327645</v>
      </c>
      <c r="D113">
        <v>-3.7148827490132343E-3</v>
      </c>
      <c r="E113">
        <v>-3.7218000625858561E-3</v>
      </c>
      <c r="F113">
        <v>8.3642750849915242</v>
      </c>
      <c r="G113">
        <v>12.699685984165031</v>
      </c>
    </row>
    <row r="114" spans="1:7" x14ac:dyDescent="0.25">
      <c r="A114" t="s">
        <v>136</v>
      </c>
      <c r="B114">
        <v>4259.5</v>
      </c>
      <c r="C114">
        <v>403736</v>
      </c>
      <c r="D114">
        <v>-7.34094616639478E-3</v>
      </c>
      <c r="E114">
        <v>-7.3680235086295582E-3</v>
      </c>
      <c r="F114">
        <v>8.3569070614828949</v>
      </c>
      <c r="G114">
        <v>12.908516477995214</v>
      </c>
    </row>
    <row r="115" spans="1:7" x14ac:dyDescent="0.25">
      <c r="A115" t="s">
        <v>137</v>
      </c>
      <c r="B115">
        <v>4298</v>
      </c>
      <c r="C115">
        <v>278935</v>
      </c>
      <c r="D115">
        <v>9.0386195562859491E-3</v>
      </c>
      <c r="E115">
        <v>8.9980157195605828E-3</v>
      </c>
      <c r="F115">
        <v>8.3659050772024557</v>
      </c>
      <c r="G115">
        <v>12.538734058750238</v>
      </c>
    </row>
    <row r="116" spans="1:7" x14ac:dyDescent="0.25">
      <c r="A116" t="s">
        <v>138</v>
      </c>
      <c r="B116">
        <v>4303.5</v>
      </c>
      <c r="C116">
        <v>361755</v>
      </c>
      <c r="D116">
        <v>1.2796649604467194E-3</v>
      </c>
      <c r="E116">
        <v>1.278846887073419E-3</v>
      </c>
      <c r="F116">
        <v>8.3671839240895292</v>
      </c>
      <c r="G116">
        <v>12.798722466098281</v>
      </c>
    </row>
    <row r="117" spans="1:7" x14ac:dyDescent="0.25">
      <c r="A117" t="s">
        <v>139</v>
      </c>
      <c r="B117">
        <v>4302</v>
      </c>
      <c r="C117">
        <v>176026</v>
      </c>
      <c r="D117">
        <v>-3.4855350296270478E-4</v>
      </c>
      <c r="E117">
        <v>-3.4861426185380754E-4</v>
      </c>
      <c r="F117">
        <v>8.3668353098276746</v>
      </c>
      <c r="G117">
        <v>12.078386990382418</v>
      </c>
    </row>
    <row r="118" spans="1:7" x14ac:dyDescent="0.25">
      <c r="A118" t="s">
        <v>142</v>
      </c>
      <c r="B118">
        <v>4690</v>
      </c>
      <c r="C118">
        <v>859724</v>
      </c>
      <c r="D118">
        <v>9.0361445783132526E-3</v>
      </c>
      <c r="E118">
        <v>8.9955629085777828E-3</v>
      </c>
      <c r="F118">
        <v>8.4531878614403251</v>
      </c>
      <c r="G118">
        <v>13.664366686488004</v>
      </c>
    </row>
    <row r="119" spans="1:7" x14ac:dyDescent="0.25">
      <c r="A119" t="s">
        <v>143</v>
      </c>
      <c r="B119">
        <v>4720</v>
      </c>
      <c r="C119">
        <v>648464</v>
      </c>
      <c r="D119">
        <v>6.3965884861407248E-3</v>
      </c>
      <c r="E119">
        <v>6.3762171392760638E-3</v>
      </c>
      <c r="F119">
        <v>8.4595640785796018</v>
      </c>
      <c r="G119">
        <v>13.382361768476082</v>
      </c>
    </row>
    <row r="120" spans="1:7" x14ac:dyDescent="0.25">
      <c r="A120" t="s">
        <v>144</v>
      </c>
      <c r="B120">
        <v>4782.5</v>
      </c>
      <c r="C120">
        <v>464885</v>
      </c>
      <c r="D120">
        <v>1.3241525423728813E-2</v>
      </c>
      <c r="E120">
        <v>1.3154622734806871E-2</v>
      </c>
      <c r="F120">
        <v>8.4727187013144079</v>
      </c>
      <c r="G120">
        <v>13.049545342154923</v>
      </c>
    </row>
    <row r="121" spans="1:7" x14ac:dyDescent="0.25">
      <c r="A121" t="s">
        <v>145</v>
      </c>
      <c r="B121">
        <v>4752</v>
      </c>
      <c r="C121">
        <v>554837</v>
      </c>
      <c r="D121">
        <v>-6.3774176685833768E-3</v>
      </c>
      <c r="E121">
        <v>-6.3978402719270591E-3</v>
      </c>
      <c r="F121">
        <v>8.4663208610424814</v>
      </c>
      <c r="G121">
        <v>13.226429655898439</v>
      </c>
    </row>
    <row r="122" spans="1:7" x14ac:dyDescent="0.25">
      <c r="A122" t="s">
        <v>146</v>
      </c>
      <c r="B122">
        <v>4768</v>
      </c>
      <c r="C122">
        <v>303507</v>
      </c>
      <c r="D122">
        <v>3.3670033670033669E-3</v>
      </c>
      <c r="E122">
        <v>3.3613477027049274E-3</v>
      </c>
      <c r="F122">
        <v>8.4696822087451853</v>
      </c>
      <c r="G122">
        <v>12.623159953466127</v>
      </c>
    </row>
    <row r="123" spans="1:7" x14ac:dyDescent="0.25">
      <c r="A123" t="s">
        <v>147</v>
      </c>
      <c r="B123">
        <v>4698</v>
      </c>
      <c r="C123">
        <v>815281</v>
      </c>
      <c r="D123">
        <v>-1.4681208053691275E-2</v>
      </c>
      <c r="E123">
        <v>-1.4790043526327642E-2</v>
      </c>
      <c r="F123">
        <v>8.4548921652188582</v>
      </c>
      <c r="G123">
        <v>13.611288118074288</v>
      </c>
    </row>
    <row r="124" spans="1:7" x14ac:dyDescent="0.25">
      <c r="A124" t="s">
        <v>148</v>
      </c>
      <c r="B124">
        <v>4675.5</v>
      </c>
      <c r="C124">
        <v>499186</v>
      </c>
      <c r="D124">
        <v>-4.7892720306513406E-3</v>
      </c>
      <c r="E124">
        <v>-4.8007773433566764E-3</v>
      </c>
      <c r="F124">
        <v>8.4500913878755011</v>
      </c>
      <c r="G124">
        <v>13.120734050772295</v>
      </c>
    </row>
    <row r="125" spans="1:7" x14ac:dyDescent="0.25">
      <c r="A125" t="s">
        <v>149</v>
      </c>
      <c r="B125">
        <v>4586</v>
      </c>
      <c r="C125">
        <v>545908</v>
      </c>
      <c r="D125">
        <v>-1.9142337717891134E-2</v>
      </c>
      <c r="E125">
        <v>-1.932792445765167E-2</v>
      </c>
      <c r="F125">
        <v>8.4307634634178505</v>
      </c>
      <c r="G125">
        <v>13.210205742361133</v>
      </c>
    </row>
    <row r="126" spans="1:7" x14ac:dyDescent="0.25">
      <c r="A126" s="1">
        <v>43898</v>
      </c>
      <c r="B126">
        <v>4614</v>
      </c>
      <c r="C126">
        <v>440772</v>
      </c>
      <c r="D126">
        <v>6.1055385957261227E-3</v>
      </c>
      <c r="E126">
        <v>6.0869753158491486E-3</v>
      </c>
      <c r="F126">
        <v>8.4368504387336998</v>
      </c>
      <c r="G126">
        <v>12.996283013932162</v>
      </c>
    </row>
    <row r="127" spans="1:7" x14ac:dyDescent="0.25">
      <c r="A127" s="1">
        <v>43929</v>
      </c>
      <c r="B127">
        <v>4658.5</v>
      </c>
      <c r="C127">
        <v>276765</v>
      </c>
      <c r="D127">
        <v>9.6445600346770702E-3</v>
      </c>
      <c r="E127">
        <v>9.5983481567806454E-3</v>
      </c>
      <c r="F127">
        <v>8.4464487868904801</v>
      </c>
      <c r="G127">
        <v>12.530924049644092</v>
      </c>
    </row>
    <row r="128" spans="1:7" x14ac:dyDescent="0.25">
      <c r="A128" s="1">
        <v>43959</v>
      </c>
      <c r="B128">
        <v>4632</v>
      </c>
      <c r="C128">
        <v>333049</v>
      </c>
      <c r="D128">
        <v>-5.6885263496833744E-3</v>
      </c>
      <c r="E128">
        <v>-5.7047676376485029E-3</v>
      </c>
      <c r="F128">
        <v>8.4407440192528309</v>
      </c>
      <c r="G128">
        <v>12.716044905284649</v>
      </c>
    </row>
    <row r="129" spans="1:7" x14ac:dyDescent="0.25">
      <c r="A129" s="1">
        <v>43990</v>
      </c>
      <c r="B129">
        <v>4606.5</v>
      </c>
      <c r="C129">
        <v>321495</v>
      </c>
      <c r="D129">
        <v>-5.5051813471502587E-3</v>
      </c>
      <c r="E129">
        <v>-5.5203907038444411E-3</v>
      </c>
      <c r="F129">
        <v>8.4352236285489859</v>
      </c>
      <c r="G129">
        <v>12.680737270439343</v>
      </c>
    </row>
    <row r="130" spans="1:7" x14ac:dyDescent="0.25">
      <c r="A130" s="1">
        <v>44020</v>
      </c>
      <c r="B130">
        <v>4618</v>
      </c>
      <c r="C130">
        <v>309905</v>
      </c>
      <c r="D130">
        <v>2.4964723759904484E-3</v>
      </c>
      <c r="E130">
        <v>2.4933613654538459E-3</v>
      </c>
      <c r="F130">
        <v>8.4377169899144402</v>
      </c>
      <c r="G130">
        <v>12.644021077882535</v>
      </c>
    </row>
    <row r="131" spans="1:7" x14ac:dyDescent="0.25">
      <c r="A131" s="1">
        <v>44112</v>
      </c>
      <c r="B131">
        <v>4613.5</v>
      </c>
      <c r="C131">
        <v>263586</v>
      </c>
      <c r="D131">
        <v>-9.7444781290601987E-4</v>
      </c>
      <c r="E131">
        <v>-9.7492289583013417E-4</v>
      </c>
      <c r="F131">
        <v>8.43674206701861</v>
      </c>
      <c r="G131">
        <v>12.482134969426163</v>
      </c>
    </row>
    <row r="132" spans="1:7" x14ac:dyDescent="0.25">
      <c r="A132" s="1">
        <v>44143</v>
      </c>
      <c r="B132">
        <v>4622</v>
      </c>
      <c r="C132">
        <v>368984</v>
      </c>
      <c r="D132">
        <v>1.8424189877533326E-3</v>
      </c>
      <c r="E132">
        <v>1.840723815715462E-3</v>
      </c>
      <c r="F132">
        <v>8.4385827908343263</v>
      </c>
      <c r="G132">
        <v>12.818508561648969</v>
      </c>
    </row>
    <row r="133" spans="1:7" x14ac:dyDescent="0.25">
      <c r="A133" s="1">
        <v>44173</v>
      </c>
      <c r="B133">
        <v>4619.5</v>
      </c>
      <c r="C133">
        <v>343556</v>
      </c>
      <c r="D133">
        <v>-5.4089138900908693E-4</v>
      </c>
      <c r="E133">
        <v>-5.4103772352615302E-4</v>
      </c>
      <c r="F133">
        <v>8.4380417531108005</v>
      </c>
      <c r="G133">
        <v>12.747105405013455</v>
      </c>
    </row>
    <row r="134" spans="1:7" x14ac:dyDescent="0.25">
      <c r="A134" t="s">
        <v>150</v>
      </c>
      <c r="B134">
        <v>4738.5</v>
      </c>
      <c r="C134">
        <v>509353</v>
      </c>
      <c r="D134">
        <v>2.5760363675722479E-2</v>
      </c>
      <c r="E134">
        <v>2.5434155799449694E-2</v>
      </c>
      <c r="F134">
        <v>8.4634759089102491</v>
      </c>
      <c r="G134">
        <v>13.140896571860493</v>
      </c>
    </row>
    <row r="135" spans="1:7" x14ac:dyDescent="0.25">
      <c r="A135" t="s">
        <v>151</v>
      </c>
      <c r="B135">
        <v>4763.5</v>
      </c>
      <c r="C135">
        <v>561231</v>
      </c>
      <c r="D135">
        <v>5.2759312018571276E-3</v>
      </c>
      <c r="E135">
        <v>5.2620622365844626E-3</v>
      </c>
      <c r="F135">
        <v>8.4687379711468349</v>
      </c>
      <c r="G135">
        <v>13.237887864458894</v>
      </c>
    </row>
    <row r="136" spans="1:7" x14ac:dyDescent="0.25">
      <c r="A136" t="s">
        <v>152</v>
      </c>
      <c r="B136">
        <v>4688</v>
      </c>
      <c r="C136">
        <v>518607</v>
      </c>
      <c r="D136">
        <v>-1.5849690353731499E-2</v>
      </c>
      <c r="E136">
        <v>-1.5976639889985541E-2</v>
      </c>
      <c r="F136">
        <v>8.4527613312568484</v>
      </c>
      <c r="G136">
        <v>13.15890164987451</v>
      </c>
    </row>
    <row r="137" spans="1:7" x14ac:dyDescent="0.25">
      <c r="A137" t="s">
        <v>153</v>
      </c>
      <c r="B137">
        <v>4690.5</v>
      </c>
      <c r="C137">
        <v>321094</v>
      </c>
      <c r="D137">
        <v>5.3327645051194541E-4</v>
      </c>
      <c r="E137">
        <v>5.3313430915711028E-4</v>
      </c>
      <c r="F137">
        <v>8.4532944655660049</v>
      </c>
      <c r="G137">
        <v>12.67948919413535</v>
      </c>
    </row>
    <row r="138" spans="1:7" x14ac:dyDescent="0.25">
      <c r="A138" t="s">
        <v>154</v>
      </c>
      <c r="B138">
        <v>4671.5</v>
      </c>
      <c r="C138">
        <v>252837</v>
      </c>
      <c r="D138">
        <v>-4.0507408591834559E-3</v>
      </c>
      <c r="E138">
        <v>-4.0589673329953311E-3</v>
      </c>
      <c r="F138">
        <v>8.4492354982330102</v>
      </c>
      <c r="G138">
        <v>12.440500291304643</v>
      </c>
    </row>
    <row r="139" spans="1:7" x14ac:dyDescent="0.25">
      <c r="A139" t="s">
        <v>155</v>
      </c>
      <c r="B139">
        <v>4561.5</v>
      </c>
      <c r="C139">
        <v>533803</v>
      </c>
      <c r="D139">
        <v>-2.3547040565128973E-2</v>
      </c>
      <c r="E139">
        <v>-2.382870244748134E-2</v>
      </c>
      <c r="F139">
        <v>8.4254067957855288</v>
      </c>
      <c r="G139">
        <v>13.187782136019196</v>
      </c>
    </row>
    <row r="140" spans="1:7" x14ac:dyDescent="0.25">
      <c r="A140" t="s">
        <v>156</v>
      </c>
      <c r="B140">
        <v>4523</v>
      </c>
      <c r="C140">
        <v>368723</v>
      </c>
      <c r="D140">
        <v>-8.4402060725638495E-3</v>
      </c>
      <c r="E140">
        <v>-8.4760263076859282E-3</v>
      </c>
      <c r="F140">
        <v>8.4169307694778439</v>
      </c>
      <c r="G140">
        <v>12.817800963616444</v>
      </c>
    </row>
    <row r="141" spans="1:7" x14ac:dyDescent="0.25">
      <c r="A141" t="s">
        <v>157</v>
      </c>
      <c r="B141">
        <v>4608</v>
      </c>
      <c r="C141">
        <v>335463</v>
      </c>
      <c r="D141">
        <v>1.8792836612867566E-2</v>
      </c>
      <c r="E141">
        <v>1.8618432897884018E-2</v>
      </c>
      <c r="F141">
        <v>8.4355492023757268</v>
      </c>
      <c r="G141">
        <v>12.723266946152775</v>
      </c>
    </row>
    <row r="142" spans="1:7" x14ac:dyDescent="0.25">
      <c r="A142" t="s">
        <v>158</v>
      </c>
      <c r="B142">
        <v>4642.5</v>
      </c>
      <c r="C142">
        <v>473599</v>
      </c>
      <c r="D142">
        <v>7.486979166666667E-3</v>
      </c>
      <c r="E142">
        <v>7.4590908511337648E-3</v>
      </c>
      <c r="F142">
        <v>8.4430082932268604</v>
      </c>
      <c r="G142">
        <v>13.068116251063218</v>
      </c>
    </row>
    <row r="143" spans="1:7" x14ac:dyDescent="0.25">
      <c r="A143" t="s">
        <v>159</v>
      </c>
      <c r="B143">
        <v>4666</v>
      </c>
      <c r="C143">
        <v>302374</v>
      </c>
      <c r="D143">
        <v>5.0619278406031235E-3</v>
      </c>
      <c r="E143">
        <v>5.0491593545145151E-3</v>
      </c>
      <c r="F143">
        <v>8.4480574525813754</v>
      </c>
      <c r="G143">
        <v>12.619419940755144</v>
      </c>
    </row>
    <row r="144" spans="1:7" x14ac:dyDescent="0.25">
      <c r="A144" t="s">
        <v>160</v>
      </c>
      <c r="B144">
        <v>4728</v>
      </c>
      <c r="C144">
        <v>422233</v>
      </c>
      <c r="D144">
        <v>1.3287612516073724E-2</v>
      </c>
      <c r="E144">
        <v>1.3200106504558811E-2</v>
      </c>
      <c r="F144">
        <v>8.4612575590859347</v>
      </c>
      <c r="G144">
        <v>12.953312573350393</v>
      </c>
    </row>
    <row r="145" spans="1:7" x14ac:dyDescent="0.25">
      <c r="A145" t="s">
        <v>161</v>
      </c>
      <c r="B145">
        <v>4581.5</v>
      </c>
      <c r="C145">
        <v>481042</v>
      </c>
      <c r="D145">
        <v>-3.0985617597292726E-2</v>
      </c>
      <c r="E145">
        <v>-3.1475824680666155E-2</v>
      </c>
      <c r="F145">
        <v>8.4297817344052675</v>
      </c>
      <c r="G145">
        <v>13.083709863363215</v>
      </c>
    </row>
    <row r="146" spans="1:7" x14ac:dyDescent="0.25">
      <c r="A146" t="s">
        <v>162</v>
      </c>
      <c r="B146">
        <v>4474.5</v>
      </c>
      <c r="C146">
        <v>468217</v>
      </c>
      <c r="D146">
        <v>-2.3354796464040161E-2</v>
      </c>
      <c r="E146">
        <v>-2.3631841782355015E-2</v>
      </c>
      <c r="F146">
        <v>8.4061498926229135</v>
      </c>
      <c r="G146">
        <v>13.056687142649325</v>
      </c>
    </row>
    <row r="147" spans="1:7" x14ac:dyDescent="0.25">
      <c r="A147" s="1">
        <v>43839</v>
      </c>
      <c r="B147">
        <v>4497.5</v>
      </c>
      <c r="C147">
        <v>556547</v>
      </c>
      <c r="D147">
        <v>5.1402391328640076E-3</v>
      </c>
      <c r="E147">
        <v>5.1270732017753614E-3</v>
      </c>
      <c r="F147">
        <v>8.4112769658246886</v>
      </c>
      <c r="G147">
        <v>13.229506902555572</v>
      </c>
    </row>
    <row r="148" spans="1:7" x14ac:dyDescent="0.25">
      <c r="A148" s="1">
        <v>43870</v>
      </c>
      <c r="B148">
        <v>4564.5</v>
      </c>
      <c r="C148">
        <v>518184</v>
      </c>
      <c r="D148">
        <v>1.4897165091717622E-2</v>
      </c>
      <c r="E148">
        <v>1.4787292180447238E-2</v>
      </c>
      <c r="F148">
        <v>8.4260642580051357</v>
      </c>
      <c r="G148">
        <v>13.15808567052386</v>
      </c>
    </row>
    <row r="149" spans="1:7" x14ac:dyDescent="0.25">
      <c r="A149" s="1">
        <v>43899</v>
      </c>
      <c r="B149">
        <v>4565</v>
      </c>
      <c r="C149">
        <v>274496</v>
      </c>
      <c r="D149">
        <v>1.0954102311315588E-4</v>
      </c>
      <c r="E149">
        <v>1.0953502393334118E-4</v>
      </c>
      <c r="F149">
        <v>8.4261737930290685</v>
      </c>
      <c r="G149">
        <v>12.522691967876552</v>
      </c>
    </row>
    <row r="150" spans="1:7" x14ac:dyDescent="0.25">
      <c r="A150" s="1">
        <v>43930</v>
      </c>
      <c r="B150">
        <v>4590.5</v>
      </c>
      <c r="C150">
        <v>251453</v>
      </c>
      <c r="D150">
        <v>5.5859802847754653E-3</v>
      </c>
      <c r="E150">
        <v>5.5704365546859098E-3</v>
      </c>
      <c r="F150">
        <v>8.4317442295837548</v>
      </c>
      <c r="G150">
        <v>12.435011372330292</v>
      </c>
    </row>
    <row r="151" spans="1:7" x14ac:dyDescent="0.25">
      <c r="A151" s="1">
        <v>44021</v>
      </c>
      <c r="B151">
        <v>4558.5</v>
      </c>
      <c r="C151">
        <v>150741</v>
      </c>
      <c r="D151">
        <v>-6.9709182006317391E-3</v>
      </c>
      <c r="E151">
        <v>-6.9953285587972796E-3</v>
      </c>
      <c r="F151">
        <v>8.424748901024957</v>
      </c>
      <c r="G151">
        <v>11.923318411314689</v>
      </c>
    </row>
    <row r="152" spans="1:7" x14ac:dyDescent="0.25">
      <c r="A152" s="1">
        <v>44052</v>
      </c>
      <c r="B152">
        <v>4535</v>
      </c>
      <c r="C152">
        <v>312059</v>
      </c>
      <c r="D152">
        <v>-5.1552045629044644E-3</v>
      </c>
      <c r="E152">
        <v>-5.168538475720426E-3</v>
      </c>
      <c r="F152">
        <v>8.4195803625492367</v>
      </c>
      <c r="G152">
        <v>12.650947551478087</v>
      </c>
    </row>
    <row r="153" spans="1:7" x14ac:dyDescent="0.25">
      <c r="A153" s="1">
        <v>44083</v>
      </c>
      <c r="B153">
        <v>4456</v>
      </c>
      <c r="C153">
        <v>279467</v>
      </c>
      <c r="D153">
        <v>-1.7420066152149943E-2</v>
      </c>
      <c r="E153">
        <v>-1.7573580942117053E-2</v>
      </c>
      <c r="F153">
        <v>8.4020067816071204</v>
      </c>
      <c r="G153">
        <v>12.540639496628186</v>
      </c>
    </row>
    <row r="154" spans="1:7" x14ac:dyDescent="0.25">
      <c r="A154" s="1">
        <v>44113</v>
      </c>
      <c r="B154">
        <v>4475</v>
      </c>
      <c r="C154">
        <v>217757</v>
      </c>
      <c r="D154">
        <v>4.263913824057451E-3</v>
      </c>
      <c r="E154">
        <v>4.2548491018357861E-3</v>
      </c>
      <c r="F154">
        <v>8.4062616307089559</v>
      </c>
      <c r="G154">
        <v>12.291135041155567</v>
      </c>
    </row>
    <row r="155" spans="1:7" x14ac:dyDescent="0.25">
      <c r="A155" t="s">
        <v>163</v>
      </c>
      <c r="B155">
        <v>4671.5</v>
      </c>
      <c r="C155">
        <v>458729</v>
      </c>
      <c r="D155">
        <v>1.7154497694864372E-3</v>
      </c>
      <c r="E155">
        <v>1.7139800660921471E-3</v>
      </c>
      <c r="F155">
        <v>8.4492354982330102</v>
      </c>
      <c r="G155">
        <v>13.036214900736381</v>
      </c>
    </row>
    <row r="156" spans="1:7" x14ac:dyDescent="0.25">
      <c r="A156" t="s">
        <v>164</v>
      </c>
      <c r="B156">
        <v>4724.5</v>
      </c>
      <c r="C156">
        <v>382678</v>
      </c>
      <c r="D156">
        <v>1.1345392272289414E-2</v>
      </c>
      <c r="E156">
        <v>1.1281515989670346E-2</v>
      </c>
      <c r="F156">
        <v>8.4605170142226811</v>
      </c>
      <c r="G156">
        <v>12.854949183479711</v>
      </c>
    </row>
    <row r="157" spans="1:7" x14ac:dyDescent="0.25">
      <c r="A157" t="s">
        <v>165</v>
      </c>
      <c r="B157">
        <v>4710</v>
      </c>
      <c r="C157">
        <v>274442</v>
      </c>
      <c r="D157">
        <v>-3.0691078420996931E-3</v>
      </c>
      <c r="E157">
        <v>-3.073827212217163E-3</v>
      </c>
      <c r="F157">
        <v>8.4574431870104636</v>
      </c>
      <c r="G157">
        <v>12.522495224345683</v>
      </c>
    </row>
    <row r="158" spans="1:7" x14ac:dyDescent="0.25">
      <c r="A158" t="s">
        <v>166</v>
      </c>
      <c r="B158">
        <v>4863</v>
      </c>
      <c r="C158">
        <v>787198</v>
      </c>
      <c r="D158">
        <v>3.2484076433121019E-2</v>
      </c>
      <c r="E158">
        <v>3.1967623393322459E-2</v>
      </c>
      <c r="F158">
        <v>8.4894108104037862</v>
      </c>
      <c r="G158">
        <v>13.576235084066546</v>
      </c>
    </row>
    <row r="159" spans="1:7" x14ac:dyDescent="0.25">
      <c r="A159" t="s">
        <v>167</v>
      </c>
      <c r="B159">
        <v>4805</v>
      </c>
      <c r="C159">
        <v>394972</v>
      </c>
      <c r="D159">
        <v>-1.192679415998355E-2</v>
      </c>
      <c r="E159">
        <v>-1.1998488999392922E-2</v>
      </c>
      <c r="F159">
        <v>8.4774123214043922</v>
      </c>
      <c r="G159">
        <v>12.886570155294773</v>
      </c>
    </row>
    <row r="160" spans="1:7" x14ac:dyDescent="0.25">
      <c r="A160" t="s">
        <v>168</v>
      </c>
      <c r="B160">
        <v>4772.5</v>
      </c>
      <c r="C160">
        <v>468255</v>
      </c>
      <c r="D160">
        <v>-6.7637877211238293E-3</v>
      </c>
      <c r="E160">
        <v>-6.7867658044902064E-3</v>
      </c>
      <c r="F160">
        <v>8.4706255555999022</v>
      </c>
      <c r="G160">
        <v>13.056768298305919</v>
      </c>
    </row>
    <row r="161" spans="1:7" x14ac:dyDescent="0.25">
      <c r="A161" t="s">
        <v>170</v>
      </c>
      <c r="B161">
        <v>4989.5</v>
      </c>
      <c r="C161">
        <v>762604</v>
      </c>
      <c r="D161">
        <v>5.542120112857719E-3</v>
      </c>
      <c r="E161">
        <v>5.5268190726210026E-3</v>
      </c>
      <c r="F161">
        <v>8.5150909833243666</v>
      </c>
      <c r="G161">
        <v>13.544494171605587</v>
      </c>
    </row>
    <row r="162" spans="1:7" x14ac:dyDescent="0.25">
      <c r="A162" t="s">
        <v>171</v>
      </c>
      <c r="B162">
        <v>5057</v>
      </c>
      <c r="C162">
        <v>584374</v>
      </c>
      <c r="D162">
        <v>1.3528409660286601E-2</v>
      </c>
      <c r="E162">
        <v>1.3437717755615775E-2</v>
      </c>
      <c r="F162">
        <v>8.5285287010799831</v>
      </c>
      <c r="G162">
        <v>13.278296467793679</v>
      </c>
    </row>
    <row r="163" spans="1:7" x14ac:dyDescent="0.25">
      <c r="A163" t="s">
        <v>172</v>
      </c>
      <c r="B163">
        <v>5025</v>
      </c>
      <c r="C163">
        <v>484960</v>
      </c>
      <c r="D163">
        <v>-6.3278623689934747E-3</v>
      </c>
      <c r="E163">
        <v>-6.3479681527065747E-3</v>
      </c>
      <c r="F163">
        <v>8.5221807329272767</v>
      </c>
      <c r="G163">
        <v>13.09182169229163</v>
      </c>
    </row>
    <row r="164" spans="1:7" x14ac:dyDescent="0.25">
      <c r="A164" t="s">
        <v>173</v>
      </c>
      <c r="B164">
        <v>5080</v>
      </c>
      <c r="C164">
        <v>347077</v>
      </c>
      <c r="D164">
        <v>1.0945273631840797E-2</v>
      </c>
      <c r="E164">
        <v>1.0885807645251004E-2</v>
      </c>
      <c r="F164">
        <v>8.533066540572527</v>
      </c>
      <c r="G164">
        <v>12.757301936329677</v>
      </c>
    </row>
    <row r="165" spans="1:7" x14ac:dyDescent="0.25">
      <c r="A165" t="s">
        <v>174</v>
      </c>
      <c r="B165">
        <v>4965.5</v>
      </c>
      <c r="C165">
        <v>492171</v>
      </c>
      <c r="D165">
        <v>-2.2539370078740156E-2</v>
      </c>
      <c r="E165">
        <v>-2.2797264229114357E-2</v>
      </c>
      <c r="F165">
        <v>8.5102692763434131</v>
      </c>
      <c r="G165">
        <v>13.106581496064731</v>
      </c>
    </row>
    <row r="166" spans="1:7" x14ac:dyDescent="0.25">
      <c r="A166" t="s">
        <v>175</v>
      </c>
      <c r="B166">
        <v>4956</v>
      </c>
      <c r="C166">
        <v>440560</v>
      </c>
      <c r="D166">
        <v>-1.9132010875037762E-3</v>
      </c>
      <c r="E166">
        <v>-1.9150335943802167E-3</v>
      </c>
      <c r="F166">
        <v>8.5083542427490322</v>
      </c>
      <c r="G166">
        <v>12.995801923936362</v>
      </c>
    </row>
    <row r="167" spans="1:7" x14ac:dyDescent="0.25">
      <c r="A167" s="1">
        <v>43840</v>
      </c>
      <c r="B167">
        <v>4896</v>
      </c>
      <c r="C167">
        <v>419660</v>
      </c>
      <c r="D167">
        <v>-1.2106537530266344E-2</v>
      </c>
      <c r="E167">
        <v>-1.2180418556871072E-2</v>
      </c>
      <c r="F167">
        <v>8.4961738241921623</v>
      </c>
      <c r="G167">
        <v>12.947200138608686</v>
      </c>
    </row>
    <row r="168" spans="1:7" x14ac:dyDescent="0.25">
      <c r="A168" s="1">
        <v>43871</v>
      </c>
      <c r="B168">
        <v>4906.5</v>
      </c>
      <c r="C168">
        <v>308123</v>
      </c>
      <c r="D168">
        <v>2.1446078431372551E-3</v>
      </c>
      <c r="E168">
        <v>2.1423114543863298E-3</v>
      </c>
      <c r="F168">
        <v>8.4983161356465491</v>
      </c>
      <c r="G168">
        <v>12.638254332885815</v>
      </c>
    </row>
    <row r="169" spans="1:7" x14ac:dyDescent="0.25">
      <c r="A169" s="1">
        <v>43961</v>
      </c>
      <c r="B169">
        <v>4895</v>
      </c>
      <c r="C169">
        <v>323020</v>
      </c>
      <c r="D169">
        <v>-2.343829613777642E-3</v>
      </c>
      <c r="E169">
        <v>-2.3465806819375525E-3</v>
      </c>
      <c r="F169">
        <v>8.4959695549646099</v>
      </c>
      <c r="G169">
        <v>12.685469519792504</v>
      </c>
    </row>
    <row r="170" spans="1:7" x14ac:dyDescent="0.25">
      <c r="A170" s="1">
        <v>43992</v>
      </c>
      <c r="B170">
        <v>4879</v>
      </c>
      <c r="C170">
        <v>214699</v>
      </c>
      <c r="D170">
        <v>-3.2686414708886619E-3</v>
      </c>
      <c r="E170">
        <v>-3.2739951487735838E-3</v>
      </c>
      <c r="F170">
        <v>8.4926955598158376</v>
      </c>
      <c r="G170">
        <v>12.276992326194172</v>
      </c>
    </row>
    <row r="171" spans="1:7" x14ac:dyDescent="0.25">
      <c r="A171" s="1">
        <v>44022</v>
      </c>
      <c r="B171">
        <v>4766.5</v>
      </c>
      <c r="C171">
        <v>603324</v>
      </c>
      <c r="D171">
        <v>-2.3058003689280591E-2</v>
      </c>
      <c r="E171">
        <v>-2.332799788220433E-2</v>
      </c>
      <c r="F171">
        <v>8.4693675619336322</v>
      </c>
      <c r="G171">
        <v>13.310209644840983</v>
      </c>
    </row>
    <row r="172" spans="1:7" x14ac:dyDescent="0.25">
      <c r="A172" s="1">
        <v>44053</v>
      </c>
      <c r="B172">
        <v>4722</v>
      </c>
      <c r="C172">
        <v>389157</v>
      </c>
      <c r="D172">
        <v>-9.3359907689080038E-3</v>
      </c>
      <c r="E172">
        <v>-9.3798442881746144E-3</v>
      </c>
      <c r="F172">
        <v>8.4599877176454576</v>
      </c>
      <c r="G172">
        <v>12.871738140148148</v>
      </c>
    </row>
    <row r="173" spans="1:7" x14ac:dyDescent="0.25">
      <c r="A173" s="1">
        <v>44084</v>
      </c>
      <c r="B173">
        <v>4690.5</v>
      </c>
      <c r="C173">
        <v>330711</v>
      </c>
      <c r="D173">
        <v>-6.6709021601016518E-3</v>
      </c>
      <c r="E173">
        <v>-6.6932520794525975E-3</v>
      </c>
      <c r="F173">
        <v>8.4532944655660049</v>
      </c>
      <c r="G173">
        <v>12.70900016119262</v>
      </c>
    </row>
    <row r="174" spans="1:7" x14ac:dyDescent="0.25">
      <c r="A174" s="1">
        <v>44175</v>
      </c>
      <c r="B174">
        <v>4859</v>
      </c>
      <c r="C174">
        <v>428179</v>
      </c>
      <c r="D174">
        <v>3.5923675514337491E-2</v>
      </c>
      <c r="E174">
        <v>3.5293468839897341E-2</v>
      </c>
      <c r="F174">
        <v>8.4885879344059028</v>
      </c>
      <c r="G174">
        <v>12.967296611431594</v>
      </c>
    </row>
    <row r="175" spans="1:7" x14ac:dyDescent="0.25">
      <c r="A175" t="s">
        <v>176</v>
      </c>
      <c r="B175">
        <v>4837</v>
      </c>
      <c r="C175">
        <v>448933</v>
      </c>
      <c r="D175">
        <v>-4.5276805927145503E-3</v>
      </c>
      <c r="E175">
        <v>-4.5379615829198184E-3</v>
      </c>
      <c r="F175">
        <v>8.4840499728229837</v>
      </c>
      <c r="G175">
        <v>13.014628935099928</v>
      </c>
    </row>
    <row r="176" spans="1:7" x14ac:dyDescent="0.25">
      <c r="A176" t="s">
        <v>177</v>
      </c>
      <c r="B176">
        <v>4912</v>
      </c>
      <c r="C176">
        <v>369365</v>
      </c>
      <c r="D176">
        <v>1.5505478602439528E-2</v>
      </c>
      <c r="E176">
        <v>1.538649700399522E-2</v>
      </c>
      <c r="F176">
        <v>8.4994364698269784</v>
      </c>
      <c r="G176">
        <v>12.819540594017989</v>
      </c>
    </row>
    <row r="177" spans="1:7" x14ac:dyDescent="0.25">
      <c r="A177" t="s">
        <v>178</v>
      </c>
      <c r="B177">
        <v>4741</v>
      </c>
      <c r="C177">
        <v>357136</v>
      </c>
      <c r="D177">
        <v>-3.4812703583061891E-2</v>
      </c>
      <c r="E177">
        <v>-3.5433106924860049E-2</v>
      </c>
      <c r="F177">
        <v>8.464003362902119</v>
      </c>
      <c r="G177">
        <v>12.785871940598794</v>
      </c>
    </row>
    <row r="178" spans="1:7" x14ac:dyDescent="0.25">
      <c r="A178" t="s">
        <v>179</v>
      </c>
      <c r="B178">
        <v>4782</v>
      </c>
      <c r="C178">
        <v>358808</v>
      </c>
      <c r="D178">
        <v>8.6479645644378829E-3</v>
      </c>
      <c r="E178">
        <v>8.610785116151775E-3</v>
      </c>
      <c r="F178">
        <v>8.4726141480182697</v>
      </c>
      <c r="G178">
        <v>12.790542705462249</v>
      </c>
    </row>
    <row r="179" spans="1:7" x14ac:dyDescent="0.25">
      <c r="A179" t="s">
        <v>180</v>
      </c>
      <c r="B179">
        <v>4914.5</v>
      </c>
      <c r="C179">
        <v>441176</v>
      </c>
      <c r="D179">
        <v>2.7708071936428273E-2</v>
      </c>
      <c r="E179">
        <v>2.733114998841394E-2</v>
      </c>
      <c r="F179">
        <v>8.4999452980066845</v>
      </c>
      <c r="G179">
        <v>12.997199167783087</v>
      </c>
    </row>
    <row r="180" spans="1:7" x14ac:dyDescent="0.25">
      <c r="A180" t="s">
        <v>181</v>
      </c>
      <c r="B180">
        <v>4910.5</v>
      </c>
      <c r="C180">
        <v>506574</v>
      </c>
      <c r="D180">
        <v>-8.139179977617255E-4</v>
      </c>
      <c r="E180">
        <v>-8.1424940885513775E-4</v>
      </c>
      <c r="F180">
        <v>8.4991310485978282</v>
      </c>
      <c r="G180">
        <v>13.135425692690225</v>
      </c>
    </row>
    <row r="181" spans="1:7" x14ac:dyDescent="0.25">
      <c r="A181" t="s">
        <v>182</v>
      </c>
      <c r="B181">
        <v>4863</v>
      </c>
      <c r="C181">
        <v>267046</v>
      </c>
      <c r="D181">
        <v>-9.6731493737908566E-3</v>
      </c>
      <c r="E181">
        <v>-9.7202381940431088E-3</v>
      </c>
      <c r="F181">
        <v>8.4894108104037862</v>
      </c>
      <c r="G181">
        <v>12.495176207187287</v>
      </c>
    </row>
    <row r="182" spans="1:7" x14ac:dyDescent="0.25">
      <c r="A182" t="s">
        <v>183</v>
      </c>
      <c r="B182">
        <v>4900.5</v>
      </c>
      <c r="C182">
        <v>212813</v>
      </c>
      <c r="D182">
        <v>7.7112893275755705E-3</v>
      </c>
      <c r="E182">
        <v>7.6817093054486569E-3</v>
      </c>
      <c r="F182">
        <v>8.4970925197092342</v>
      </c>
      <c r="G182">
        <v>12.268169124809258</v>
      </c>
    </row>
    <row r="183" spans="1:7" x14ac:dyDescent="0.25">
      <c r="A183" t="s">
        <v>184</v>
      </c>
      <c r="B183">
        <v>4855.5</v>
      </c>
      <c r="C183">
        <v>176391</v>
      </c>
      <c r="D183">
        <v>-9.1827364554637279E-3</v>
      </c>
      <c r="E183">
        <v>-9.2251576748258301E-3</v>
      </c>
      <c r="F183">
        <v>8.4878673620344092</v>
      </c>
      <c r="G183">
        <v>12.08045840084508</v>
      </c>
    </row>
    <row r="184" spans="1:7" x14ac:dyDescent="0.25">
      <c r="A184" t="s">
        <v>185</v>
      </c>
      <c r="B184">
        <v>4799.5</v>
      </c>
      <c r="C184">
        <v>254788</v>
      </c>
      <c r="D184">
        <v>-1.1533312738132016E-2</v>
      </c>
      <c r="E184">
        <v>-1.160033723081706E-2</v>
      </c>
      <c r="F184">
        <v>8.4762670248035921</v>
      </c>
      <c r="G184">
        <v>12.448187105809724</v>
      </c>
    </row>
    <row r="185" spans="1:7" x14ac:dyDescent="0.25">
      <c r="A185" t="s">
        <v>186</v>
      </c>
      <c r="B185">
        <v>4784</v>
      </c>
      <c r="C185">
        <v>263856</v>
      </c>
      <c r="D185">
        <v>-3.2295030732367954E-3</v>
      </c>
      <c r="E185">
        <v>-3.234729173123931E-3</v>
      </c>
      <c r="F185">
        <v>8.4730322956304676</v>
      </c>
      <c r="G185">
        <v>12.483158778768551</v>
      </c>
    </row>
    <row r="186" spans="1:7" x14ac:dyDescent="0.25">
      <c r="A186" t="s">
        <v>187</v>
      </c>
      <c r="B186">
        <v>4702</v>
      </c>
      <c r="C186">
        <v>403906</v>
      </c>
      <c r="D186">
        <v>-1.7140468227424748E-2</v>
      </c>
      <c r="E186">
        <v>-1.7289066530452861E-2</v>
      </c>
      <c r="F186">
        <v>8.4557432291000154</v>
      </c>
      <c r="G186">
        <v>12.908937456603336</v>
      </c>
    </row>
    <row r="187" spans="1:7" x14ac:dyDescent="0.25">
      <c r="A187" t="s">
        <v>188</v>
      </c>
      <c r="B187">
        <v>4659</v>
      </c>
      <c r="C187">
        <v>603634</v>
      </c>
      <c r="D187">
        <v>-9.1450446618460222E-3</v>
      </c>
      <c r="E187">
        <v>-9.1871172832181051E-3</v>
      </c>
      <c r="F187">
        <v>8.4465561118167969</v>
      </c>
      <c r="G187">
        <v>13.31072333298393</v>
      </c>
    </row>
    <row r="188" spans="1:7" x14ac:dyDescent="0.25">
      <c r="A188" t="s">
        <v>189</v>
      </c>
      <c r="B188">
        <v>4706</v>
      </c>
      <c r="C188">
        <v>356991</v>
      </c>
      <c r="D188">
        <v>1.0088001717106675E-2</v>
      </c>
      <c r="E188">
        <v>1.0037457470511131E-2</v>
      </c>
      <c r="F188">
        <v>8.4565935692873087</v>
      </c>
      <c r="G188">
        <v>12.785465850359962</v>
      </c>
    </row>
    <row r="189" spans="1:7" x14ac:dyDescent="0.25">
      <c r="A189" s="1">
        <v>43872</v>
      </c>
      <c r="B189">
        <v>4829</v>
      </c>
      <c r="C189">
        <v>291287</v>
      </c>
      <c r="D189">
        <v>2.613684657883553E-2</v>
      </c>
      <c r="E189">
        <v>2.5801116586234206E-2</v>
      </c>
      <c r="F189">
        <v>8.4823946858735422</v>
      </c>
      <c r="G189">
        <v>12.582064314419934</v>
      </c>
    </row>
    <row r="190" spans="1:7" x14ac:dyDescent="0.25">
      <c r="A190" s="1">
        <v>43901</v>
      </c>
      <c r="B190">
        <v>4770</v>
      </c>
      <c r="C190">
        <v>415512</v>
      </c>
      <c r="D190">
        <v>-1.2217850486643197E-2</v>
      </c>
      <c r="E190">
        <v>-1.229310199115494E-2</v>
      </c>
      <c r="F190">
        <v>8.4701015838823874</v>
      </c>
      <c r="G190">
        <v>12.937266773727021</v>
      </c>
    </row>
    <row r="191" spans="1:7" x14ac:dyDescent="0.25">
      <c r="A191" s="1">
        <v>43962</v>
      </c>
      <c r="B191">
        <v>4741.5</v>
      </c>
      <c r="C191">
        <v>344948</v>
      </c>
      <c r="D191">
        <v>-5.9748427672955979E-3</v>
      </c>
      <c r="E191">
        <v>-5.9927635586048463E-3</v>
      </c>
      <c r="F191">
        <v>8.4641088203237818</v>
      </c>
      <c r="G191">
        <v>12.751148960015716</v>
      </c>
    </row>
    <row r="192" spans="1:7" x14ac:dyDescent="0.25">
      <c r="A192" s="1">
        <v>43993</v>
      </c>
      <c r="B192">
        <v>4796</v>
      </c>
      <c r="C192">
        <v>400139</v>
      </c>
      <c r="D192">
        <v>1.1494252873563218E-2</v>
      </c>
      <c r="E192">
        <v>1.142869582362285E-2</v>
      </c>
      <c r="F192">
        <v>8.4755375161474049</v>
      </c>
      <c r="G192">
        <v>12.899567265725977</v>
      </c>
    </row>
    <row r="193" spans="1:7" x14ac:dyDescent="0.25">
      <c r="A193" s="1">
        <v>44085</v>
      </c>
      <c r="B193">
        <v>4893.5</v>
      </c>
      <c r="C193">
        <v>487087</v>
      </c>
      <c r="D193">
        <v>2.0329441201000834E-2</v>
      </c>
      <c r="E193">
        <v>2.0125556718469384E-2</v>
      </c>
      <c r="F193">
        <v>8.4956630728658737</v>
      </c>
      <c r="G193">
        <v>13.096198030873511</v>
      </c>
    </row>
    <row r="194" spans="1:7" x14ac:dyDescent="0.25">
      <c r="A194" s="1">
        <v>44115</v>
      </c>
      <c r="B194">
        <v>4945</v>
      </c>
      <c r="C194">
        <v>333565</v>
      </c>
      <c r="D194">
        <v>1.0524164708286503E-2</v>
      </c>
      <c r="E194">
        <v>1.0469171190938332E-2</v>
      </c>
      <c r="F194">
        <v>8.506132244056813</v>
      </c>
      <c r="G194">
        <v>12.717593027895507</v>
      </c>
    </row>
    <row r="195" spans="1:7" x14ac:dyDescent="0.25">
      <c r="A195" s="1">
        <v>44146</v>
      </c>
      <c r="B195">
        <v>4780</v>
      </c>
      <c r="C195">
        <v>523010</v>
      </c>
      <c r="D195">
        <v>-3.3367037411526794E-2</v>
      </c>
      <c r="E195">
        <v>-3.3936418571310835E-2</v>
      </c>
      <c r="F195">
        <v>8.4721958254855014</v>
      </c>
      <c r="G195">
        <v>13.167355863323158</v>
      </c>
    </row>
    <row r="196" spans="1:7" x14ac:dyDescent="0.25">
      <c r="A196" s="1">
        <v>44176</v>
      </c>
      <c r="B196">
        <v>4910</v>
      </c>
      <c r="C196">
        <v>478098</v>
      </c>
      <c r="D196">
        <v>2.7196652719665274E-2</v>
      </c>
      <c r="E196">
        <v>2.6833395303064535E-2</v>
      </c>
      <c r="F196">
        <v>8.4990292207885663</v>
      </c>
      <c r="G196">
        <v>13.077571011380178</v>
      </c>
    </row>
    <row r="197" spans="1:7" x14ac:dyDescent="0.25">
      <c r="A197" t="s">
        <v>190</v>
      </c>
      <c r="B197">
        <v>4932</v>
      </c>
      <c r="C197">
        <v>251469</v>
      </c>
      <c r="D197">
        <v>4.4806517311608961E-3</v>
      </c>
      <c r="E197">
        <v>4.4706434956686145E-3</v>
      </c>
      <c r="F197">
        <v>8.503499864284235</v>
      </c>
      <c r="G197">
        <v>12.435075000487362</v>
      </c>
    </row>
    <row r="198" spans="1:7" x14ac:dyDescent="0.25">
      <c r="A198" t="s">
        <v>191</v>
      </c>
      <c r="B198">
        <v>4982</v>
      </c>
      <c r="C198">
        <v>396031</v>
      </c>
      <c r="D198">
        <v>1.013787510137875E-2</v>
      </c>
      <c r="E198">
        <v>1.008683153789082E-2</v>
      </c>
      <c r="F198">
        <v>8.5135866958221253</v>
      </c>
      <c r="G198">
        <v>12.88924777000096</v>
      </c>
    </row>
    <row r="199" spans="1:7" x14ac:dyDescent="0.25">
      <c r="A199" t="s">
        <v>192</v>
      </c>
      <c r="B199">
        <v>4891.5</v>
      </c>
      <c r="C199">
        <v>319977</v>
      </c>
      <c r="D199">
        <v>-1.8165395423524688E-2</v>
      </c>
      <c r="E199">
        <v>-1.8332411924642213E-2</v>
      </c>
      <c r="F199">
        <v>8.4952542838974843</v>
      </c>
      <c r="G199">
        <v>12.676004397192777</v>
      </c>
    </row>
    <row r="200" spans="1:7" x14ac:dyDescent="0.25">
      <c r="A200" t="s">
        <v>193</v>
      </c>
      <c r="B200">
        <v>4980</v>
      </c>
      <c r="C200">
        <v>442458</v>
      </c>
      <c r="D200">
        <v>1.8092609628948174E-2</v>
      </c>
      <c r="E200">
        <v>1.7930886121215125E-2</v>
      </c>
      <c r="F200">
        <v>8.5131851700186978</v>
      </c>
      <c r="G200">
        <v>13.000100823671147</v>
      </c>
    </row>
    <row r="201" spans="1:7" x14ac:dyDescent="0.25">
      <c r="A201" t="s">
        <v>194</v>
      </c>
      <c r="B201">
        <v>5012.5</v>
      </c>
      <c r="C201">
        <v>632419</v>
      </c>
      <c r="D201">
        <v>6.5261044176706823E-3</v>
      </c>
      <c r="E201">
        <v>6.5049015961260977E-3</v>
      </c>
      <c r="F201">
        <v>8.5196900716148249</v>
      </c>
      <c r="G201">
        <v>13.357307428141908</v>
      </c>
    </row>
    <row r="202" spans="1:7" x14ac:dyDescent="0.25">
      <c r="A202" t="s">
        <v>195</v>
      </c>
      <c r="B202">
        <v>4933</v>
      </c>
      <c r="C202">
        <v>390445</v>
      </c>
      <c r="D202">
        <v>-1.5860349127182045E-2</v>
      </c>
      <c r="E202">
        <v>-1.5987470381086371E-2</v>
      </c>
      <c r="F202">
        <v>8.5037026012337389</v>
      </c>
      <c r="G202">
        <v>12.875042393271857</v>
      </c>
    </row>
    <row r="203" spans="1:7" x14ac:dyDescent="0.25">
      <c r="A203" t="s">
        <v>196</v>
      </c>
      <c r="B203">
        <v>4945</v>
      </c>
      <c r="C203">
        <v>366980</v>
      </c>
      <c r="D203">
        <v>2.4325967970808839E-3</v>
      </c>
      <c r="E203">
        <v>2.42964282307421E-3</v>
      </c>
      <c r="F203">
        <v>8.506132244056813</v>
      </c>
      <c r="G203">
        <v>12.813062629638944</v>
      </c>
    </row>
    <row r="204" spans="1:7" x14ac:dyDescent="0.25">
      <c r="A204" t="s">
        <v>197</v>
      </c>
      <c r="B204">
        <v>4910</v>
      </c>
      <c r="C204">
        <v>319868</v>
      </c>
      <c r="D204">
        <v>-7.0778564206268957E-3</v>
      </c>
      <c r="E204">
        <v>-7.10302326824619E-3</v>
      </c>
      <c r="F204">
        <v>8.4990292207885663</v>
      </c>
      <c r="G204">
        <v>12.67566368967438</v>
      </c>
    </row>
    <row r="205" spans="1:7" x14ac:dyDescent="0.25">
      <c r="A205" t="s">
        <v>198</v>
      </c>
      <c r="B205">
        <v>4891.5</v>
      </c>
      <c r="C205">
        <v>555502</v>
      </c>
      <c r="D205">
        <v>-3.7678207739307535E-3</v>
      </c>
      <c r="E205">
        <v>-3.7749368910827783E-3</v>
      </c>
      <c r="F205">
        <v>8.4952542838974843</v>
      </c>
      <c r="G205">
        <v>13.227627488415376</v>
      </c>
    </row>
    <row r="206" spans="1:7" x14ac:dyDescent="0.25">
      <c r="A206" t="s">
        <v>199</v>
      </c>
      <c r="B206">
        <v>4971.5</v>
      </c>
      <c r="C206">
        <v>309192</v>
      </c>
      <c r="D206">
        <v>1.6354901359501177E-2</v>
      </c>
      <c r="E206">
        <v>1.622260052264482E-2</v>
      </c>
      <c r="F206">
        <v>8.5114768844201283</v>
      </c>
      <c r="G206">
        <v>12.64171772213947</v>
      </c>
    </row>
    <row r="207" spans="1:7" x14ac:dyDescent="0.25">
      <c r="A207" t="s">
        <v>200</v>
      </c>
      <c r="B207">
        <v>4985.5</v>
      </c>
      <c r="C207">
        <v>272493</v>
      </c>
      <c r="D207">
        <v>2.8160514935130243E-3</v>
      </c>
      <c r="E207">
        <v>2.8120938487192549E-3</v>
      </c>
      <c r="F207">
        <v>8.5142889782688478</v>
      </c>
      <c r="G207">
        <v>12.515368204682098</v>
      </c>
    </row>
    <row r="208" spans="1:7" x14ac:dyDescent="0.25">
      <c r="A208" t="s">
        <v>201</v>
      </c>
      <c r="B208">
        <v>4979</v>
      </c>
      <c r="C208">
        <v>303833</v>
      </c>
      <c r="D208">
        <v>-1.3037809647979139E-3</v>
      </c>
      <c r="E208">
        <v>-1.3046316266648581E-3</v>
      </c>
      <c r="F208">
        <v>8.5129843466421828</v>
      </c>
      <c r="G208">
        <v>12.624233487339438</v>
      </c>
    </row>
    <row r="209" spans="1:7" x14ac:dyDescent="0.25">
      <c r="A209" s="1">
        <v>43842</v>
      </c>
      <c r="B209">
        <v>5019.5</v>
      </c>
      <c r="C209">
        <v>290875</v>
      </c>
      <c r="D209">
        <v>8.1341634866439038E-3</v>
      </c>
      <c r="E209">
        <v>8.1012594893984987E-3</v>
      </c>
      <c r="F209">
        <v>8.5210856061315816</v>
      </c>
      <c r="G209">
        <v>12.580648900604594</v>
      </c>
    </row>
    <row r="210" spans="1:7" x14ac:dyDescent="0.25">
      <c r="A210" s="1">
        <v>43873</v>
      </c>
      <c r="B210">
        <v>4995</v>
      </c>
      <c r="C210">
        <v>232363</v>
      </c>
      <c r="D210">
        <v>-4.8809642394660822E-3</v>
      </c>
      <c r="E210">
        <v>-4.8929150489273356E-3</v>
      </c>
      <c r="F210">
        <v>8.5161926910826544</v>
      </c>
      <c r="G210">
        <v>12.356056083023295</v>
      </c>
    </row>
    <row r="211" spans="1:7" x14ac:dyDescent="0.25">
      <c r="A211" s="1">
        <v>43902</v>
      </c>
      <c r="B211">
        <v>5008</v>
      </c>
      <c r="C211">
        <v>485355</v>
      </c>
      <c r="D211">
        <v>2.6026026026026027E-3</v>
      </c>
      <c r="E211">
        <v>2.5992216972806578E-3</v>
      </c>
      <c r="F211">
        <v>8.5187919127799336</v>
      </c>
      <c r="G211">
        <v>13.092635860931338</v>
      </c>
    </row>
    <row r="212" spans="1:7" x14ac:dyDescent="0.25">
      <c r="A212" s="1">
        <v>43933</v>
      </c>
      <c r="B212">
        <v>4992.5</v>
      </c>
      <c r="C212">
        <v>151598</v>
      </c>
      <c r="D212">
        <v>-3.0950479233226836E-3</v>
      </c>
      <c r="E212">
        <v>-3.0998474899642031E-3</v>
      </c>
      <c r="F212">
        <v>8.5156920652899704</v>
      </c>
      <c r="G212">
        <v>11.928987559491247</v>
      </c>
    </row>
    <row r="213" spans="1:7" x14ac:dyDescent="0.25">
      <c r="A213" s="1">
        <v>44024</v>
      </c>
      <c r="B213">
        <v>5008</v>
      </c>
      <c r="C213">
        <v>202118</v>
      </c>
      <c r="D213">
        <v>3.1046569854782172E-3</v>
      </c>
      <c r="E213">
        <v>3.099847489964194E-3</v>
      </c>
      <c r="F213">
        <v>8.5187919127799336</v>
      </c>
      <c r="G213">
        <v>12.216606964245074</v>
      </c>
    </row>
    <row r="214" spans="1:7" x14ac:dyDescent="0.25">
      <c r="A214" s="1">
        <v>44055</v>
      </c>
      <c r="B214">
        <v>5040.5</v>
      </c>
      <c r="C214">
        <v>282800</v>
      </c>
      <c r="D214">
        <v>6.4896166134185305E-3</v>
      </c>
      <c r="E214">
        <v>6.4686497140617532E-3</v>
      </c>
      <c r="F214">
        <v>8.5252605624939957</v>
      </c>
      <c r="G214">
        <v>12.552495213004555</v>
      </c>
    </row>
    <row r="215" spans="1:7" x14ac:dyDescent="0.25">
      <c r="A215" s="1">
        <v>44116</v>
      </c>
      <c r="B215">
        <v>5384.5</v>
      </c>
      <c r="C215">
        <v>908425</v>
      </c>
      <c r="D215">
        <v>9.2867756315007425E-5</v>
      </c>
      <c r="E215">
        <v>9.2863444371883862E-5</v>
      </c>
      <c r="F215">
        <v>8.5912797347689356</v>
      </c>
      <c r="G215">
        <v>13.719467609750742</v>
      </c>
    </row>
    <row r="216" spans="1:7" x14ac:dyDescent="0.25">
      <c r="A216" s="1">
        <v>44147</v>
      </c>
      <c r="B216">
        <v>5381</v>
      </c>
      <c r="C216">
        <v>309310</v>
      </c>
      <c r="D216">
        <v>-6.5001392886990435E-4</v>
      </c>
      <c r="E216">
        <v>-6.5022527951594255E-4</v>
      </c>
      <c r="F216">
        <v>8.5906295094894194</v>
      </c>
      <c r="G216">
        <v>12.642099289220681</v>
      </c>
    </row>
    <row r="217" spans="1:7" x14ac:dyDescent="0.25">
      <c r="A217" t="s">
        <v>202</v>
      </c>
      <c r="B217">
        <v>5512</v>
      </c>
      <c r="C217">
        <v>574282</v>
      </c>
      <c r="D217">
        <v>2.4344917301616798E-2</v>
      </c>
      <c r="E217">
        <v>2.4053303204074863E-2</v>
      </c>
      <c r="F217">
        <v>8.6146828126934949</v>
      </c>
      <c r="G217">
        <v>13.260875843857283</v>
      </c>
    </row>
    <row r="218" spans="1:7" x14ac:dyDescent="0.25">
      <c r="A218" t="s">
        <v>203</v>
      </c>
      <c r="B218">
        <v>5494</v>
      </c>
      <c r="C218">
        <v>306982</v>
      </c>
      <c r="D218">
        <v>-3.2656023222060958E-3</v>
      </c>
      <c r="E218">
        <v>-3.2709460382753033E-3</v>
      </c>
      <c r="F218">
        <v>8.6114118666552191</v>
      </c>
      <c r="G218">
        <v>12.634544392928591</v>
      </c>
    </row>
    <row r="219" spans="1:7" x14ac:dyDescent="0.25">
      <c r="A219" t="s">
        <v>204</v>
      </c>
      <c r="B219">
        <v>5432</v>
      </c>
      <c r="C219">
        <v>324675</v>
      </c>
      <c r="D219">
        <v>-1.1285038223516564E-2</v>
      </c>
      <c r="E219">
        <v>-1.1349197416687117E-2</v>
      </c>
      <c r="F219">
        <v>8.6000626692385325</v>
      </c>
      <c r="G219">
        <v>12.69057996097829</v>
      </c>
    </row>
    <row r="220" spans="1:7" x14ac:dyDescent="0.25">
      <c r="A220" t="s">
        <v>205</v>
      </c>
      <c r="B220">
        <v>5421</v>
      </c>
      <c r="C220">
        <v>382297</v>
      </c>
      <c r="D220">
        <v>-2.025036818851252E-3</v>
      </c>
      <c r="E220">
        <v>-2.0270899781938637E-3</v>
      </c>
      <c r="F220">
        <v>8.5980355792603387</v>
      </c>
      <c r="G220">
        <v>12.853953072413328</v>
      </c>
    </row>
    <row r="221" spans="1:7" x14ac:dyDescent="0.25">
      <c r="A221" t="s">
        <v>206</v>
      </c>
      <c r="B221">
        <v>5449</v>
      </c>
      <c r="C221">
        <v>332646</v>
      </c>
      <c r="D221">
        <v>5.165098690278546E-3</v>
      </c>
      <c r="E221">
        <v>5.1518053227600936E-3</v>
      </c>
      <c r="F221">
        <v>8.603187384583098</v>
      </c>
      <c r="G221">
        <v>12.714834140447204</v>
      </c>
    </row>
    <row r="222" spans="1:7" x14ac:dyDescent="0.25">
      <c r="A222" t="s">
        <v>207</v>
      </c>
      <c r="B222">
        <v>5362</v>
      </c>
      <c r="C222">
        <v>571561</v>
      </c>
      <c r="D222">
        <v>-1.5966232336208478E-2</v>
      </c>
      <c r="E222">
        <v>-1.6095065787193791E-2</v>
      </c>
      <c r="F222">
        <v>8.5870923187959054</v>
      </c>
      <c r="G222">
        <v>13.256126493178968</v>
      </c>
    </row>
    <row r="223" spans="1:7" x14ac:dyDescent="0.25">
      <c r="A223" t="s">
        <v>208</v>
      </c>
      <c r="B223">
        <v>5346</v>
      </c>
      <c r="C223">
        <v>283565</v>
      </c>
      <c r="D223">
        <v>-2.9839612085042896E-3</v>
      </c>
      <c r="E223">
        <v>-2.9884220970403091E-3</v>
      </c>
      <c r="F223">
        <v>8.5841038966988634</v>
      </c>
      <c r="G223">
        <v>12.555196652765957</v>
      </c>
    </row>
    <row r="224" spans="1:7" x14ac:dyDescent="0.25">
      <c r="A224" t="s">
        <v>209</v>
      </c>
      <c r="B224">
        <v>5356</v>
      </c>
      <c r="C224">
        <v>272274</v>
      </c>
      <c r="D224">
        <v>1.8705574261129816E-3</v>
      </c>
      <c r="E224">
        <v>1.8688101121989175E-3</v>
      </c>
      <c r="F224">
        <v>8.5859727068110629</v>
      </c>
      <c r="G224">
        <v>12.51456419117982</v>
      </c>
    </row>
    <row r="225" spans="1:7" x14ac:dyDescent="0.25">
      <c r="A225" t="s">
        <v>210</v>
      </c>
      <c r="B225">
        <v>5424.5</v>
      </c>
      <c r="C225">
        <v>260208</v>
      </c>
      <c r="D225">
        <v>1.278939507094847E-2</v>
      </c>
      <c r="E225">
        <v>1.2708301451442333E-2</v>
      </c>
      <c r="F225">
        <v>8.5986810082625063</v>
      </c>
      <c r="G225">
        <v>12.469236590168229</v>
      </c>
    </row>
    <row r="226" spans="1:7" x14ac:dyDescent="0.25">
      <c r="A226" t="s">
        <v>211</v>
      </c>
      <c r="B226">
        <v>5474.5</v>
      </c>
      <c r="C226">
        <v>179783</v>
      </c>
      <c r="D226">
        <v>9.2174393953359749E-3</v>
      </c>
      <c r="E226">
        <v>9.1752180509741717E-3</v>
      </c>
      <c r="F226">
        <v>8.6078562263134799</v>
      </c>
      <c r="G226">
        <v>12.099505847050127</v>
      </c>
    </row>
    <row r="227" spans="1:7" x14ac:dyDescent="0.25">
      <c r="A227" t="s">
        <v>212</v>
      </c>
      <c r="B227">
        <v>5599</v>
      </c>
      <c r="C227">
        <v>368382</v>
      </c>
      <c r="D227">
        <v>2.274180290437483E-2</v>
      </c>
      <c r="E227">
        <v>2.2487063035413753E-2</v>
      </c>
      <c r="F227">
        <v>8.6303432893488932</v>
      </c>
      <c r="G227">
        <v>12.81687572223475</v>
      </c>
    </row>
    <row r="228" spans="1:7" x14ac:dyDescent="0.25">
      <c r="A228" t="s">
        <v>213</v>
      </c>
      <c r="B228">
        <v>5643</v>
      </c>
      <c r="C228">
        <v>425425</v>
      </c>
      <c r="D228">
        <v>7.8585461689587421E-3</v>
      </c>
      <c r="E228">
        <v>7.8278286202466962E-3</v>
      </c>
      <c r="F228">
        <v>8.6381711179691401</v>
      </c>
      <c r="G228">
        <v>12.960843948239637</v>
      </c>
    </row>
    <row r="229" spans="1:7" x14ac:dyDescent="0.25">
      <c r="A229" t="s">
        <v>214</v>
      </c>
      <c r="B229">
        <v>5685.5</v>
      </c>
      <c r="C229">
        <v>424833</v>
      </c>
      <c r="D229">
        <v>7.5314548998759523E-3</v>
      </c>
      <c r="E229">
        <v>7.5032350956374429E-3</v>
      </c>
      <c r="F229">
        <v>8.6456743530647771</v>
      </c>
      <c r="G229">
        <v>12.959451429508469</v>
      </c>
    </row>
    <row r="230" spans="1:7" x14ac:dyDescent="0.25">
      <c r="A230" s="1">
        <v>44287</v>
      </c>
      <c r="B230">
        <v>5744</v>
      </c>
      <c r="C230">
        <v>389580</v>
      </c>
      <c r="D230">
        <v>1.028933251253188E-2</v>
      </c>
      <c r="E230">
        <v>1.0236757663282647E-2</v>
      </c>
      <c r="F230">
        <v>8.6559111107280593</v>
      </c>
      <c r="G230">
        <v>12.872824514730587</v>
      </c>
    </row>
    <row r="231" spans="1:7" x14ac:dyDescent="0.25">
      <c r="A231" s="1">
        <v>44317</v>
      </c>
      <c r="B231">
        <v>5762.5</v>
      </c>
      <c r="C231">
        <v>523336</v>
      </c>
      <c r="D231">
        <v>3.2207520891364902E-3</v>
      </c>
      <c r="E231">
        <v>3.2155765768438821E-3</v>
      </c>
      <c r="F231">
        <v>8.6591266873049033</v>
      </c>
      <c r="G231">
        <v>13.167978984184801</v>
      </c>
    </row>
    <row r="232" spans="1:7" x14ac:dyDescent="0.25">
      <c r="A232" s="1">
        <v>44409</v>
      </c>
      <c r="B232">
        <v>5478</v>
      </c>
      <c r="C232">
        <v>685315</v>
      </c>
      <c r="D232">
        <v>-1.0119262739428984E-2</v>
      </c>
      <c r="E232">
        <v>-1.0170810523847744E-2</v>
      </c>
      <c r="F232">
        <v>8.6084953498230234</v>
      </c>
      <c r="G232">
        <v>13.437633865558507</v>
      </c>
    </row>
    <row r="233" spans="1:7" x14ac:dyDescent="0.25">
      <c r="A233" s="1">
        <v>44501</v>
      </c>
      <c r="B233">
        <v>5484.5</v>
      </c>
      <c r="C233">
        <v>381305</v>
      </c>
      <c r="D233">
        <v>1.1865644395764878E-3</v>
      </c>
      <c r="E233">
        <v>1.1858610283654104E-3</v>
      </c>
      <c r="F233">
        <v>8.609681210851388</v>
      </c>
      <c r="G233">
        <v>12.851354858794036</v>
      </c>
    </row>
    <row r="234" spans="1:7" x14ac:dyDescent="0.25">
      <c r="A234" s="1">
        <v>44531</v>
      </c>
      <c r="B234">
        <v>5450.5</v>
      </c>
      <c r="C234">
        <v>384309</v>
      </c>
      <c r="D234">
        <v>-6.1992889050961801E-3</v>
      </c>
      <c r="E234">
        <v>-6.2185842829755528E-3</v>
      </c>
      <c r="F234">
        <v>8.6034626265684135</v>
      </c>
      <c r="G234">
        <v>12.859202195482457</v>
      </c>
    </row>
    <row r="235" spans="1:7" x14ac:dyDescent="0.25">
      <c r="A235" t="s">
        <v>8</v>
      </c>
      <c r="B235">
        <v>5410</v>
      </c>
      <c r="C235">
        <v>292518</v>
      </c>
      <c r="D235">
        <v>-7.4305109622970367E-3</v>
      </c>
      <c r="E235">
        <v>-7.4582547278860588E-3</v>
      </c>
      <c r="F235">
        <v>8.596004371840527</v>
      </c>
      <c r="G235">
        <v>12.586281482222173</v>
      </c>
    </row>
    <row r="236" spans="1:7" x14ac:dyDescent="0.25">
      <c r="A236" t="s">
        <v>9</v>
      </c>
      <c r="B236">
        <v>5375.5</v>
      </c>
      <c r="C236">
        <v>284274</v>
      </c>
      <c r="D236">
        <v>-6.3770794824399265E-3</v>
      </c>
      <c r="E236">
        <v>-6.3974999152444671E-3</v>
      </c>
      <c r="F236">
        <v>8.5896068719252821</v>
      </c>
      <c r="G236">
        <v>12.55769384076622</v>
      </c>
    </row>
    <row r="237" spans="1:7" x14ac:dyDescent="0.25">
      <c r="A237" t="s">
        <v>10</v>
      </c>
      <c r="B237">
        <v>5210</v>
      </c>
      <c r="C237">
        <v>1082136</v>
      </c>
      <c r="D237">
        <v>-3.0787833689889313E-2</v>
      </c>
      <c r="E237">
        <v>-3.1271737177870185E-2</v>
      </c>
      <c r="F237">
        <v>8.5583351347474128</v>
      </c>
      <c r="G237">
        <v>13.894447423650654</v>
      </c>
    </row>
    <row r="238" spans="1:7" x14ac:dyDescent="0.25">
      <c r="A238" t="s">
        <v>11</v>
      </c>
      <c r="B238">
        <v>5219</v>
      </c>
      <c r="C238">
        <v>558907</v>
      </c>
      <c r="D238">
        <v>1.7274472168905949E-3</v>
      </c>
      <c r="E238">
        <v>1.7259568960007019E-3</v>
      </c>
      <c r="F238">
        <v>8.5600610916434139</v>
      </c>
      <c r="G238">
        <v>13.233738369781253</v>
      </c>
    </row>
    <row r="239" spans="1:7" x14ac:dyDescent="0.25">
      <c r="A239" t="s">
        <v>12</v>
      </c>
      <c r="B239">
        <v>5183.5</v>
      </c>
      <c r="C239">
        <v>443464</v>
      </c>
      <c r="D239">
        <v>-6.802069361946733E-3</v>
      </c>
      <c r="E239">
        <v>-6.8253088802464387E-3</v>
      </c>
      <c r="F239">
        <v>8.5532357827631671</v>
      </c>
      <c r="G239">
        <v>13.002371904945562</v>
      </c>
    </row>
    <row r="240" spans="1:7" x14ac:dyDescent="0.25">
      <c r="A240" t="s">
        <v>13</v>
      </c>
      <c r="B240">
        <v>5161.5</v>
      </c>
      <c r="C240">
        <v>496304</v>
      </c>
      <c r="D240">
        <v>-4.244236519726054E-3</v>
      </c>
      <c r="E240">
        <v>-4.2532688575220128E-3</v>
      </c>
      <c r="F240">
        <v>8.5489825139056439</v>
      </c>
      <c r="G240">
        <v>13.1149439211844</v>
      </c>
    </row>
    <row r="241" spans="1:7" x14ac:dyDescent="0.25">
      <c r="A241" t="s">
        <v>14</v>
      </c>
      <c r="B241">
        <v>5060</v>
      </c>
      <c r="C241">
        <v>553023</v>
      </c>
      <c r="D241">
        <v>-1.9664826116439018E-2</v>
      </c>
      <c r="E241">
        <v>-1.9860751624133567E-2</v>
      </c>
      <c r="F241">
        <v>8.5291217622815108</v>
      </c>
      <c r="G241">
        <v>13.223154870959648</v>
      </c>
    </row>
    <row r="242" spans="1:7" x14ac:dyDescent="0.25">
      <c r="A242" t="s">
        <v>15</v>
      </c>
      <c r="B242">
        <v>4991</v>
      </c>
      <c r="C242">
        <v>706032</v>
      </c>
      <c r="D242">
        <v>-1.3636363636363636E-2</v>
      </c>
      <c r="E242">
        <v>-1.373019281190202E-2</v>
      </c>
      <c r="F242">
        <v>8.5153915694696085</v>
      </c>
      <c r="G242">
        <v>13.467415841227234</v>
      </c>
    </row>
    <row r="243" spans="1:7" x14ac:dyDescent="0.25">
      <c r="A243" t="s">
        <v>16</v>
      </c>
      <c r="B243">
        <v>5168.5</v>
      </c>
      <c r="C243">
        <v>751937</v>
      </c>
      <c r="D243">
        <v>3.5564015227409339E-2</v>
      </c>
      <c r="E243">
        <v>3.4946220538930137E-2</v>
      </c>
      <c r="F243">
        <v>8.5503377900085393</v>
      </c>
      <c r="G243">
        <v>13.530407822826778</v>
      </c>
    </row>
    <row r="244" spans="1:7" x14ac:dyDescent="0.25">
      <c r="A244" t="s">
        <v>17</v>
      </c>
      <c r="B244">
        <v>5175</v>
      </c>
      <c r="C244">
        <v>461057</v>
      </c>
      <c r="D244">
        <v>1.2576182644867949E-3</v>
      </c>
      <c r="E244">
        <v>1.2568281250303571E-3</v>
      </c>
      <c r="F244">
        <v>8.5515946181335707</v>
      </c>
      <c r="G244">
        <v>13.041276958587092</v>
      </c>
    </row>
    <row r="245" spans="1:7" x14ac:dyDescent="0.25">
      <c r="A245" t="s">
        <v>18</v>
      </c>
      <c r="B245">
        <v>5087.5</v>
      </c>
      <c r="C245">
        <v>406595</v>
      </c>
      <c r="D245">
        <v>-1.6908212560386472E-2</v>
      </c>
      <c r="E245">
        <v>-1.7052788382719359E-2</v>
      </c>
      <c r="F245">
        <v>8.5345418297508502</v>
      </c>
      <c r="G245">
        <v>12.915572883002888</v>
      </c>
    </row>
    <row r="246" spans="1:7" x14ac:dyDescent="0.25">
      <c r="A246" t="s">
        <v>19</v>
      </c>
      <c r="B246">
        <v>5060</v>
      </c>
      <c r="C246">
        <v>394757</v>
      </c>
      <c r="D246">
        <v>-5.4054054054054057E-3</v>
      </c>
      <c r="E246">
        <v>-5.4200674693391446E-3</v>
      </c>
      <c r="F246">
        <v>8.5291217622815108</v>
      </c>
      <c r="G246">
        <v>12.886025664702908</v>
      </c>
    </row>
    <row r="247" spans="1:7" x14ac:dyDescent="0.25">
      <c r="A247" t="s">
        <v>20</v>
      </c>
      <c r="B247">
        <v>4924</v>
      </c>
      <c r="C247">
        <v>551594</v>
      </c>
      <c r="D247">
        <v>-2.6877470355731226E-2</v>
      </c>
      <c r="E247">
        <v>-2.7245274977167055E-2</v>
      </c>
      <c r="F247">
        <v>8.5018764873043438</v>
      </c>
      <c r="G247">
        <v>13.220567547394698</v>
      </c>
    </row>
    <row r="248" spans="1:7" x14ac:dyDescent="0.25">
      <c r="A248" s="1">
        <v>44198</v>
      </c>
      <c r="B248">
        <v>4948.5</v>
      </c>
      <c r="C248">
        <v>490220</v>
      </c>
      <c r="D248">
        <v>4.975629569455727E-3</v>
      </c>
      <c r="E248">
        <v>4.9632920324015799E-3</v>
      </c>
      <c r="F248">
        <v>8.5068397793367456</v>
      </c>
      <c r="G248">
        <v>13.102609548917467</v>
      </c>
    </row>
    <row r="249" spans="1:7" x14ac:dyDescent="0.25">
      <c r="A249" s="1">
        <v>44229</v>
      </c>
      <c r="B249">
        <v>5014.5</v>
      </c>
      <c r="C249">
        <v>716539</v>
      </c>
      <c r="D249">
        <v>1.3337374962109729E-2</v>
      </c>
      <c r="E249">
        <v>1.3249215191517194E-2</v>
      </c>
      <c r="F249">
        <v>8.5200889945282636</v>
      </c>
      <c r="G249">
        <v>13.482187956032121</v>
      </c>
    </row>
    <row r="250" spans="1:7" x14ac:dyDescent="0.25">
      <c r="A250" s="1">
        <v>44257</v>
      </c>
      <c r="B250">
        <v>5048.5</v>
      </c>
      <c r="C250">
        <v>394810</v>
      </c>
      <c r="D250">
        <v>6.7803370226343605E-3</v>
      </c>
      <c r="E250">
        <v>6.7574539161126329E-3</v>
      </c>
      <c r="F250">
        <v>8.5268464484443758</v>
      </c>
      <c r="G250">
        <v>12.886159915501331</v>
      </c>
    </row>
    <row r="251" spans="1:7" x14ac:dyDescent="0.25">
      <c r="A251" s="1">
        <v>44288</v>
      </c>
      <c r="B251">
        <v>5062.5</v>
      </c>
      <c r="C251">
        <v>731022</v>
      </c>
      <c r="D251">
        <v>2.7731009210656631E-3</v>
      </c>
      <c r="E251">
        <v>2.7692629704188267E-3</v>
      </c>
      <c r="F251">
        <v>8.5296157114147952</v>
      </c>
      <c r="G251">
        <v>13.502198834038282</v>
      </c>
    </row>
    <row r="252" spans="1:7" x14ac:dyDescent="0.25">
      <c r="A252" s="1">
        <v>44318</v>
      </c>
      <c r="B252">
        <v>4996</v>
      </c>
      <c r="C252">
        <v>511451</v>
      </c>
      <c r="D252">
        <v>-1.3135802469135802E-2</v>
      </c>
      <c r="E252">
        <v>-1.3222840169326299E-2</v>
      </c>
      <c r="F252">
        <v>8.5163928712454684</v>
      </c>
      <c r="G252">
        <v>13.145007063108581</v>
      </c>
    </row>
    <row r="253" spans="1:7" x14ac:dyDescent="0.25">
      <c r="A253" s="1">
        <v>44410</v>
      </c>
      <c r="B253">
        <v>5107.5</v>
      </c>
      <c r="C253">
        <v>554832</v>
      </c>
      <c r="D253">
        <v>2.2317854283426742E-2</v>
      </c>
      <c r="E253">
        <v>2.2072455446308894E-2</v>
      </c>
      <c r="F253">
        <v>8.5384653266917763</v>
      </c>
      <c r="G253">
        <v>13.226420644202157</v>
      </c>
    </row>
    <row r="254" spans="1:7" x14ac:dyDescent="0.25">
      <c r="A254" s="1">
        <v>44441</v>
      </c>
      <c r="B254">
        <v>5273</v>
      </c>
      <c r="C254">
        <v>870072</v>
      </c>
      <c r="D254">
        <v>3.240332843857073E-2</v>
      </c>
      <c r="E254">
        <v>3.1889412838692677E-2</v>
      </c>
      <c r="F254">
        <v>8.5703547395304707</v>
      </c>
      <c r="G254">
        <v>13.67633124582715</v>
      </c>
    </row>
    <row r="255" spans="1:7" x14ac:dyDescent="0.25">
      <c r="A255" s="1">
        <v>44471</v>
      </c>
      <c r="B255">
        <v>5197</v>
      </c>
      <c r="C255">
        <v>542689</v>
      </c>
      <c r="D255">
        <v>-1.4413047600986157E-2</v>
      </c>
      <c r="E255">
        <v>-1.4517924522027931E-2</v>
      </c>
      <c r="F255">
        <v>8.5558368150084423</v>
      </c>
      <c r="G255">
        <v>13.204291690820833</v>
      </c>
    </row>
    <row r="256" spans="1:7" x14ac:dyDescent="0.25">
      <c r="A256" s="1">
        <v>44502</v>
      </c>
      <c r="B256">
        <v>5117.5</v>
      </c>
      <c r="C256">
        <v>496228</v>
      </c>
      <c r="D256">
        <v>-1.529728689628632E-2</v>
      </c>
      <c r="E256">
        <v>-1.5415497472997232E-2</v>
      </c>
      <c r="F256">
        <v>8.5404213175354453</v>
      </c>
      <c r="G256">
        <v>13.114790777507121</v>
      </c>
    </row>
    <row r="257" spans="1:7" x14ac:dyDescent="0.25">
      <c r="A257" s="1">
        <v>44532</v>
      </c>
      <c r="B257">
        <v>5169</v>
      </c>
      <c r="C257">
        <v>493207</v>
      </c>
      <c r="D257">
        <v>1.0063507572056669E-2</v>
      </c>
      <c r="E257">
        <v>1.0013207660594811E-2</v>
      </c>
      <c r="F257">
        <v>8.5504345251960387</v>
      </c>
      <c r="G257">
        <v>13.108684243196748</v>
      </c>
    </row>
    <row r="258" spans="1:7" x14ac:dyDescent="0.25">
      <c r="A258" t="s">
        <v>21</v>
      </c>
      <c r="B258">
        <v>5280</v>
      </c>
      <c r="C258">
        <v>556501</v>
      </c>
      <c r="D258">
        <v>2.1474172954149738E-2</v>
      </c>
      <c r="E258">
        <v>2.1246851504267767E-2</v>
      </c>
      <c r="F258">
        <v>8.5716813767003064</v>
      </c>
      <c r="G258">
        <v>13.229424246641315</v>
      </c>
    </row>
    <row r="259" spans="1:7" x14ac:dyDescent="0.25">
      <c r="A259" t="s">
        <v>22</v>
      </c>
      <c r="B259">
        <v>5297.5</v>
      </c>
      <c r="C259">
        <v>473145</v>
      </c>
      <c r="D259">
        <v>3.3143939393939395E-3</v>
      </c>
      <c r="E259">
        <v>3.3089134421470721E-3</v>
      </c>
      <c r="F259">
        <v>8.5749902901424537</v>
      </c>
      <c r="G259">
        <v>13.067157174407226</v>
      </c>
    </row>
    <row r="260" spans="1:7" x14ac:dyDescent="0.25">
      <c r="A260" t="s">
        <v>23</v>
      </c>
      <c r="B260">
        <v>5260</v>
      </c>
      <c r="C260">
        <v>538090</v>
      </c>
      <c r="D260">
        <v>-7.0788107597923545E-3</v>
      </c>
      <c r="E260">
        <v>-7.103984410698567E-3</v>
      </c>
      <c r="F260">
        <v>8.567886305731756</v>
      </c>
      <c r="G260">
        <v>13.195781111398491</v>
      </c>
    </row>
    <row r="261" spans="1:7" x14ac:dyDescent="0.25">
      <c r="A261" t="s">
        <v>24</v>
      </c>
      <c r="B261">
        <v>5155.5</v>
      </c>
      <c r="C261">
        <v>762248</v>
      </c>
      <c r="D261">
        <v>-1.9866920152091256E-2</v>
      </c>
      <c r="E261">
        <v>-2.0066920773757262E-2</v>
      </c>
      <c r="F261">
        <v>8.5478193849579984</v>
      </c>
      <c r="G261">
        <v>13.544027241035973</v>
      </c>
    </row>
    <row r="262" spans="1:7" x14ac:dyDescent="0.25">
      <c r="A262" t="s">
        <v>25</v>
      </c>
      <c r="B262">
        <v>5172.5</v>
      </c>
      <c r="C262">
        <v>383471</v>
      </c>
      <c r="D262">
        <v>3.2974493259625643E-3</v>
      </c>
      <c r="E262">
        <v>3.2920246616998084E-3</v>
      </c>
      <c r="F262">
        <v>8.5511114096196987</v>
      </c>
      <c r="G262">
        <v>12.857019277634206</v>
      </c>
    </row>
    <row r="263" spans="1:7" x14ac:dyDescent="0.25">
      <c r="A263" t="s">
        <v>26</v>
      </c>
      <c r="B263">
        <v>5149.5</v>
      </c>
      <c r="C263">
        <v>33555</v>
      </c>
      <c r="D263">
        <v>-4.4465925567907204E-3</v>
      </c>
      <c r="E263">
        <v>-4.4565080538416339E-3</v>
      </c>
      <c r="F263">
        <v>8.5466549015658568</v>
      </c>
      <c r="G263">
        <v>10.42094116259234</v>
      </c>
    </row>
    <row r="264" spans="1:7" x14ac:dyDescent="0.25">
      <c r="A264" t="s">
        <v>27</v>
      </c>
      <c r="B264">
        <v>5098</v>
      </c>
      <c r="C264">
        <v>271104</v>
      </c>
      <c r="D264">
        <v>-1.0000970968055151E-2</v>
      </c>
      <c r="E264">
        <v>-1.0051316629795725E-2</v>
      </c>
      <c r="F264">
        <v>8.53660358493606</v>
      </c>
      <c r="G264">
        <v>12.510257790080969</v>
      </c>
    </row>
    <row r="265" spans="1:7" x14ac:dyDescent="0.25">
      <c r="A265" t="s">
        <v>28</v>
      </c>
      <c r="B265">
        <v>5008</v>
      </c>
      <c r="C265">
        <v>546134</v>
      </c>
      <c r="D265">
        <v>-1.7653981953707338E-2</v>
      </c>
      <c r="E265">
        <v>-1.7811672156126338E-2</v>
      </c>
      <c r="F265">
        <v>8.5187919127799336</v>
      </c>
      <c r="G265">
        <v>13.210619645861597</v>
      </c>
    </row>
    <row r="266" spans="1:7" x14ac:dyDescent="0.25">
      <c r="A266" t="s">
        <v>29</v>
      </c>
      <c r="B266">
        <v>4919.5</v>
      </c>
      <c r="C266">
        <v>713489</v>
      </c>
      <c r="D266">
        <v>-1.7671725239616614E-2</v>
      </c>
      <c r="E266">
        <v>-1.7829734474114258E-2</v>
      </c>
      <c r="F266">
        <v>8.5009621783058194</v>
      </c>
      <c r="G266">
        <v>13.477922298821531</v>
      </c>
    </row>
    <row r="267" spans="1:7" x14ac:dyDescent="0.25">
      <c r="A267" t="s">
        <v>30</v>
      </c>
      <c r="B267">
        <v>4929</v>
      </c>
      <c r="C267">
        <v>458905</v>
      </c>
      <c r="D267">
        <v>1.9310905579835349E-3</v>
      </c>
      <c r="E267">
        <v>1.929228399557539E-3</v>
      </c>
      <c r="F267">
        <v>8.5028914067053769</v>
      </c>
      <c r="G267">
        <v>13.036598495943529</v>
      </c>
    </row>
    <row r="268" spans="1:7" x14ac:dyDescent="0.25">
      <c r="A268" s="1">
        <v>44199</v>
      </c>
      <c r="B268">
        <v>4970.5</v>
      </c>
      <c r="C268">
        <v>345421</v>
      </c>
      <c r="D268">
        <v>8.4195577196185846E-3</v>
      </c>
      <c r="E268">
        <v>8.3843109468221284E-3</v>
      </c>
      <c r="F268">
        <v>8.5112757176522003</v>
      </c>
      <c r="G268">
        <v>12.752519241920064</v>
      </c>
    </row>
    <row r="269" spans="1:7" x14ac:dyDescent="0.25">
      <c r="A269" s="1">
        <v>44230</v>
      </c>
      <c r="B269">
        <v>5068.5</v>
      </c>
      <c r="C269">
        <v>393648</v>
      </c>
      <c r="D269">
        <v>1.9716326325319385E-2</v>
      </c>
      <c r="E269">
        <v>1.9524477170254403E-2</v>
      </c>
      <c r="F269">
        <v>8.5308001948224543</v>
      </c>
      <c r="G269">
        <v>12.883212387944303</v>
      </c>
    </row>
    <row r="270" spans="1:7" x14ac:dyDescent="0.25">
      <c r="A270" s="1">
        <v>44258</v>
      </c>
      <c r="B270">
        <v>5030</v>
      </c>
      <c r="C270">
        <v>466695</v>
      </c>
      <c r="D270">
        <v>-7.5959356811679986E-3</v>
      </c>
      <c r="E270">
        <v>-7.6249317286694483E-3</v>
      </c>
      <c r="F270">
        <v>8.5231752630937851</v>
      </c>
      <c r="G270">
        <v>13.053431218360053</v>
      </c>
    </row>
    <row r="271" spans="1:7" x14ac:dyDescent="0.25">
      <c r="A271" s="1">
        <v>44289</v>
      </c>
      <c r="B271">
        <v>4965.5</v>
      </c>
      <c r="C271">
        <v>315202</v>
      </c>
      <c r="D271">
        <v>-1.2823061630218688E-2</v>
      </c>
      <c r="E271">
        <v>-1.2905986750371693E-2</v>
      </c>
      <c r="F271">
        <v>8.5102692763434131</v>
      </c>
      <c r="G271">
        <v>12.660968982123396</v>
      </c>
    </row>
    <row r="272" spans="1:7" x14ac:dyDescent="0.25">
      <c r="A272" s="1">
        <v>44319</v>
      </c>
      <c r="B272">
        <v>5010</v>
      </c>
      <c r="C272">
        <v>569971</v>
      </c>
      <c r="D272">
        <v>8.9618366730440033E-3</v>
      </c>
      <c r="E272">
        <v>8.9219177354971889E-3</v>
      </c>
      <c r="F272">
        <v>8.5191911940789105</v>
      </c>
      <c r="G272">
        <v>13.253340761323463</v>
      </c>
    </row>
    <row r="273" spans="1:7" x14ac:dyDescent="0.25">
      <c r="A273" s="1">
        <v>44442</v>
      </c>
      <c r="B273">
        <v>4980.5</v>
      </c>
      <c r="C273">
        <v>515133</v>
      </c>
      <c r="D273">
        <v>-5.8882235528942119E-3</v>
      </c>
      <c r="E273">
        <v>-5.9056274936901071E-3</v>
      </c>
      <c r="F273">
        <v>8.5132855665852212</v>
      </c>
      <c r="G273">
        <v>13.152180398731639</v>
      </c>
    </row>
    <row r="274" spans="1:7" x14ac:dyDescent="0.25">
      <c r="A274" s="1">
        <v>44472</v>
      </c>
      <c r="B274">
        <v>5070</v>
      </c>
      <c r="C274">
        <v>366323</v>
      </c>
      <c r="D274">
        <v>1.7970083324967374E-2</v>
      </c>
      <c r="E274">
        <v>1.7810530000008522E-2</v>
      </c>
      <c r="F274">
        <v>8.5310960965852285</v>
      </c>
      <c r="G274">
        <v>12.811270736858482</v>
      </c>
    </row>
    <row r="275" spans="1:7" x14ac:dyDescent="0.25">
      <c r="A275" s="1">
        <v>44503</v>
      </c>
      <c r="B275">
        <v>5096.5</v>
      </c>
      <c r="C275">
        <v>254304</v>
      </c>
      <c r="D275">
        <v>5.2268244575936883E-3</v>
      </c>
      <c r="E275">
        <v>5.2132120232386446E-3</v>
      </c>
      <c r="F275">
        <v>8.5363093086084678</v>
      </c>
      <c r="G275">
        <v>12.446285680739907</v>
      </c>
    </row>
    <row r="276" spans="1:7" x14ac:dyDescent="0.25">
      <c r="A276" s="1">
        <v>44533</v>
      </c>
      <c r="B276">
        <v>5135.5</v>
      </c>
      <c r="C276">
        <v>293522</v>
      </c>
      <c r="D276">
        <v>7.6523104091042876E-3</v>
      </c>
      <c r="E276">
        <v>7.6231799973914618E-3</v>
      </c>
      <c r="F276">
        <v>8.5439324886058596</v>
      </c>
      <c r="G276">
        <v>12.589707872851685</v>
      </c>
    </row>
    <row r="277" spans="1:7" x14ac:dyDescent="0.25">
      <c r="A277" t="s">
        <v>31</v>
      </c>
      <c r="B277">
        <v>5217.5</v>
      </c>
      <c r="C277">
        <v>394556</v>
      </c>
      <c r="D277">
        <v>1.5967286534904097E-2</v>
      </c>
      <c r="E277">
        <v>1.5841150345496772E-2</v>
      </c>
      <c r="F277">
        <v>8.5597736389513557</v>
      </c>
      <c r="G277">
        <v>12.885516361031627</v>
      </c>
    </row>
    <row r="278" spans="1:7" x14ac:dyDescent="0.25">
      <c r="A278" t="s">
        <v>32</v>
      </c>
      <c r="B278">
        <v>5170.5</v>
      </c>
      <c r="C278">
        <v>306942</v>
      </c>
      <c r="D278">
        <v>-9.0081456636320074E-3</v>
      </c>
      <c r="E278">
        <v>-9.0489643263261133E-3</v>
      </c>
      <c r="F278">
        <v>8.5507246746250303</v>
      </c>
      <c r="G278">
        <v>12.63441408363931</v>
      </c>
    </row>
    <row r="279" spans="1:7" x14ac:dyDescent="0.25">
      <c r="A279" t="s">
        <v>33</v>
      </c>
      <c r="B279">
        <v>5274.5</v>
      </c>
      <c r="C279">
        <v>583209</v>
      </c>
      <c r="D279">
        <v>2.0114108886954842E-2</v>
      </c>
      <c r="E279">
        <v>1.9914492496833615E-2</v>
      </c>
      <c r="F279">
        <v>8.5706391671218629</v>
      </c>
      <c r="G279">
        <v>13.276300891656277</v>
      </c>
    </row>
    <row r="280" spans="1:7" x14ac:dyDescent="0.25">
      <c r="A280" t="s">
        <v>34</v>
      </c>
      <c r="B280">
        <v>5362</v>
      </c>
      <c r="C280">
        <v>915441</v>
      </c>
      <c r="D280">
        <v>1.6589250165892501E-2</v>
      </c>
      <c r="E280">
        <v>1.6453151674041062E-2</v>
      </c>
      <c r="F280">
        <v>8.5870923187959054</v>
      </c>
      <c r="G280">
        <v>13.727161195361882</v>
      </c>
    </row>
    <row r="281" spans="1:7" x14ac:dyDescent="0.25">
      <c r="A281" t="s">
        <v>35</v>
      </c>
      <c r="B281">
        <v>5428.5</v>
      </c>
      <c r="C281">
        <v>828789</v>
      </c>
      <c r="D281">
        <v>1.2402088772845953E-2</v>
      </c>
      <c r="E281">
        <v>1.2325812876002247E-2</v>
      </c>
      <c r="F281">
        <v>8.5994181316719072</v>
      </c>
      <c r="G281">
        <v>13.627720878198508</v>
      </c>
    </row>
    <row r="282" spans="1:7" x14ac:dyDescent="0.25">
      <c r="A282" t="s">
        <v>36</v>
      </c>
      <c r="B282">
        <v>5409</v>
      </c>
      <c r="C282">
        <v>396221</v>
      </c>
      <c r="D282">
        <v>-3.592152528322741E-3</v>
      </c>
      <c r="E282">
        <v>-3.5986198004799045E-3</v>
      </c>
      <c r="F282">
        <v>8.5958195118714276</v>
      </c>
      <c r="G282">
        <v>12.889727415375519</v>
      </c>
    </row>
    <row r="283" spans="1:7" x14ac:dyDescent="0.25">
      <c r="A283" t="s">
        <v>37</v>
      </c>
      <c r="B283">
        <v>5300.5</v>
      </c>
      <c r="C283">
        <v>446257</v>
      </c>
      <c r="D283">
        <v>-2.0059160658162323E-2</v>
      </c>
      <c r="E283">
        <v>-2.026307715827454E-2</v>
      </c>
      <c r="F283">
        <v>8.5755564347131532</v>
      </c>
      <c r="G283">
        <v>13.008650298227467</v>
      </c>
    </row>
    <row r="284" spans="1:7" x14ac:dyDescent="0.25">
      <c r="A284" t="s">
        <v>38</v>
      </c>
      <c r="B284">
        <v>5354.5</v>
      </c>
      <c r="C284">
        <v>351371</v>
      </c>
      <c r="D284">
        <v>1.0187718139798132E-2</v>
      </c>
      <c r="E284">
        <v>1.0136173127777461E-2</v>
      </c>
      <c r="F284">
        <v>8.5856926078409295</v>
      </c>
      <c r="G284">
        <v>12.769597924294873</v>
      </c>
    </row>
    <row r="285" spans="1:7" x14ac:dyDescent="0.25">
      <c r="A285" t="s">
        <v>39</v>
      </c>
      <c r="B285">
        <v>5294.5</v>
      </c>
      <c r="C285">
        <v>254876</v>
      </c>
      <c r="D285">
        <v>-1.1205528060509852E-2</v>
      </c>
      <c r="E285">
        <v>-1.1268782970420629E-2</v>
      </c>
      <c r="F285">
        <v>8.5744238248705091</v>
      </c>
      <c r="G285">
        <v>12.448532431360967</v>
      </c>
    </row>
    <row r="286" spans="1:7" x14ac:dyDescent="0.25">
      <c r="A286" t="s">
        <v>40</v>
      </c>
      <c r="B286">
        <v>5348</v>
      </c>
      <c r="C286">
        <v>223178</v>
      </c>
      <c r="D286">
        <v>1.0104825762583813E-2</v>
      </c>
      <c r="E286">
        <v>1.0054113351324608E-2</v>
      </c>
      <c r="F286">
        <v>8.5844779382218341</v>
      </c>
      <c r="G286">
        <v>12.315724938323072</v>
      </c>
    </row>
    <row r="287" spans="1:7" x14ac:dyDescent="0.25">
      <c r="A287" t="s">
        <v>41</v>
      </c>
      <c r="B287">
        <v>5300</v>
      </c>
      <c r="C287">
        <v>374734</v>
      </c>
      <c r="D287">
        <v>-8.9753178758414359E-3</v>
      </c>
      <c r="E287">
        <v>-9.0158386816205395E-3</v>
      </c>
      <c r="F287">
        <v>8.5754620995402124</v>
      </c>
      <c r="G287">
        <v>12.833971719923294</v>
      </c>
    </row>
    <row r="288" spans="1:7" x14ac:dyDescent="0.25">
      <c r="A288" t="s">
        <v>42</v>
      </c>
      <c r="B288">
        <v>5281</v>
      </c>
      <c r="C288">
        <v>129101</v>
      </c>
      <c r="D288">
        <v>-3.5849056603773585E-3</v>
      </c>
      <c r="E288">
        <v>-3.5913468332800752E-3</v>
      </c>
      <c r="F288">
        <v>8.5718707527069338</v>
      </c>
      <c r="G288">
        <v>11.768350322738119</v>
      </c>
    </row>
    <row r="289" spans="1:7" x14ac:dyDescent="0.25">
      <c r="A289" t="s">
        <v>43</v>
      </c>
      <c r="B289">
        <v>5344.5</v>
      </c>
      <c r="C289">
        <v>281065</v>
      </c>
      <c r="D289">
        <v>1.2024237833743609E-2</v>
      </c>
      <c r="E289">
        <v>1.1952521007067283E-2</v>
      </c>
      <c r="F289">
        <v>8.5838232737139997</v>
      </c>
      <c r="G289">
        <v>12.546341238292273</v>
      </c>
    </row>
    <row r="290" spans="1:7" x14ac:dyDescent="0.25">
      <c r="A290" s="1">
        <v>44200</v>
      </c>
      <c r="B290">
        <v>5293.5</v>
      </c>
      <c r="C290">
        <v>262969</v>
      </c>
      <c r="D290">
        <v>-9.542520348021331E-3</v>
      </c>
      <c r="E290">
        <v>-9.5883419305659266E-3</v>
      </c>
      <c r="F290">
        <v>8.574234931783435</v>
      </c>
      <c r="G290">
        <v>12.479791433490169</v>
      </c>
    </row>
    <row r="291" spans="1:7" x14ac:dyDescent="0.25">
      <c r="A291" s="1">
        <v>44231</v>
      </c>
      <c r="B291">
        <v>5301.5</v>
      </c>
      <c r="C291">
        <v>89435</v>
      </c>
      <c r="D291">
        <v>1.5112874279777084E-3</v>
      </c>
      <c r="E291">
        <v>1.5101465824184234E-3</v>
      </c>
      <c r="F291">
        <v>8.5757450783658538</v>
      </c>
      <c r="G291">
        <v>11.401267383427346</v>
      </c>
    </row>
    <row r="292" spans="1:7" x14ac:dyDescent="0.25">
      <c r="A292" s="1">
        <v>44320</v>
      </c>
      <c r="B292">
        <v>5254.5</v>
      </c>
      <c r="C292">
        <v>214581</v>
      </c>
      <c r="D292">
        <v>-8.865415448457984E-3</v>
      </c>
      <c r="E292">
        <v>-8.9049470602016994E-3</v>
      </c>
      <c r="F292">
        <v>8.5668401313056517</v>
      </c>
      <c r="G292">
        <v>12.276442568446445</v>
      </c>
    </row>
    <row r="293" spans="1:7" x14ac:dyDescent="0.25">
      <c r="A293" s="1">
        <v>44351</v>
      </c>
      <c r="B293">
        <v>5110.5</v>
      </c>
      <c r="C293">
        <v>441607</v>
      </c>
      <c r="D293">
        <v>-2.7405081358835286E-2</v>
      </c>
      <c r="E293">
        <v>-2.77876055365202E-2</v>
      </c>
      <c r="F293">
        <v>8.5390525257691312</v>
      </c>
      <c r="G293">
        <v>12.998175625268665</v>
      </c>
    </row>
    <row r="294" spans="1:7" x14ac:dyDescent="0.25">
      <c r="A294" s="1">
        <v>44381</v>
      </c>
      <c r="B294">
        <v>5080</v>
      </c>
      <c r="C294">
        <v>523524</v>
      </c>
      <c r="D294">
        <v>-5.9681048821054695E-3</v>
      </c>
      <c r="E294">
        <v>-5.9859851966033205E-3</v>
      </c>
      <c r="F294">
        <v>8.533066540572527</v>
      </c>
      <c r="G294">
        <v>13.168338153514073</v>
      </c>
    </row>
    <row r="295" spans="1:7" x14ac:dyDescent="0.25">
      <c r="A295" s="1">
        <v>44412</v>
      </c>
      <c r="B295">
        <v>5099</v>
      </c>
      <c r="C295">
        <v>333972</v>
      </c>
      <c r="D295">
        <v>3.7401574803149606E-3</v>
      </c>
      <c r="E295">
        <v>3.7331804826280656E-3</v>
      </c>
      <c r="F295">
        <v>8.5367997210551554</v>
      </c>
      <c r="G295">
        <v>12.718812436109381</v>
      </c>
    </row>
    <row r="296" spans="1:7" x14ac:dyDescent="0.25">
      <c r="A296" s="1">
        <v>44443</v>
      </c>
      <c r="B296">
        <v>5135</v>
      </c>
      <c r="C296">
        <v>335742</v>
      </c>
      <c r="D296">
        <v>7.0602078838988037E-3</v>
      </c>
      <c r="E296">
        <v>7.0354013075028922E-3</v>
      </c>
      <c r="F296">
        <v>8.5438351223626583</v>
      </c>
      <c r="G296">
        <v>12.724098286849191</v>
      </c>
    </row>
    <row r="297" spans="1:7" x14ac:dyDescent="0.25">
      <c r="A297" s="1">
        <v>44534</v>
      </c>
      <c r="B297">
        <v>5180</v>
      </c>
      <c r="C297">
        <v>210750</v>
      </c>
      <c r="D297">
        <v>8.7633885102239538E-3</v>
      </c>
      <c r="E297">
        <v>8.7252128908700318E-3</v>
      </c>
      <c r="F297">
        <v>8.5525603352535295</v>
      </c>
      <c r="G297">
        <v>12.258427875864102</v>
      </c>
    </row>
    <row r="298" spans="1:7" x14ac:dyDescent="0.25">
      <c r="A298" t="s">
        <v>44</v>
      </c>
      <c r="B298">
        <v>5134.5</v>
      </c>
      <c r="C298">
        <v>402712</v>
      </c>
      <c r="D298">
        <v>-8.7837837837837843E-3</v>
      </c>
      <c r="E298">
        <v>-8.8225886151789955E-3</v>
      </c>
      <c r="F298">
        <v>8.5437377466383495</v>
      </c>
      <c r="G298">
        <v>12.905976945253279</v>
      </c>
    </row>
    <row r="299" spans="1:7" x14ac:dyDescent="0.25">
      <c r="A299" t="s">
        <v>45</v>
      </c>
      <c r="B299">
        <v>5095</v>
      </c>
      <c r="C299">
        <v>319263</v>
      </c>
      <c r="D299">
        <v>-7.6930567728113741E-3</v>
      </c>
      <c r="E299">
        <v>-7.7228009815245528E-3</v>
      </c>
      <c r="F299">
        <v>8.5360149456568255</v>
      </c>
      <c r="G299">
        <v>12.673770493504259</v>
      </c>
    </row>
    <row r="300" spans="1:7" x14ac:dyDescent="0.25">
      <c r="A300" t="s">
        <v>46</v>
      </c>
      <c r="B300">
        <v>5111.5</v>
      </c>
      <c r="C300">
        <v>287983</v>
      </c>
      <c r="D300">
        <v>3.2384690873405301E-3</v>
      </c>
      <c r="E300">
        <v>3.2332365402436346E-3</v>
      </c>
      <c r="F300">
        <v>8.5392481821970687</v>
      </c>
      <c r="G300">
        <v>12.570656729598097</v>
      </c>
    </row>
    <row r="301" spans="1:7" x14ac:dyDescent="0.25">
      <c r="A301" t="s">
        <v>47</v>
      </c>
      <c r="B301">
        <v>5111.5</v>
      </c>
      <c r="C301">
        <v>242272</v>
      </c>
      <c r="D301">
        <v>0</v>
      </c>
      <c r="E301">
        <v>0</v>
      </c>
      <c r="F301">
        <v>8.5392481821970687</v>
      </c>
      <c r="G301">
        <v>12.397816340903033</v>
      </c>
    </row>
    <row r="302" spans="1:7" x14ac:dyDescent="0.25">
      <c r="A302" t="s">
        <v>48</v>
      </c>
      <c r="B302">
        <v>5095.5</v>
      </c>
      <c r="C302">
        <v>170630</v>
      </c>
      <c r="D302">
        <v>-3.1301966154749093E-3</v>
      </c>
      <c r="E302">
        <v>-3.1351059283204101E-3</v>
      </c>
      <c r="F302">
        <v>8.536113076268748</v>
      </c>
      <c r="G302">
        <v>12.047252748521311</v>
      </c>
    </row>
    <row r="303" spans="1:7" x14ac:dyDescent="0.25">
      <c r="A303" t="s">
        <v>49</v>
      </c>
      <c r="B303">
        <v>5086</v>
      </c>
      <c r="C303">
        <v>274908</v>
      </c>
      <c r="D303">
        <v>-1.8643901481699538E-3</v>
      </c>
      <c r="E303">
        <v>-1.8661302866833701E-3</v>
      </c>
      <c r="F303">
        <v>8.5342469459820656</v>
      </c>
      <c r="G303">
        <v>12.524191775221349</v>
      </c>
    </row>
    <row r="304" spans="1:7" x14ac:dyDescent="0.25">
      <c r="A304" t="s">
        <v>50</v>
      </c>
      <c r="B304">
        <v>5140</v>
      </c>
      <c r="C304">
        <v>298355</v>
      </c>
      <c r="D304">
        <v>1.061738104600865E-2</v>
      </c>
      <c r="E304">
        <v>1.0561412467145818E-2</v>
      </c>
      <c r="F304">
        <v>8.5448083584492114</v>
      </c>
      <c r="G304">
        <v>12.606039331650088</v>
      </c>
    </row>
    <row r="305" spans="1:7" x14ac:dyDescent="0.25">
      <c r="A305" t="s">
        <v>51</v>
      </c>
      <c r="B305">
        <v>5153.5</v>
      </c>
      <c r="C305">
        <v>512716</v>
      </c>
      <c r="D305">
        <v>2.6264591439688718E-3</v>
      </c>
      <c r="E305">
        <v>2.6230160276366214E-3</v>
      </c>
      <c r="F305">
        <v>8.5474313744768473</v>
      </c>
      <c r="G305">
        <v>13.147477364618577</v>
      </c>
    </row>
    <row r="306" spans="1:7" x14ac:dyDescent="0.25">
      <c r="A306" t="s">
        <v>52</v>
      </c>
      <c r="B306">
        <v>5258</v>
      </c>
      <c r="C306">
        <v>656956</v>
      </c>
      <c r="D306">
        <v>2.0277481323372464E-2</v>
      </c>
      <c r="E306">
        <v>2.0074630812979007E-2</v>
      </c>
      <c r="F306">
        <v>8.5675060052898271</v>
      </c>
      <c r="G306">
        <v>13.395372324143414</v>
      </c>
    </row>
    <row r="307" spans="1:7" x14ac:dyDescent="0.25">
      <c r="A307" t="s">
        <v>53</v>
      </c>
      <c r="B307">
        <v>5277</v>
      </c>
      <c r="C307">
        <v>368435</v>
      </c>
      <c r="D307">
        <v>3.6135412704450362E-3</v>
      </c>
      <c r="E307">
        <v>3.6070281158413022E-3</v>
      </c>
      <c r="F307">
        <v>8.571113033405668</v>
      </c>
      <c r="G307">
        <v>12.817019584279441</v>
      </c>
    </row>
    <row r="308" spans="1:7" x14ac:dyDescent="0.25">
      <c r="A308" t="s">
        <v>54</v>
      </c>
      <c r="B308">
        <v>5255</v>
      </c>
      <c r="C308">
        <v>315832</v>
      </c>
      <c r="D308">
        <v>-4.169035436801213E-3</v>
      </c>
      <c r="E308">
        <v>-4.1777500946163972E-3</v>
      </c>
      <c r="F308">
        <v>8.5669352833110519</v>
      </c>
      <c r="G308">
        <v>12.662965705625814</v>
      </c>
    </row>
    <row r="309" spans="1:7" x14ac:dyDescent="0.25">
      <c r="A309" t="s">
        <v>55</v>
      </c>
      <c r="B309">
        <v>5226</v>
      </c>
      <c r="C309">
        <v>218274</v>
      </c>
      <c r="D309">
        <v>-5.518553758325404E-3</v>
      </c>
      <c r="E309">
        <v>-5.5338372304937393E-3</v>
      </c>
      <c r="F309">
        <v>8.5614014460805574</v>
      </c>
      <c r="G309">
        <v>12.29350643329181</v>
      </c>
    </row>
    <row r="310" spans="1:7" x14ac:dyDescent="0.25">
      <c r="A310" t="s">
        <v>56</v>
      </c>
      <c r="B310">
        <v>5113.5</v>
      </c>
      <c r="C310">
        <v>366747</v>
      </c>
      <c r="D310">
        <v>-2.1526980482204364E-2</v>
      </c>
      <c r="E310">
        <v>-2.1762065834490318E-2</v>
      </c>
      <c r="F310">
        <v>8.5396393802460668</v>
      </c>
      <c r="G310">
        <v>12.812427516012672</v>
      </c>
    </row>
    <row r="311" spans="1:7" x14ac:dyDescent="0.25">
      <c r="A311" t="s">
        <v>57</v>
      </c>
      <c r="B311">
        <v>5119</v>
      </c>
      <c r="C311">
        <v>293771</v>
      </c>
      <c r="D311">
        <v>1.075584237801897E-3</v>
      </c>
      <c r="E311">
        <v>1.0750062115157273E-3</v>
      </c>
      <c r="F311">
        <v>8.5407143864575836</v>
      </c>
      <c r="G311">
        <v>12.590555831246965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DCCA-BAA9-4B16-B122-EC7DA937FA65}">
  <dimension ref="A1:G311"/>
  <sheetViews>
    <sheetView workbookViewId="0"/>
  </sheetViews>
  <sheetFormatPr defaultRowHeight="15" x14ac:dyDescent="0.25"/>
  <cols>
    <col min="1" max="1" width="10.7109375" bestFit="1" customWidth="1"/>
  </cols>
  <sheetData>
    <row r="1" spans="1:7" ht="45" x14ac:dyDescent="0.25">
      <c r="A1" s="2" t="s">
        <v>215</v>
      </c>
      <c r="B1" s="2" t="s">
        <v>217</v>
      </c>
      <c r="C1" s="2" t="s">
        <v>218</v>
      </c>
      <c r="D1" s="2" t="s">
        <v>216</v>
      </c>
      <c r="E1" s="2" t="s">
        <v>219</v>
      </c>
      <c r="F1" s="2" t="s">
        <v>220</v>
      </c>
      <c r="G1" s="2" t="s">
        <v>221</v>
      </c>
    </row>
    <row r="2" spans="1:7" x14ac:dyDescent="0.25">
      <c r="A2" s="1">
        <v>43891</v>
      </c>
      <c r="B2">
        <v>3445.5</v>
      </c>
      <c r="C2">
        <v>291955</v>
      </c>
      <c r="F2">
        <v>8.1448243107972633</v>
      </c>
      <c r="G2">
        <v>12.584354959785275</v>
      </c>
    </row>
    <row r="3" spans="1:7" x14ac:dyDescent="0.25">
      <c r="A3" s="1">
        <v>43983</v>
      </c>
      <c r="B3">
        <v>3416</v>
      </c>
      <c r="C3">
        <v>290909</v>
      </c>
      <c r="D3">
        <v>-8.5618923233202731E-3</v>
      </c>
      <c r="E3">
        <v>-8.598755888802153E-3</v>
      </c>
      <c r="F3">
        <v>8.1362255549084601</v>
      </c>
      <c r="G3">
        <v>12.580765782471536</v>
      </c>
    </row>
    <row r="4" spans="1:7" x14ac:dyDescent="0.25">
      <c r="A4" s="1">
        <v>44044</v>
      </c>
      <c r="B4">
        <v>3427</v>
      </c>
      <c r="C4">
        <v>388549</v>
      </c>
      <c r="D4">
        <v>3.2201405152224825E-3</v>
      </c>
      <c r="E4">
        <v>3.2149669661484361E-3</v>
      </c>
      <c r="F4">
        <v>8.139440521874608</v>
      </c>
      <c r="G4">
        <v>12.870174566962735</v>
      </c>
    </row>
    <row r="5" spans="1:7" x14ac:dyDescent="0.25">
      <c r="A5" s="1">
        <v>44075</v>
      </c>
      <c r="B5">
        <v>3348</v>
      </c>
      <c r="C5">
        <v>492797</v>
      </c>
      <c r="D5">
        <v>-2.3052232273125181E-2</v>
      </c>
      <c r="E5">
        <v>-2.3322090265242849E-2</v>
      </c>
      <c r="F5">
        <v>8.1161184316093653</v>
      </c>
      <c r="G5">
        <v>13.107852603520579</v>
      </c>
    </row>
    <row r="6" spans="1:7" x14ac:dyDescent="0.25">
      <c r="A6" s="1">
        <v>44105</v>
      </c>
      <c r="B6">
        <v>3319.5</v>
      </c>
      <c r="C6">
        <v>376849</v>
      </c>
      <c r="D6">
        <v>-8.512544802867384E-3</v>
      </c>
      <c r="E6">
        <v>-8.5489834501518529E-3</v>
      </c>
      <c r="F6">
        <v>8.1075694481592144</v>
      </c>
      <c r="G6">
        <v>12.839599855692402</v>
      </c>
    </row>
    <row r="7" spans="1:7" x14ac:dyDescent="0.25">
      <c r="A7" t="s">
        <v>58</v>
      </c>
      <c r="B7">
        <v>3345</v>
      </c>
      <c r="C7">
        <v>222572</v>
      </c>
      <c r="D7">
        <v>7.6818798011748755E-3</v>
      </c>
      <c r="E7">
        <v>7.6525244031147603E-3</v>
      </c>
      <c r="F7">
        <v>8.1152219725623294</v>
      </c>
      <c r="G7">
        <v>12.313005923748317</v>
      </c>
    </row>
    <row r="8" spans="1:7" x14ac:dyDescent="0.25">
      <c r="A8" t="s">
        <v>59</v>
      </c>
      <c r="B8">
        <v>3339</v>
      </c>
      <c r="C8">
        <v>362009</v>
      </c>
      <c r="D8">
        <v>-1.7937219730941704E-3</v>
      </c>
      <c r="E8">
        <v>-1.7953326186742633E-3</v>
      </c>
      <c r="F8">
        <v>8.1134266399436541</v>
      </c>
      <c r="G8">
        <v>12.79942435237731</v>
      </c>
    </row>
    <row r="9" spans="1:7" x14ac:dyDescent="0.25">
      <c r="A9" t="s">
        <v>60</v>
      </c>
      <c r="B9">
        <v>3440</v>
      </c>
      <c r="C9">
        <v>1536221</v>
      </c>
      <c r="D9">
        <v>3.0248577418388739E-2</v>
      </c>
      <c r="E9">
        <v>2.9800110423789487E-2</v>
      </c>
      <c r="F9">
        <v>8.1432267503674449</v>
      </c>
      <c r="G9">
        <v>14.244836062548323</v>
      </c>
    </row>
    <row r="10" spans="1:7" x14ac:dyDescent="0.25">
      <c r="A10" t="s">
        <v>62</v>
      </c>
      <c r="B10">
        <v>3623</v>
      </c>
      <c r="C10">
        <v>1422107</v>
      </c>
      <c r="D10">
        <v>-5.5172413793103451E-4</v>
      </c>
      <c r="E10">
        <v>-5.5187639369791571E-4</v>
      </c>
      <c r="F10">
        <v>8.1950576908950765</v>
      </c>
      <c r="G10">
        <v>14.167650132646683</v>
      </c>
    </row>
    <row r="11" spans="1:7" x14ac:dyDescent="0.25">
      <c r="A11" t="s">
        <v>64</v>
      </c>
      <c r="B11">
        <v>3840</v>
      </c>
      <c r="C11">
        <v>1137798</v>
      </c>
      <c r="D11">
        <v>-3.8910505836575876E-3</v>
      </c>
      <c r="E11">
        <v>-3.898640415657309E-3</v>
      </c>
      <c r="F11">
        <v>8.2532276455817719</v>
      </c>
      <c r="G11">
        <v>13.944605373518971</v>
      </c>
    </row>
    <row r="12" spans="1:7" x14ac:dyDescent="0.25">
      <c r="A12" t="s">
        <v>65</v>
      </c>
      <c r="B12">
        <v>3750</v>
      </c>
      <c r="C12">
        <v>1202119</v>
      </c>
      <c r="D12">
        <v>-2.34375E-2</v>
      </c>
      <c r="E12">
        <v>-2.3716526617316044E-2</v>
      </c>
      <c r="F12">
        <v>8.2295111189644565</v>
      </c>
      <c r="G12">
        <v>13.999596390840843</v>
      </c>
    </row>
    <row r="13" spans="1:7" x14ac:dyDescent="0.25">
      <c r="A13" t="s">
        <v>66</v>
      </c>
      <c r="B13">
        <v>3702.5</v>
      </c>
      <c r="C13">
        <v>890575</v>
      </c>
      <c r="D13">
        <v>-1.2666666666666666E-2</v>
      </c>
      <c r="E13">
        <v>-1.27475728225027E-2</v>
      </c>
      <c r="F13">
        <v>8.2167635461419533</v>
      </c>
      <c r="G13">
        <v>13.699622600512347</v>
      </c>
    </row>
    <row r="14" spans="1:7" x14ac:dyDescent="0.25">
      <c r="A14" t="s">
        <v>67</v>
      </c>
      <c r="B14">
        <v>3796</v>
      </c>
      <c r="C14">
        <v>1028616</v>
      </c>
      <c r="D14">
        <v>2.525320729237002E-2</v>
      </c>
      <c r="E14">
        <v>2.4939613587864742E-2</v>
      </c>
      <c r="F14">
        <v>8.241703159729818</v>
      </c>
      <c r="G14">
        <v>13.843724767325442</v>
      </c>
    </row>
    <row r="15" spans="1:7" x14ac:dyDescent="0.25">
      <c r="A15" t="s">
        <v>68</v>
      </c>
      <c r="B15">
        <v>3708.5</v>
      </c>
      <c r="C15">
        <v>585063</v>
      </c>
      <c r="D15">
        <v>-2.3050579557428872E-2</v>
      </c>
      <c r="E15">
        <v>-2.3320398553205689E-2</v>
      </c>
      <c r="F15">
        <v>8.2183827611766134</v>
      </c>
      <c r="G15">
        <v>13.279474812723286</v>
      </c>
    </row>
    <row r="16" spans="1:7" x14ac:dyDescent="0.25">
      <c r="A16" t="s">
        <v>69</v>
      </c>
      <c r="B16">
        <v>3751</v>
      </c>
      <c r="C16">
        <v>597899</v>
      </c>
      <c r="D16">
        <v>1.1460159093973304E-2</v>
      </c>
      <c r="E16">
        <v>1.1394988905274621E-2</v>
      </c>
      <c r="F16">
        <v>8.2297777500818867</v>
      </c>
      <c r="G16">
        <v>13.301177122347109</v>
      </c>
    </row>
    <row r="17" spans="1:7" x14ac:dyDescent="0.25">
      <c r="A17" t="s">
        <v>70</v>
      </c>
      <c r="B17">
        <v>3819.5</v>
      </c>
      <c r="C17">
        <v>717748</v>
      </c>
      <c r="D17">
        <v>1.8261796854172219E-2</v>
      </c>
      <c r="E17">
        <v>1.8097052899527118E-2</v>
      </c>
      <c r="F17">
        <v>8.2478748029814142</v>
      </c>
      <c r="G17">
        <v>13.483873811493883</v>
      </c>
    </row>
    <row r="18" spans="1:7" x14ac:dyDescent="0.25">
      <c r="A18" t="s">
        <v>71</v>
      </c>
      <c r="B18">
        <v>3830</v>
      </c>
      <c r="C18">
        <v>617826</v>
      </c>
      <c r="D18">
        <v>2.7490509228956669E-3</v>
      </c>
      <c r="E18">
        <v>2.7452791932771853E-3</v>
      </c>
      <c r="F18">
        <v>8.2506200821746916</v>
      </c>
      <c r="G18">
        <v>13.333962143398169</v>
      </c>
    </row>
    <row r="19" spans="1:7" x14ac:dyDescent="0.25">
      <c r="A19" t="s">
        <v>72</v>
      </c>
      <c r="B19">
        <v>3727</v>
      </c>
      <c r="C19">
        <v>682379</v>
      </c>
      <c r="D19">
        <v>-2.689295039164491E-2</v>
      </c>
      <c r="E19">
        <v>-2.7261182695433202E-2</v>
      </c>
      <c r="F19">
        <v>8.2233588994792584</v>
      </c>
      <c r="G19">
        <v>13.433340500946343</v>
      </c>
    </row>
    <row r="20" spans="1:7" x14ac:dyDescent="0.25">
      <c r="A20" s="1">
        <v>43892</v>
      </c>
      <c r="B20">
        <v>3720.5</v>
      </c>
      <c r="C20">
        <v>559676</v>
      </c>
      <c r="D20">
        <v>-1.74403005097934E-3</v>
      </c>
      <c r="E20">
        <v>-1.7455526419424894E-3</v>
      </c>
      <c r="F20">
        <v>8.2216133468373158</v>
      </c>
      <c r="G20">
        <v>13.235113323845725</v>
      </c>
    </row>
    <row r="21" spans="1:7" x14ac:dyDescent="0.25">
      <c r="A21" s="1">
        <v>43923</v>
      </c>
      <c r="B21">
        <v>3750</v>
      </c>
      <c r="C21">
        <v>453596</v>
      </c>
      <c r="D21">
        <v>7.9290417954576004E-3</v>
      </c>
      <c r="E21">
        <v>7.8977721271405888E-3</v>
      </c>
      <c r="F21">
        <v>8.2295111189644565</v>
      </c>
      <c r="G21">
        <v>13.024962213014646</v>
      </c>
    </row>
    <row r="22" spans="1:7" x14ac:dyDescent="0.25">
      <c r="A22" s="1">
        <v>43953</v>
      </c>
      <c r="B22">
        <v>3783.5</v>
      </c>
      <c r="C22">
        <v>1004108</v>
      </c>
      <c r="D22">
        <v>8.9333333333333331E-3</v>
      </c>
      <c r="E22">
        <v>8.8936671701196797E-3</v>
      </c>
      <c r="F22">
        <v>8.2384047861345771</v>
      </c>
      <c r="G22">
        <v>13.819610143169719</v>
      </c>
    </row>
    <row r="23" spans="1:7" x14ac:dyDescent="0.25">
      <c r="A23" s="1">
        <v>43984</v>
      </c>
      <c r="B23">
        <v>3713</v>
      </c>
      <c r="C23">
        <v>1505151</v>
      </c>
      <c r="D23">
        <v>-1.8633540372670808E-2</v>
      </c>
      <c r="E23">
        <v>-1.8809331957496227E-2</v>
      </c>
      <c r="F23">
        <v>8.2195954541770799</v>
      </c>
      <c r="G23">
        <v>14.224403783358085</v>
      </c>
    </row>
    <row r="24" spans="1:7" x14ac:dyDescent="0.25">
      <c r="A24" s="1">
        <v>44014</v>
      </c>
      <c r="B24">
        <v>3640</v>
      </c>
      <c r="C24">
        <v>652734</v>
      </c>
      <c r="D24">
        <v>-1.9660651764072178E-2</v>
      </c>
      <c r="E24">
        <v>-1.9856493546293725E-2</v>
      </c>
      <c r="F24">
        <v>8.1997389606307856</v>
      </c>
      <c r="G24">
        <v>13.388924974579611</v>
      </c>
    </row>
    <row r="25" spans="1:7" x14ac:dyDescent="0.25">
      <c r="A25" s="1">
        <v>44106</v>
      </c>
      <c r="B25">
        <v>3564.5</v>
      </c>
      <c r="C25">
        <v>779546</v>
      </c>
      <c r="D25">
        <v>-2.0741758241758241E-2</v>
      </c>
      <c r="E25">
        <v>-2.095989007310323E-2</v>
      </c>
      <c r="F25">
        <v>8.1787790705576828</v>
      </c>
      <c r="G25">
        <v>13.566466977926117</v>
      </c>
    </row>
    <row r="26" spans="1:7" x14ac:dyDescent="0.25">
      <c r="A26" s="1">
        <v>44137</v>
      </c>
      <c r="B26">
        <v>3575</v>
      </c>
      <c r="C26">
        <v>594896</v>
      </c>
      <c r="D26">
        <v>2.9457146864917943E-3</v>
      </c>
      <c r="E26">
        <v>2.9413845704248224E-3</v>
      </c>
      <c r="F26">
        <v>8.181720455128108</v>
      </c>
      <c r="G26">
        <v>13.296141879334263</v>
      </c>
    </row>
    <row r="27" spans="1:7" x14ac:dyDescent="0.25">
      <c r="A27" t="s">
        <v>73</v>
      </c>
      <c r="B27">
        <v>3750</v>
      </c>
      <c r="C27">
        <v>851663</v>
      </c>
      <c r="D27">
        <v>-2.6595744680851063E-3</v>
      </c>
      <c r="E27">
        <v>-2.6631174194836618E-3</v>
      </c>
      <c r="F27">
        <v>8.2295111189644565</v>
      </c>
      <c r="G27">
        <v>13.654946187658807</v>
      </c>
    </row>
    <row r="28" spans="1:7" x14ac:dyDescent="0.25">
      <c r="A28" t="s">
        <v>74</v>
      </c>
      <c r="B28">
        <v>3669</v>
      </c>
      <c r="C28">
        <v>480070</v>
      </c>
      <c r="D28">
        <v>-2.1600000000000001E-2</v>
      </c>
      <c r="E28">
        <v>-2.1836694609174406E-2</v>
      </c>
      <c r="F28">
        <v>8.2076744243552824</v>
      </c>
      <c r="G28">
        <v>13.08168720558476</v>
      </c>
    </row>
    <row r="29" spans="1:7" x14ac:dyDescent="0.25">
      <c r="A29" t="s">
        <v>75</v>
      </c>
      <c r="B29">
        <v>3697</v>
      </c>
      <c r="C29">
        <v>452693</v>
      </c>
      <c r="D29">
        <v>7.6315072226764789E-3</v>
      </c>
      <c r="E29">
        <v>7.6025345813498582E-3</v>
      </c>
      <c r="F29">
        <v>8.2152769589366326</v>
      </c>
      <c r="G29">
        <v>13.022969470525618</v>
      </c>
    </row>
    <row r="30" spans="1:7" x14ac:dyDescent="0.25">
      <c r="A30" t="s">
        <v>76</v>
      </c>
      <c r="B30">
        <v>3620</v>
      </c>
      <c r="C30">
        <v>460542</v>
      </c>
      <c r="D30">
        <v>-2.0827698133621855E-2</v>
      </c>
      <c r="E30">
        <v>-2.1047654116815157E-2</v>
      </c>
      <c r="F30">
        <v>8.1942293048198174</v>
      </c>
      <c r="G30">
        <v>13.040159335730282</v>
      </c>
    </row>
    <row r="31" spans="1:7" x14ac:dyDescent="0.25">
      <c r="A31" t="s">
        <v>77</v>
      </c>
      <c r="B31">
        <v>3640.5</v>
      </c>
      <c r="C31">
        <v>547359</v>
      </c>
      <c r="D31">
        <v>5.6629834254143642E-3</v>
      </c>
      <c r="E31">
        <v>5.6470090149489281E-3</v>
      </c>
      <c r="F31">
        <v>8.1998763138347659</v>
      </c>
      <c r="G31">
        <v>13.212860173258578</v>
      </c>
    </row>
    <row r="32" spans="1:7" x14ac:dyDescent="0.25">
      <c r="A32" t="s">
        <v>78</v>
      </c>
      <c r="B32">
        <v>3641</v>
      </c>
      <c r="C32">
        <v>269194</v>
      </c>
      <c r="D32">
        <v>1.373437714599643E-4</v>
      </c>
      <c r="E32">
        <v>1.3733434066773672E-4</v>
      </c>
      <c r="F32">
        <v>8.2000136481754335</v>
      </c>
      <c r="G32">
        <v>12.503187588242808</v>
      </c>
    </row>
    <row r="33" spans="1:7" x14ac:dyDescent="0.25">
      <c r="A33" t="s">
        <v>79</v>
      </c>
      <c r="B33">
        <v>3625</v>
      </c>
      <c r="C33">
        <v>312226</v>
      </c>
      <c r="D33">
        <v>-4.3943971436418566E-3</v>
      </c>
      <c r="E33">
        <v>-4.4040808866583079E-3</v>
      </c>
      <c r="F33">
        <v>8.1956095672887752</v>
      </c>
      <c r="G33">
        <v>12.651482563544636</v>
      </c>
    </row>
    <row r="34" spans="1:7" x14ac:dyDescent="0.25">
      <c r="A34" t="s">
        <v>80</v>
      </c>
      <c r="B34">
        <v>3503</v>
      </c>
      <c r="C34">
        <v>433180</v>
      </c>
      <c r="D34">
        <v>-3.3655172413793101E-2</v>
      </c>
      <c r="E34">
        <v>-3.4234544091288358E-2</v>
      </c>
      <c r="F34">
        <v>8.1613750231974862</v>
      </c>
      <c r="G34">
        <v>12.978908624991487</v>
      </c>
    </row>
    <row r="35" spans="1:7" x14ac:dyDescent="0.25">
      <c r="A35" t="s">
        <v>81</v>
      </c>
      <c r="B35">
        <v>3529</v>
      </c>
      <c r="C35">
        <v>667542</v>
      </c>
      <c r="D35">
        <v>7.4222095346845561E-3</v>
      </c>
      <c r="E35">
        <v>7.3948004777832288E-3</v>
      </c>
      <c r="F35">
        <v>8.1687698236752695</v>
      </c>
      <c r="G35">
        <v>13.411357588625391</v>
      </c>
    </row>
    <row r="36" spans="1:7" x14ac:dyDescent="0.25">
      <c r="A36" s="1">
        <v>43864</v>
      </c>
      <c r="B36">
        <v>3201</v>
      </c>
      <c r="C36">
        <v>749046</v>
      </c>
      <c r="D36">
        <v>1.2814428096820124E-2</v>
      </c>
      <c r="E36">
        <v>1.2733018057509616E-2</v>
      </c>
      <c r="F36">
        <v>8.0712185399698626</v>
      </c>
      <c r="G36">
        <v>13.526555675833812</v>
      </c>
    </row>
    <row r="37" spans="1:7" x14ac:dyDescent="0.25">
      <c r="A37" s="1">
        <v>43893</v>
      </c>
      <c r="B37">
        <v>3150</v>
      </c>
      <c r="C37">
        <v>807292</v>
      </c>
      <c r="D37">
        <v>-1.5932521087160263E-2</v>
      </c>
      <c r="E37">
        <v>-1.6060808150184305E-2</v>
      </c>
      <c r="F37">
        <v>8.0551577318196781</v>
      </c>
      <c r="G37">
        <v>13.60144071575888</v>
      </c>
    </row>
    <row r="38" spans="1:7" x14ac:dyDescent="0.25">
      <c r="A38" s="1">
        <v>43924</v>
      </c>
      <c r="B38">
        <v>3130</v>
      </c>
      <c r="C38">
        <v>532562</v>
      </c>
      <c r="D38">
        <v>-6.3492063492063492E-3</v>
      </c>
      <c r="E38">
        <v>-6.3694482854798227E-3</v>
      </c>
      <c r="F38">
        <v>8.0487882835341988</v>
      </c>
      <c r="G38">
        <v>13.18545460171293</v>
      </c>
    </row>
    <row r="39" spans="1:7" x14ac:dyDescent="0.25">
      <c r="A39" s="1">
        <v>43954</v>
      </c>
      <c r="B39">
        <v>3121</v>
      </c>
      <c r="C39">
        <v>521348</v>
      </c>
      <c r="D39">
        <v>-2.8753993610223642E-3</v>
      </c>
      <c r="E39">
        <v>-2.8795412634194306E-3</v>
      </c>
      <c r="F39">
        <v>8.0459087422707789</v>
      </c>
      <c r="G39">
        <v>13.164173044015886</v>
      </c>
    </row>
    <row r="40" spans="1:7" x14ac:dyDescent="0.25">
      <c r="A40" s="1">
        <v>44138</v>
      </c>
      <c r="B40">
        <v>2705</v>
      </c>
      <c r="C40">
        <v>1264374</v>
      </c>
      <c r="D40">
        <v>1.3298370481363552E-2</v>
      </c>
      <c r="E40">
        <v>1.3210723340341048E-2</v>
      </c>
      <c r="F40">
        <v>7.9028571912805816</v>
      </c>
      <c r="G40">
        <v>14.050087695999236</v>
      </c>
    </row>
    <row r="41" spans="1:7" x14ac:dyDescent="0.25">
      <c r="A41" t="s">
        <v>87</v>
      </c>
      <c r="B41">
        <v>2780</v>
      </c>
      <c r="C41">
        <v>1841047</v>
      </c>
      <c r="D41">
        <v>5.2431748327608028E-3</v>
      </c>
      <c r="E41">
        <v>5.2294772499500604E-3</v>
      </c>
      <c r="F41">
        <v>7.9302062066846828</v>
      </c>
      <c r="G41">
        <v>14.425844989492816</v>
      </c>
    </row>
    <row r="42" spans="1:7" x14ac:dyDescent="0.25">
      <c r="A42" t="s">
        <v>89</v>
      </c>
      <c r="B42">
        <v>3002.5</v>
      </c>
      <c r="C42">
        <v>1329099</v>
      </c>
      <c r="D42">
        <v>1.7796610169491526E-2</v>
      </c>
      <c r="E42">
        <v>1.7640104620273094E-2</v>
      </c>
      <c r="F42">
        <v>8.0072005539541387</v>
      </c>
      <c r="G42">
        <v>14.100011827020307</v>
      </c>
    </row>
    <row r="43" spans="1:7" x14ac:dyDescent="0.25">
      <c r="A43" t="s">
        <v>90</v>
      </c>
      <c r="B43">
        <v>2986</v>
      </c>
      <c r="C43">
        <v>1068377</v>
      </c>
      <c r="D43">
        <v>-5.4954204829308906E-3</v>
      </c>
      <c r="E43">
        <v>-5.5105758550029671E-3</v>
      </c>
      <c r="F43">
        <v>8.0016899780991348</v>
      </c>
      <c r="G43">
        <v>13.881651232468439</v>
      </c>
    </row>
    <row r="44" spans="1:7" x14ac:dyDescent="0.25">
      <c r="A44" t="s">
        <v>91</v>
      </c>
      <c r="B44">
        <v>3020</v>
      </c>
      <c r="C44">
        <v>733127</v>
      </c>
      <c r="D44">
        <v>1.1386470194239785E-2</v>
      </c>
      <c r="E44">
        <v>1.1322132269779725E-2</v>
      </c>
      <c r="F44">
        <v>8.0130121103689156</v>
      </c>
      <c r="G44">
        <v>13.505074226433896</v>
      </c>
    </row>
    <row r="45" spans="1:7" x14ac:dyDescent="0.25">
      <c r="A45" t="s">
        <v>92</v>
      </c>
      <c r="B45">
        <v>3070</v>
      </c>
      <c r="C45">
        <v>1017518</v>
      </c>
      <c r="D45">
        <v>1.6556291390728478E-2</v>
      </c>
      <c r="E45">
        <v>1.642073021232749E-2</v>
      </c>
      <c r="F45">
        <v>8.0294328405812436</v>
      </c>
      <c r="G45">
        <v>13.832876886560104</v>
      </c>
    </row>
    <row r="46" spans="1:7" x14ac:dyDescent="0.25">
      <c r="A46" t="s">
        <v>94</v>
      </c>
      <c r="B46">
        <v>3140</v>
      </c>
      <c r="C46">
        <v>640870</v>
      </c>
      <c r="D46">
        <v>-3.3697491921834126E-2</v>
      </c>
      <c r="E46">
        <v>-3.4278338432104524E-2</v>
      </c>
      <c r="F46">
        <v>8.0519780789022999</v>
      </c>
      <c r="G46">
        <v>13.370581907222137</v>
      </c>
    </row>
    <row r="47" spans="1:7" x14ac:dyDescent="0.25">
      <c r="A47" t="s">
        <v>95</v>
      </c>
      <c r="B47">
        <v>3128.5</v>
      </c>
      <c r="C47">
        <v>386716</v>
      </c>
      <c r="D47">
        <v>-3.6624203821656051E-3</v>
      </c>
      <c r="E47">
        <v>-3.6691434638808436E-3</v>
      </c>
      <c r="F47">
        <v>8.0483089354384187</v>
      </c>
      <c r="G47">
        <v>12.865445852482907</v>
      </c>
    </row>
    <row r="48" spans="1:7" x14ac:dyDescent="0.25">
      <c r="A48" t="s">
        <v>96</v>
      </c>
      <c r="B48">
        <v>3202.5</v>
      </c>
      <c r="C48">
        <v>468120</v>
      </c>
      <c r="D48">
        <v>2.3653508070960526E-2</v>
      </c>
      <c r="E48">
        <v>2.3378098332471169E-2</v>
      </c>
      <c r="F48">
        <v>8.071687033770889</v>
      </c>
      <c r="G48">
        <v>13.056479952288703</v>
      </c>
    </row>
    <row r="49" spans="1:7" x14ac:dyDescent="0.25">
      <c r="A49" s="1">
        <v>43834</v>
      </c>
      <c r="B49">
        <v>3140</v>
      </c>
      <c r="C49">
        <v>401981</v>
      </c>
      <c r="D49">
        <v>-1.95160031225605E-2</v>
      </c>
      <c r="E49">
        <v>-1.970895486859028E-2</v>
      </c>
      <c r="F49">
        <v>8.0519780789022999</v>
      </c>
      <c r="G49">
        <v>12.904160102802603</v>
      </c>
    </row>
    <row r="50" spans="1:7" x14ac:dyDescent="0.25">
      <c r="A50" s="1">
        <v>43865</v>
      </c>
      <c r="B50">
        <v>3190</v>
      </c>
      <c r="C50">
        <v>603133</v>
      </c>
      <c r="D50">
        <v>1.5923566878980892E-2</v>
      </c>
      <c r="E50">
        <v>1.5798116876591311E-2</v>
      </c>
      <c r="F50">
        <v>8.0677761957788903</v>
      </c>
      <c r="G50">
        <v>13.309893015236122</v>
      </c>
    </row>
    <row r="51" spans="1:7" x14ac:dyDescent="0.25">
      <c r="A51" s="1">
        <v>43894</v>
      </c>
      <c r="B51">
        <v>3189</v>
      </c>
      <c r="C51">
        <v>631941</v>
      </c>
      <c r="D51">
        <v>-3.1347962382445143E-4</v>
      </c>
      <c r="E51">
        <v>-3.1352876883262597E-4</v>
      </c>
      <c r="F51">
        <v>8.0674626670100569</v>
      </c>
      <c r="G51">
        <v>13.356551314340818</v>
      </c>
    </row>
    <row r="52" spans="1:7" x14ac:dyDescent="0.25">
      <c r="A52" s="1">
        <v>43986</v>
      </c>
      <c r="B52">
        <v>3262</v>
      </c>
      <c r="C52">
        <v>428077</v>
      </c>
      <c r="D52">
        <v>2.2891188460332394E-2</v>
      </c>
      <c r="E52">
        <v>2.2633116170901611E-2</v>
      </c>
      <c r="F52">
        <v>8.0900957831809599</v>
      </c>
      <c r="G52">
        <v>12.967058364924748</v>
      </c>
    </row>
    <row r="53" spans="1:7" x14ac:dyDescent="0.25">
      <c r="A53" s="1">
        <v>44016</v>
      </c>
      <c r="B53">
        <v>3255</v>
      </c>
      <c r="C53">
        <v>634958</v>
      </c>
      <c r="D53">
        <v>-2.1459227467811159E-3</v>
      </c>
      <c r="E53">
        <v>-2.1482285382896063E-3</v>
      </c>
      <c r="F53">
        <v>8.0879475546426693</v>
      </c>
      <c r="G53">
        <v>13.361314133955084</v>
      </c>
    </row>
    <row r="54" spans="1:7" x14ac:dyDescent="0.25">
      <c r="A54" s="1">
        <v>44047</v>
      </c>
      <c r="B54">
        <v>3372.5</v>
      </c>
      <c r="C54">
        <v>638994</v>
      </c>
      <c r="D54">
        <v>3.6098310291858678E-2</v>
      </c>
      <c r="E54">
        <v>3.5462033439241265E-2</v>
      </c>
      <c r="F54">
        <v>8.1234095880819108</v>
      </c>
      <c r="G54">
        <v>13.367650343644227</v>
      </c>
    </row>
    <row r="55" spans="1:7" x14ac:dyDescent="0.25">
      <c r="A55" s="1">
        <v>44078</v>
      </c>
      <c r="B55">
        <v>3318</v>
      </c>
      <c r="C55">
        <v>664627</v>
      </c>
      <c r="D55">
        <v>-1.6160118606375094E-2</v>
      </c>
      <c r="E55">
        <v>-1.6292117331521173E-2</v>
      </c>
      <c r="F55">
        <v>8.1071174707503904</v>
      </c>
      <c r="G55">
        <v>13.406981260017835</v>
      </c>
    </row>
    <row r="56" spans="1:7" x14ac:dyDescent="0.25">
      <c r="A56" s="1">
        <v>44108</v>
      </c>
      <c r="B56">
        <v>3321.5</v>
      </c>
      <c r="C56">
        <v>198605</v>
      </c>
      <c r="D56">
        <v>1.0548523206751054E-3</v>
      </c>
      <c r="E56">
        <v>1.0542963549059923E-3</v>
      </c>
      <c r="F56">
        <v>8.1081717671052953</v>
      </c>
      <c r="G56">
        <v>12.199073206509929</v>
      </c>
    </row>
    <row r="57" spans="1:7" x14ac:dyDescent="0.25">
      <c r="A57" t="s">
        <v>97</v>
      </c>
      <c r="B57">
        <v>3286</v>
      </c>
      <c r="C57">
        <v>303435</v>
      </c>
      <c r="D57">
        <v>-1.068794219479151E-2</v>
      </c>
      <c r="E57">
        <v>-1.0745468508082483E-2</v>
      </c>
      <c r="F57">
        <v>8.0974262985972132</v>
      </c>
      <c r="G57">
        <v>12.622922698504901</v>
      </c>
    </row>
    <row r="58" spans="1:7" x14ac:dyDescent="0.25">
      <c r="A58" t="s">
        <v>98</v>
      </c>
      <c r="B58">
        <v>3362</v>
      </c>
      <c r="C58">
        <v>477174</v>
      </c>
      <c r="D58">
        <v>2.3128423615337797E-2</v>
      </c>
      <c r="E58">
        <v>2.2865015371347466E-2</v>
      </c>
      <c r="F58">
        <v>8.1202913139685613</v>
      </c>
      <c r="G58">
        <v>13.075636483228688</v>
      </c>
    </row>
    <row r="59" spans="1:7" x14ac:dyDescent="0.25">
      <c r="A59" t="s">
        <v>99</v>
      </c>
      <c r="B59">
        <v>3244.5</v>
      </c>
      <c r="C59">
        <v>489492</v>
      </c>
      <c r="D59">
        <v>-3.4949434860202258E-2</v>
      </c>
      <c r="E59">
        <v>-3.557477990733781E-2</v>
      </c>
      <c r="F59">
        <v>8.0847165340612239</v>
      </c>
      <c r="G59">
        <v>13.101123397611795</v>
      </c>
    </row>
    <row r="60" spans="1:7" x14ac:dyDescent="0.25">
      <c r="A60" t="s">
        <v>100</v>
      </c>
      <c r="B60">
        <v>3196.5</v>
      </c>
      <c r="C60">
        <v>423817</v>
      </c>
      <c r="D60">
        <v>-1.4794267221451687E-2</v>
      </c>
      <c r="E60">
        <v>-1.4904793854441659E-2</v>
      </c>
      <c r="F60">
        <v>8.0698117402067808</v>
      </c>
      <c r="G60">
        <v>12.957057037272792</v>
      </c>
    </row>
    <row r="61" spans="1:7" x14ac:dyDescent="0.25">
      <c r="A61" t="s">
        <v>101</v>
      </c>
      <c r="B61">
        <v>3236</v>
      </c>
      <c r="C61">
        <v>290157</v>
      </c>
      <c r="D61">
        <v>1.235726575942437E-2</v>
      </c>
      <c r="E61">
        <v>1.2281537971600835E-2</v>
      </c>
      <c r="F61">
        <v>8.0820932781783821</v>
      </c>
      <c r="G61">
        <v>12.578177434780093</v>
      </c>
    </row>
    <row r="62" spans="1:7" x14ac:dyDescent="0.25">
      <c r="A62" t="s">
        <v>102</v>
      </c>
      <c r="B62">
        <v>3165</v>
      </c>
      <c r="C62">
        <v>272556</v>
      </c>
      <c r="D62">
        <v>-2.1940667490729295E-2</v>
      </c>
      <c r="E62">
        <v>-2.2184943600105766E-2</v>
      </c>
      <c r="F62">
        <v>8.0599083345782763</v>
      </c>
      <c r="G62">
        <v>12.515599376559416</v>
      </c>
    </row>
    <row r="63" spans="1:7" x14ac:dyDescent="0.25">
      <c r="A63" t="s">
        <v>103</v>
      </c>
      <c r="B63">
        <v>3142.5</v>
      </c>
      <c r="C63">
        <v>448016</v>
      </c>
      <c r="D63">
        <v>-7.1090047393364926E-3</v>
      </c>
      <c r="E63">
        <v>-7.1343941138740921E-3</v>
      </c>
      <c r="F63">
        <v>8.0527739404644016</v>
      </c>
      <c r="G63">
        <v>13.012584225045096</v>
      </c>
    </row>
    <row r="64" spans="1:7" x14ac:dyDescent="0.25">
      <c r="A64" t="s">
        <v>104</v>
      </c>
      <c r="B64">
        <v>3205</v>
      </c>
      <c r="C64">
        <v>412431</v>
      </c>
      <c r="D64">
        <v>1.9888623707239459E-2</v>
      </c>
      <c r="E64">
        <v>1.9693428890368004E-2</v>
      </c>
      <c r="F64">
        <v>8.0724673693547704</v>
      </c>
      <c r="G64">
        <v>12.929824198037958</v>
      </c>
    </row>
    <row r="65" spans="1:7" x14ac:dyDescent="0.25">
      <c r="A65" t="s">
        <v>105</v>
      </c>
      <c r="B65">
        <v>3287</v>
      </c>
      <c r="C65">
        <v>370461</v>
      </c>
      <c r="D65">
        <v>2.5585023400936036E-2</v>
      </c>
      <c r="E65">
        <v>2.5263204309449002E-2</v>
      </c>
      <c r="F65">
        <v>8.0977305736642187</v>
      </c>
      <c r="G65">
        <v>12.822503455019829</v>
      </c>
    </row>
    <row r="66" spans="1:7" x14ac:dyDescent="0.25">
      <c r="A66" t="s">
        <v>106</v>
      </c>
      <c r="B66">
        <v>3215.5</v>
      </c>
      <c r="C66">
        <v>314692</v>
      </c>
      <c r="D66">
        <v>-2.1752357773045329E-2</v>
      </c>
      <c r="E66">
        <v>-2.1992428089301529E-2</v>
      </c>
      <c r="F66">
        <v>8.0757381455749186</v>
      </c>
      <c r="G66">
        <v>12.65934966169347</v>
      </c>
    </row>
    <row r="67" spans="1:7" x14ac:dyDescent="0.25">
      <c r="A67" t="s">
        <v>108</v>
      </c>
      <c r="B67">
        <v>3380</v>
      </c>
      <c r="C67">
        <v>760416</v>
      </c>
      <c r="D67">
        <v>7.1513706793802142E-3</v>
      </c>
      <c r="E67">
        <v>7.1259208899676638E-3</v>
      </c>
      <c r="F67">
        <v>8.1256309884770648</v>
      </c>
      <c r="G67">
        <v>13.541620930932115</v>
      </c>
    </row>
    <row r="68" spans="1:7" x14ac:dyDescent="0.25">
      <c r="A68" t="s">
        <v>109</v>
      </c>
      <c r="B68">
        <v>3467</v>
      </c>
      <c r="C68">
        <v>546429</v>
      </c>
      <c r="D68">
        <v>2.5739644970414203E-2</v>
      </c>
      <c r="E68">
        <v>2.5413957207958911E-2</v>
      </c>
      <c r="F68">
        <v>8.1510449456850242</v>
      </c>
      <c r="G68">
        <v>13.211159660500877</v>
      </c>
    </row>
    <row r="69" spans="1:7" x14ac:dyDescent="0.25">
      <c r="A69" s="1">
        <v>43926</v>
      </c>
      <c r="B69">
        <v>3760</v>
      </c>
      <c r="C69">
        <v>1340370</v>
      </c>
      <c r="D69">
        <v>1.8970189701897018E-2</v>
      </c>
      <c r="E69">
        <v>1.879249934936732E-2</v>
      </c>
      <c r="F69">
        <v>8.2321742363839405</v>
      </c>
      <c r="G69">
        <v>14.108456253216133</v>
      </c>
    </row>
    <row r="70" spans="1:7" x14ac:dyDescent="0.25">
      <c r="A70" s="1">
        <v>43956</v>
      </c>
      <c r="B70">
        <v>3702</v>
      </c>
      <c r="C70">
        <v>661431</v>
      </c>
      <c r="D70">
        <v>-1.5425531914893617E-2</v>
      </c>
      <c r="E70">
        <v>-1.5545743250497365E-2</v>
      </c>
      <c r="F70">
        <v>8.2166284931334435</v>
      </c>
      <c r="G70">
        <v>13.402160948706626</v>
      </c>
    </row>
    <row r="71" spans="1:7" x14ac:dyDescent="0.25">
      <c r="A71" s="1">
        <v>43987</v>
      </c>
      <c r="B71">
        <v>3690</v>
      </c>
      <c r="C71">
        <v>675492</v>
      </c>
      <c r="D71">
        <v>-3.2414910858995136E-3</v>
      </c>
      <c r="E71">
        <v>-3.2467560988699812E-3</v>
      </c>
      <c r="F71">
        <v>8.2133817370345721</v>
      </c>
      <c r="G71">
        <v>13.42319659323306</v>
      </c>
    </row>
    <row r="72" spans="1:7" x14ac:dyDescent="0.25">
      <c r="A72" s="1">
        <v>44017</v>
      </c>
      <c r="B72">
        <v>3694</v>
      </c>
      <c r="C72">
        <v>483755</v>
      </c>
      <c r="D72">
        <v>1.0840108401084011E-3</v>
      </c>
      <c r="E72">
        <v>1.0834237246124504E-3</v>
      </c>
      <c r="F72">
        <v>8.2144651607591861</v>
      </c>
      <c r="G72">
        <v>13.089333859190026</v>
      </c>
    </row>
    <row r="73" spans="1:7" x14ac:dyDescent="0.25">
      <c r="A73" s="1">
        <v>44048</v>
      </c>
      <c r="B73">
        <v>3663</v>
      </c>
      <c r="C73">
        <v>291016</v>
      </c>
      <c r="D73">
        <v>-8.3919870059556041E-3</v>
      </c>
      <c r="E73">
        <v>-8.4273979803708553E-3</v>
      </c>
      <c r="F73">
        <v>8.2060377627788146</v>
      </c>
      <c r="G73">
        <v>12.581133527459999</v>
      </c>
    </row>
    <row r="74" spans="1:7" x14ac:dyDescent="0.25">
      <c r="A74" s="1">
        <v>44170</v>
      </c>
      <c r="B74">
        <v>3575.5</v>
      </c>
      <c r="C74">
        <v>535623</v>
      </c>
      <c r="D74">
        <v>-2.3887523887523888E-2</v>
      </c>
      <c r="E74">
        <v>-2.4177457290363753E-2</v>
      </c>
      <c r="F74">
        <v>8.1818603054884509</v>
      </c>
      <c r="G74">
        <v>13.19118583437155</v>
      </c>
    </row>
    <row r="75" spans="1:7" x14ac:dyDescent="0.25">
      <c r="A75" t="s">
        <v>111</v>
      </c>
      <c r="B75">
        <v>3631</v>
      </c>
      <c r="C75">
        <v>546151</v>
      </c>
      <c r="D75">
        <v>1.5522304572787023E-2</v>
      </c>
      <c r="E75">
        <v>1.5403065925885149E-2</v>
      </c>
      <c r="F75">
        <v>8.1972633714143353</v>
      </c>
      <c r="G75">
        <v>13.210650773268823</v>
      </c>
    </row>
    <row r="76" spans="1:7" x14ac:dyDescent="0.25">
      <c r="A76" t="s">
        <v>112</v>
      </c>
      <c r="B76">
        <v>3508</v>
      </c>
      <c r="C76">
        <v>621758</v>
      </c>
      <c r="D76">
        <v>-3.3874965574221975E-2</v>
      </c>
      <c r="E76">
        <v>-3.4462017922262132E-2</v>
      </c>
      <c r="F76">
        <v>8.1628013534920729</v>
      </c>
      <c r="G76">
        <v>13.340306228490794</v>
      </c>
    </row>
    <row r="77" spans="1:7" x14ac:dyDescent="0.25">
      <c r="A77" t="s">
        <v>113</v>
      </c>
      <c r="B77">
        <v>3544.5</v>
      </c>
      <c r="C77">
        <v>308703</v>
      </c>
      <c r="D77">
        <v>1.040478905359179E-2</v>
      </c>
      <c r="E77">
        <v>1.0351031802998649E-2</v>
      </c>
      <c r="F77">
        <v>8.1731523852950723</v>
      </c>
      <c r="G77">
        <v>12.640134928616012</v>
      </c>
    </row>
    <row r="78" spans="1:7" x14ac:dyDescent="0.25">
      <c r="A78" t="s">
        <v>114</v>
      </c>
      <c r="B78">
        <v>3619.5</v>
      </c>
      <c r="C78">
        <v>522604</v>
      </c>
      <c r="D78">
        <v>2.1159542953872196E-2</v>
      </c>
      <c r="E78">
        <v>2.0938788438123933E-2</v>
      </c>
      <c r="F78">
        <v>8.194091173733197</v>
      </c>
      <c r="G78">
        <v>13.166579286076862</v>
      </c>
    </row>
    <row r="79" spans="1:7" x14ac:dyDescent="0.25">
      <c r="A79" t="s">
        <v>115</v>
      </c>
      <c r="B79">
        <v>3657</v>
      </c>
      <c r="C79">
        <v>352357</v>
      </c>
      <c r="D79">
        <v>1.0360547036883548E-2</v>
      </c>
      <c r="E79">
        <v>1.0307244416185048E-2</v>
      </c>
      <c r="F79">
        <v>8.2043984181493812</v>
      </c>
      <c r="G79">
        <v>12.772400145167735</v>
      </c>
    </row>
    <row r="80" spans="1:7" x14ac:dyDescent="0.25">
      <c r="A80" t="s">
        <v>116</v>
      </c>
      <c r="B80">
        <v>3640</v>
      </c>
      <c r="C80">
        <v>400697</v>
      </c>
      <c r="D80">
        <v>-4.6486190866830736E-3</v>
      </c>
      <c r="E80">
        <v>-4.6594575185949245E-3</v>
      </c>
      <c r="F80">
        <v>8.1997389606307856</v>
      </c>
      <c r="G80">
        <v>12.90096080969828</v>
      </c>
    </row>
    <row r="81" spans="1:7" x14ac:dyDescent="0.25">
      <c r="A81" t="s">
        <v>117</v>
      </c>
      <c r="B81">
        <v>3600</v>
      </c>
      <c r="C81">
        <v>345079</v>
      </c>
      <c r="D81">
        <v>-1.098901098901099E-2</v>
      </c>
      <c r="E81">
        <v>-1.1049836186584935E-2</v>
      </c>
      <c r="F81">
        <v>8.1886891244442008</v>
      </c>
      <c r="G81">
        <v>12.751528655307563</v>
      </c>
    </row>
    <row r="82" spans="1:7" x14ac:dyDescent="0.25">
      <c r="A82" t="s">
        <v>118</v>
      </c>
      <c r="B82">
        <v>3616</v>
      </c>
      <c r="C82">
        <v>208008</v>
      </c>
      <c r="D82">
        <v>4.4444444444444444E-3</v>
      </c>
      <c r="E82">
        <v>4.4345970678657748E-3</v>
      </c>
      <c r="F82">
        <v>8.1931237215120678</v>
      </c>
      <c r="G82">
        <v>12.24533181948229</v>
      </c>
    </row>
    <row r="83" spans="1:7" x14ac:dyDescent="0.25">
      <c r="A83" t="s">
        <v>119</v>
      </c>
      <c r="B83">
        <v>3635</v>
      </c>
      <c r="C83">
        <v>119457</v>
      </c>
      <c r="D83">
        <v>5.2544247787610623E-3</v>
      </c>
      <c r="E83">
        <v>5.2406684555527088E-3</v>
      </c>
      <c r="F83">
        <v>8.1983643899676206</v>
      </c>
      <c r="G83">
        <v>11.690711752962422</v>
      </c>
    </row>
    <row r="84" spans="1:7" x14ac:dyDescent="0.25">
      <c r="A84" t="s">
        <v>120</v>
      </c>
      <c r="B84">
        <v>3615.5</v>
      </c>
      <c r="C84">
        <v>365782</v>
      </c>
      <c r="D84">
        <v>-5.3645116918844566E-3</v>
      </c>
      <c r="E84">
        <v>-5.3789523526131967E-3</v>
      </c>
      <c r="F84">
        <v>8.1929854376150058</v>
      </c>
      <c r="G84">
        <v>12.80979280651113</v>
      </c>
    </row>
    <row r="85" spans="1:7" x14ac:dyDescent="0.25">
      <c r="A85" t="s">
        <v>121</v>
      </c>
      <c r="B85">
        <v>3744.5</v>
      </c>
      <c r="C85">
        <v>856327</v>
      </c>
      <c r="D85">
        <v>3.567971234960586E-2</v>
      </c>
      <c r="E85">
        <v>3.5057938074415138E-2</v>
      </c>
      <c r="F85">
        <v>8.2280433756894222</v>
      </c>
      <c r="G85">
        <v>13.660407591522681</v>
      </c>
    </row>
    <row r="86" spans="1:7" x14ac:dyDescent="0.25">
      <c r="A86" t="s">
        <v>122</v>
      </c>
      <c r="B86">
        <v>3827</v>
      </c>
      <c r="C86">
        <v>502375</v>
      </c>
      <c r="D86">
        <v>2.2032314060622248E-2</v>
      </c>
      <c r="E86">
        <v>2.1793109736280465E-2</v>
      </c>
      <c r="F86">
        <v>8.2498364854257016</v>
      </c>
      <c r="G86">
        <v>13.127102131751503</v>
      </c>
    </row>
    <row r="87" spans="1:7" x14ac:dyDescent="0.25">
      <c r="A87" t="s">
        <v>123</v>
      </c>
      <c r="B87">
        <v>3740</v>
      </c>
      <c r="C87">
        <v>518322</v>
      </c>
      <c r="D87">
        <v>-2.2733211392735823E-2</v>
      </c>
      <c r="E87">
        <v>-2.2995595017124695E-2</v>
      </c>
      <c r="F87">
        <v>8.2268408904085781</v>
      </c>
      <c r="G87">
        <v>13.158351949736552</v>
      </c>
    </row>
    <row r="88" spans="1:7" x14ac:dyDescent="0.25">
      <c r="A88" s="1">
        <v>43836</v>
      </c>
      <c r="B88">
        <v>3832</v>
      </c>
      <c r="C88">
        <v>428320</v>
      </c>
      <c r="D88">
        <v>2.4598930481283421E-2</v>
      </c>
      <c r="E88">
        <v>2.43012486821736E-2</v>
      </c>
      <c r="F88">
        <v>8.2511421390907511</v>
      </c>
      <c r="G88">
        <v>12.967625858754179</v>
      </c>
    </row>
    <row r="89" spans="1:7" x14ac:dyDescent="0.25">
      <c r="A89" s="1">
        <v>43867</v>
      </c>
      <c r="B89">
        <v>3899.5</v>
      </c>
      <c r="C89">
        <v>590579</v>
      </c>
      <c r="D89">
        <v>1.7614822546972862E-2</v>
      </c>
      <c r="E89">
        <v>1.7461479679801488E-2</v>
      </c>
      <c r="F89">
        <v>8.2686036187705536</v>
      </c>
      <c r="G89">
        <v>13.288858690599175</v>
      </c>
    </row>
    <row r="90" spans="1:7" x14ac:dyDescent="0.25">
      <c r="A90" s="1">
        <v>43896</v>
      </c>
      <c r="B90">
        <v>3869</v>
      </c>
      <c r="C90">
        <v>529011</v>
      </c>
      <c r="D90">
        <v>-7.8215155789203746E-3</v>
      </c>
      <c r="E90">
        <v>-7.8522640700398084E-3</v>
      </c>
      <c r="F90">
        <v>8.2607513547005134</v>
      </c>
      <c r="G90">
        <v>13.178764504575096</v>
      </c>
    </row>
    <row r="91" spans="1:7" x14ac:dyDescent="0.25">
      <c r="A91" s="1">
        <v>43927</v>
      </c>
      <c r="B91">
        <v>3836</v>
      </c>
      <c r="C91">
        <v>632588</v>
      </c>
      <c r="D91">
        <v>-8.5293357456707151E-3</v>
      </c>
      <c r="E91">
        <v>-8.5659186971841269E-3</v>
      </c>
      <c r="F91">
        <v>8.2521854360033284</v>
      </c>
      <c r="G91">
        <v>13.357574620340854</v>
      </c>
    </row>
    <row r="92" spans="1:7" x14ac:dyDescent="0.25">
      <c r="A92" s="1">
        <v>43957</v>
      </c>
      <c r="B92">
        <v>3846</v>
      </c>
      <c r="C92">
        <v>300224</v>
      </c>
      <c r="D92">
        <v>2.6068821689259644E-3</v>
      </c>
      <c r="E92">
        <v>2.6034901453962536E-3</v>
      </c>
      <c r="F92">
        <v>8.2547889261487253</v>
      </c>
      <c r="G92">
        <v>12.61228414168813</v>
      </c>
    </row>
    <row r="93" spans="1:7" x14ac:dyDescent="0.25">
      <c r="A93" s="1">
        <v>44049</v>
      </c>
      <c r="B93">
        <v>3950</v>
      </c>
      <c r="C93">
        <v>622249</v>
      </c>
      <c r="D93">
        <v>2.704108164326573E-2</v>
      </c>
      <c r="E93">
        <v>2.6681931746442577E-2</v>
      </c>
      <c r="F93">
        <v>8.281470857895167</v>
      </c>
      <c r="G93">
        <v>13.341095613157433</v>
      </c>
    </row>
    <row r="94" spans="1:7" x14ac:dyDescent="0.25">
      <c r="A94" s="1">
        <v>44080</v>
      </c>
      <c r="B94">
        <v>3929</v>
      </c>
      <c r="C94">
        <v>367852</v>
      </c>
      <c r="D94">
        <v>-5.3164556962025317E-3</v>
      </c>
      <c r="E94">
        <v>-5.3306383367077948E-3</v>
      </c>
      <c r="F94">
        <v>8.2761402195584601</v>
      </c>
      <c r="G94">
        <v>12.815435962344408</v>
      </c>
    </row>
    <row r="95" spans="1:7" x14ac:dyDescent="0.25">
      <c r="A95" s="1">
        <v>44110</v>
      </c>
      <c r="B95">
        <v>3995</v>
      </c>
      <c r="C95">
        <v>805517</v>
      </c>
      <c r="D95">
        <v>1.6798167472639347E-2</v>
      </c>
      <c r="E95">
        <v>1.665863864191533E-2</v>
      </c>
      <c r="F95">
        <v>8.2927988582003742</v>
      </c>
      <c r="G95">
        <v>13.599239586280246</v>
      </c>
    </row>
    <row r="96" spans="1:7" x14ac:dyDescent="0.25">
      <c r="A96" s="1">
        <v>44141</v>
      </c>
      <c r="B96">
        <v>4004</v>
      </c>
      <c r="C96">
        <v>786098</v>
      </c>
      <c r="D96">
        <v>2.2528160200250315E-3</v>
      </c>
      <c r="E96">
        <v>2.250282234736159E-3</v>
      </c>
      <c r="F96">
        <v>8.2950491404351112</v>
      </c>
      <c r="G96">
        <v>13.574836745573039</v>
      </c>
    </row>
    <row r="97" spans="1:7" x14ac:dyDescent="0.25">
      <c r="A97" t="s">
        <v>124</v>
      </c>
      <c r="B97">
        <v>3985.5</v>
      </c>
      <c r="C97">
        <v>606762</v>
      </c>
      <c r="D97">
        <v>-4.6203796203796201E-3</v>
      </c>
      <c r="E97">
        <v>-4.6310865671333416E-3</v>
      </c>
      <c r="F97">
        <v>8.2904180538679775</v>
      </c>
      <c r="G97">
        <v>13.315891900896366</v>
      </c>
    </row>
    <row r="98" spans="1:7" x14ac:dyDescent="0.25">
      <c r="A98" t="s">
        <v>125</v>
      </c>
      <c r="B98">
        <v>3950</v>
      </c>
      <c r="C98">
        <v>409007</v>
      </c>
      <c r="D98">
        <v>-8.907288922343496E-3</v>
      </c>
      <c r="E98">
        <v>-8.9471959728103321E-3</v>
      </c>
      <c r="F98">
        <v>8.281470857895167</v>
      </c>
      <c r="G98">
        <v>12.921487549792905</v>
      </c>
    </row>
    <row r="99" spans="1:7" x14ac:dyDescent="0.25">
      <c r="A99" t="s">
        <v>126</v>
      </c>
      <c r="B99">
        <v>3945</v>
      </c>
      <c r="C99">
        <v>542551</v>
      </c>
      <c r="D99">
        <v>-1.2658227848101266E-3</v>
      </c>
      <c r="E99">
        <v>-1.2666246151929424E-3</v>
      </c>
      <c r="F99">
        <v>8.2802042332799743</v>
      </c>
      <c r="G99">
        <v>13.204037369194753</v>
      </c>
    </row>
    <row r="100" spans="1:7" x14ac:dyDescent="0.25">
      <c r="A100" t="s">
        <v>127</v>
      </c>
      <c r="B100">
        <v>3820</v>
      </c>
      <c r="C100">
        <v>725669</v>
      </c>
      <c r="D100">
        <v>-3.1685678073510776E-2</v>
      </c>
      <c r="E100">
        <v>-3.2198531679353722E-2</v>
      </c>
      <c r="F100">
        <v>8.2480057016006203</v>
      </c>
      <c r="G100">
        <v>13.494849266977489</v>
      </c>
    </row>
    <row r="101" spans="1:7" x14ac:dyDescent="0.25">
      <c r="A101" t="s">
        <v>129</v>
      </c>
      <c r="B101">
        <v>4076</v>
      </c>
      <c r="C101">
        <v>655479</v>
      </c>
      <c r="D101">
        <v>2.4120603015075376E-2</v>
      </c>
      <c r="E101">
        <v>2.3834296064132017E-2</v>
      </c>
      <c r="F101">
        <v>8.3128713943426149</v>
      </c>
      <c r="G101">
        <v>13.393121545059437</v>
      </c>
    </row>
    <row r="102" spans="1:7" x14ac:dyDescent="0.25">
      <c r="A102" t="s">
        <v>130</v>
      </c>
      <c r="B102">
        <v>4115</v>
      </c>
      <c r="C102">
        <v>715543</v>
      </c>
      <c r="D102">
        <v>9.5682041216879291E-3</v>
      </c>
      <c r="E102">
        <v>9.5227187685548408E-3</v>
      </c>
      <c r="F102">
        <v>8.3223941131111694</v>
      </c>
      <c r="G102">
        <v>13.480796974006523</v>
      </c>
    </row>
    <row r="103" spans="1:7" x14ac:dyDescent="0.25">
      <c r="A103" t="s">
        <v>131</v>
      </c>
      <c r="B103">
        <v>4140.5</v>
      </c>
      <c r="C103">
        <v>870462</v>
      </c>
      <c r="D103">
        <v>6.1968408262454439E-3</v>
      </c>
      <c r="E103">
        <v>6.17771936258453E-3</v>
      </c>
      <c r="F103">
        <v>8.3285718324737541</v>
      </c>
      <c r="G103">
        <v>13.676779384164611</v>
      </c>
    </row>
    <row r="104" spans="1:7" x14ac:dyDescent="0.25">
      <c r="A104" t="s">
        <v>132</v>
      </c>
      <c r="B104">
        <v>4180.5</v>
      </c>
      <c r="C104">
        <v>558665</v>
      </c>
      <c r="D104">
        <v>9.6606690013283422E-3</v>
      </c>
      <c r="E104">
        <v>9.6143031163578134E-3</v>
      </c>
      <c r="F104">
        <v>8.3381861355901119</v>
      </c>
      <c r="G104">
        <v>13.23330528805805</v>
      </c>
    </row>
    <row r="105" spans="1:7" x14ac:dyDescent="0.25">
      <c r="A105" t="s">
        <v>133</v>
      </c>
      <c r="B105">
        <v>4156.5</v>
      </c>
      <c r="C105">
        <v>332486</v>
      </c>
      <c r="D105">
        <v>-5.7409400789379264E-3</v>
      </c>
      <c r="E105">
        <v>-5.7574826189697517E-3</v>
      </c>
      <c r="F105">
        <v>8.3324286529711422</v>
      </c>
      <c r="G105">
        <v>12.714353032928436</v>
      </c>
    </row>
    <row r="106" spans="1:7" x14ac:dyDescent="0.25">
      <c r="A106" t="s">
        <v>134</v>
      </c>
      <c r="B106">
        <v>4035</v>
      </c>
      <c r="C106">
        <v>439418</v>
      </c>
      <c r="D106">
        <v>-2.9231324431613137E-2</v>
      </c>
      <c r="E106">
        <v>-2.9667072267093624E-2</v>
      </c>
      <c r="F106">
        <v>8.3027615807040487</v>
      </c>
      <c r="G106">
        <v>12.993206403045814</v>
      </c>
    </row>
    <row r="107" spans="1:7" x14ac:dyDescent="0.25">
      <c r="A107" s="1">
        <v>43897</v>
      </c>
      <c r="B107">
        <v>4222</v>
      </c>
      <c r="C107">
        <v>287251</v>
      </c>
      <c r="D107">
        <v>4.7596382674916704E-3</v>
      </c>
      <c r="E107">
        <v>4.7483470033202278E-3</v>
      </c>
      <c r="F107">
        <v>8.3480642284082656</v>
      </c>
      <c r="G107">
        <v>12.56811167699302</v>
      </c>
    </row>
    <row r="108" spans="1:7" x14ac:dyDescent="0.25">
      <c r="A108" s="1">
        <v>43989</v>
      </c>
      <c r="B108">
        <v>4332</v>
      </c>
      <c r="C108">
        <v>494536</v>
      </c>
      <c r="D108">
        <v>2.6054002842254856E-2</v>
      </c>
      <c r="E108">
        <v>2.5720379712615354E-2</v>
      </c>
      <c r="F108">
        <v>8.3737846081208804</v>
      </c>
      <c r="G108">
        <v>13.111375228203951</v>
      </c>
    </row>
    <row r="109" spans="1:7" x14ac:dyDescent="0.25">
      <c r="A109" s="1">
        <v>44019</v>
      </c>
      <c r="B109">
        <v>4242</v>
      </c>
      <c r="C109">
        <v>599546</v>
      </c>
      <c r="D109">
        <v>-2.077562326869806E-2</v>
      </c>
      <c r="E109">
        <v>-2.0994472996253496E-2</v>
      </c>
      <c r="F109">
        <v>8.3527901351246285</v>
      </c>
      <c r="G109">
        <v>13.303927981114905</v>
      </c>
    </row>
    <row r="110" spans="1:7" x14ac:dyDescent="0.25">
      <c r="A110" s="1">
        <v>44050</v>
      </c>
      <c r="B110">
        <v>4225</v>
      </c>
      <c r="C110">
        <v>364001</v>
      </c>
      <c r="D110">
        <v>-4.0075436115040077E-3</v>
      </c>
      <c r="E110">
        <v>-4.0155953333535447E-3</v>
      </c>
      <c r="F110">
        <v>8.3487745397912736</v>
      </c>
      <c r="G110">
        <v>12.804911893867851</v>
      </c>
    </row>
    <row r="111" spans="1:7" x14ac:dyDescent="0.25">
      <c r="A111" s="1">
        <v>44081</v>
      </c>
      <c r="B111">
        <v>4337</v>
      </c>
      <c r="C111">
        <v>674716</v>
      </c>
      <c r="D111">
        <v>2.6508875739644971E-2</v>
      </c>
      <c r="E111">
        <v>2.6163604044092043E-2</v>
      </c>
      <c r="F111">
        <v>8.3749381438353669</v>
      </c>
      <c r="G111">
        <v>13.422047140577705</v>
      </c>
    </row>
    <row r="112" spans="1:7" x14ac:dyDescent="0.25">
      <c r="A112" s="1">
        <v>44111</v>
      </c>
      <c r="B112">
        <v>4307</v>
      </c>
      <c r="C112">
        <v>519649</v>
      </c>
      <c r="D112">
        <v>-6.917223887479825E-3</v>
      </c>
      <c r="E112">
        <v>-6.9412587812556709E-3</v>
      </c>
      <c r="F112">
        <v>8.3679968850541098</v>
      </c>
      <c r="G112">
        <v>13.160908862642543</v>
      </c>
    </row>
    <row r="113" spans="1:7" x14ac:dyDescent="0.25">
      <c r="A113" t="s">
        <v>135</v>
      </c>
      <c r="B113">
        <v>4291</v>
      </c>
      <c r="C113">
        <v>327645</v>
      </c>
      <c r="D113">
        <v>-3.7148827490132343E-3</v>
      </c>
      <c r="E113">
        <v>-3.7218000625858561E-3</v>
      </c>
      <c r="F113">
        <v>8.3642750849915242</v>
      </c>
      <c r="G113">
        <v>12.699685984165031</v>
      </c>
    </row>
    <row r="114" spans="1:7" x14ac:dyDescent="0.25">
      <c r="A114" t="s">
        <v>136</v>
      </c>
      <c r="B114">
        <v>4259.5</v>
      </c>
      <c r="C114">
        <v>403736</v>
      </c>
      <c r="D114">
        <v>-7.34094616639478E-3</v>
      </c>
      <c r="E114">
        <v>-7.3680235086295582E-3</v>
      </c>
      <c r="F114">
        <v>8.3569070614828949</v>
      </c>
      <c r="G114">
        <v>12.908516477995214</v>
      </c>
    </row>
    <row r="115" spans="1:7" x14ac:dyDescent="0.25">
      <c r="A115" t="s">
        <v>137</v>
      </c>
      <c r="B115">
        <v>4298</v>
      </c>
      <c r="C115">
        <v>278935</v>
      </c>
      <c r="D115">
        <v>9.0386195562859491E-3</v>
      </c>
      <c r="E115">
        <v>8.9980157195605828E-3</v>
      </c>
      <c r="F115">
        <v>8.3659050772024557</v>
      </c>
      <c r="G115">
        <v>12.538734058750238</v>
      </c>
    </row>
    <row r="116" spans="1:7" x14ac:dyDescent="0.25">
      <c r="A116" t="s">
        <v>138</v>
      </c>
      <c r="B116">
        <v>4303.5</v>
      </c>
      <c r="C116">
        <v>361755</v>
      </c>
      <c r="D116">
        <v>1.2796649604467194E-3</v>
      </c>
      <c r="E116">
        <v>1.278846887073419E-3</v>
      </c>
      <c r="F116">
        <v>8.3671839240895292</v>
      </c>
      <c r="G116">
        <v>12.798722466098281</v>
      </c>
    </row>
    <row r="117" spans="1:7" x14ac:dyDescent="0.25">
      <c r="A117" t="s">
        <v>139</v>
      </c>
      <c r="B117">
        <v>4302</v>
      </c>
      <c r="C117">
        <v>176026</v>
      </c>
      <c r="D117">
        <v>-3.4855350296270478E-4</v>
      </c>
      <c r="E117">
        <v>-3.4861426185380754E-4</v>
      </c>
      <c r="F117">
        <v>8.3668353098276746</v>
      </c>
      <c r="G117">
        <v>12.078386990382418</v>
      </c>
    </row>
    <row r="118" spans="1:7" x14ac:dyDescent="0.25">
      <c r="A118" t="s">
        <v>142</v>
      </c>
      <c r="B118">
        <v>4690</v>
      </c>
      <c r="C118">
        <v>859724</v>
      </c>
      <c r="D118">
        <v>9.0361445783132526E-3</v>
      </c>
      <c r="E118">
        <v>8.9955629085777828E-3</v>
      </c>
      <c r="F118">
        <v>8.4531878614403251</v>
      </c>
      <c r="G118">
        <v>13.664366686488004</v>
      </c>
    </row>
    <row r="119" spans="1:7" x14ac:dyDescent="0.25">
      <c r="A119" t="s">
        <v>143</v>
      </c>
      <c r="B119">
        <v>4720</v>
      </c>
      <c r="C119">
        <v>648464</v>
      </c>
      <c r="D119">
        <v>6.3965884861407248E-3</v>
      </c>
      <c r="E119">
        <v>6.3762171392760638E-3</v>
      </c>
      <c r="F119">
        <v>8.4595640785796018</v>
      </c>
      <c r="G119">
        <v>13.382361768476082</v>
      </c>
    </row>
    <row r="120" spans="1:7" x14ac:dyDescent="0.25">
      <c r="A120" t="s">
        <v>144</v>
      </c>
      <c r="B120">
        <v>4782.5</v>
      </c>
      <c r="C120">
        <v>464885</v>
      </c>
      <c r="D120">
        <v>1.3241525423728813E-2</v>
      </c>
      <c r="E120">
        <v>1.3154622734806871E-2</v>
      </c>
      <c r="F120">
        <v>8.4727187013144079</v>
      </c>
      <c r="G120">
        <v>13.049545342154923</v>
      </c>
    </row>
    <row r="121" spans="1:7" x14ac:dyDescent="0.25">
      <c r="A121" t="s">
        <v>145</v>
      </c>
      <c r="B121">
        <v>4752</v>
      </c>
      <c r="C121">
        <v>554837</v>
      </c>
      <c r="D121">
        <v>-6.3774176685833768E-3</v>
      </c>
      <c r="E121">
        <v>-6.3978402719270591E-3</v>
      </c>
      <c r="F121">
        <v>8.4663208610424814</v>
      </c>
      <c r="G121">
        <v>13.226429655898439</v>
      </c>
    </row>
    <row r="122" spans="1:7" x14ac:dyDescent="0.25">
      <c r="A122" t="s">
        <v>146</v>
      </c>
      <c r="B122">
        <v>4768</v>
      </c>
      <c r="C122">
        <v>303507</v>
      </c>
      <c r="D122">
        <v>3.3670033670033669E-3</v>
      </c>
      <c r="E122">
        <v>3.3613477027049274E-3</v>
      </c>
      <c r="F122">
        <v>8.4696822087451853</v>
      </c>
      <c r="G122">
        <v>12.623159953466127</v>
      </c>
    </row>
    <row r="123" spans="1:7" x14ac:dyDescent="0.25">
      <c r="A123" t="s">
        <v>147</v>
      </c>
      <c r="B123">
        <v>4698</v>
      </c>
      <c r="C123">
        <v>815281</v>
      </c>
      <c r="D123">
        <v>-1.4681208053691275E-2</v>
      </c>
      <c r="E123">
        <v>-1.4790043526327642E-2</v>
      </c>
      <c r="F123">
        <v>8.4548921652188582</v>
      </c>
      <c r="G123">
        <v>13.611288118074288</v>
      </c>
    </row>
    <row r="124" spans="1:7" x14ac:dyDescent="0.25">
      <c r="A124" t="s">
        <v>148</v>
      </c>
      <c r="B124">
        <v>4675.5</v>
      </c>
      <c r="C124">
        <v>499186</v>
      </c>
      <c r="D124">
        <v>-4.7892720306513406E-3</v>
      </c>
      <c r="E124">
        <v>-4.8007773433566764E-3</v>
      </c>
      <c r="F124">
        <v>8.4500913878755011</v>
      </c>
      <c r="G124">
        <v>13.120734050772295</v>
      </c>
    </row>
    <row r="125" spans="1:7" x14ac:dyDescent="0.25">
      <c r="A125" t="s">
        <v>149</v>
      </c>
      <c r="B125">
        <v>4586</v>
      </c>
      <c r="C125">
        <v>545908</v>
      </c>
      <c r="D125">
        <v>-1.9142337717891134E-2</v>
      </c>
      <c r="E125">
        <v>-1.932792445765167E-2</v>
      </c>
      <c r="F125">
        <v>8.4307634634178505</v>
      </c>
      <c r="G125">
        <v>13.210205742361133</v>
      </c>
    </row>
    <row r="126" spans="1:7" x14ac:dyDescent="0.25">
      <c r="A126" s="1">
        <v>43898</v>
      </c>
      <c r="B126">
        <v>4614</v>
      </c>
      <c r="C126">
        <v>440772</v>
      </c>
      <c r="D126">
        <v>6.1055385957261227E-3</v>
      </c>
      <c r="E126">
        <v>6.0869753158491486E-3</v>
      </c>
      <c r="F126">
        <v>8.4368504387336998</v>
      </c>
      <c r="G126">
        <v>12.996283013932162</v>
      </c>
    </row>
    <row r="127" spans="1:7" x14ac:dyDescent="0.25">
      <c r="A127" s="1">
        <v>43929</v>
      </c>
      <c r="B127">
        <v>4658.5</v>
      </c>
      <c r="C127">
        <v>276765</v>
      </c>
      <c r="D127">
        <v>9.6445600346770702E-3</v>
      </c>
      <c r="E127">
        <v>9.5983481567806454E-3</v>
      </c>
      <c r="F127">
        <v>8.4464487868904801</v>
      </c>
      <c r="G127">
        <v>12.530924049644092</v>
      </c>
    </row>
    <row r="128" spans="1:7" x14ac:dyDescent="0.25">
      <c r="A128" s="1">
        <v>43959</v>
      </c>
      <c r="B128">
        <v>4632</v>
      </c>
      <c r="C128">
        <v>333049</v>
      </c>
      <c r="D128">
        <v>-5.6885263496833744E-3</v>
      </c>
      <c r="E128">
        <v>-5.7047676376485029E-3</v>
      </c>
      <c r="F128">
        <v>8.4407440192528309</v>
      </c>
      <c r="G128">
        <v>12.716044905284649</v>
      </c>
    </row>
    <row r="129" spans="1:7" x14ac:dyDescent="0.25">
      <c r="A129" s="1">
        <v>43990</v>
      </c>
      <c r="B129">
        <v>4606.5</v>
      </c>
      <c r="C129">
        <v>321495</v>
      </c>
      <c r="D129">
        <v>-5.5051813471502587E-3</v>
      </c>
      <c r="E129">
        <v>-5.5203907038444411E-3</v>
      </c>
      <c r="F129">
        <v>8.4352236285489859</v>
      </c>
      <c r="G129">
        <v>12.680737270439343</v>
      </c>
    </row>
    <row r="130" spans="1:7" x14ac:dyDescent="0.25">
      <c r="A130" s="1">
        <v>44020</v>
      </c>
      <c r="B130">
        <v>4618</v>
      </c>
      <c r="C130">
        <v>309905</v>
      </c>
      <c r="D130">
        <v>2.4964723759904484E-3</v>
      </c>
      <c r="E130">
        <v>2.4933613654538459E-3</v>
      </c>
      <c r="F130">
        <v>8.4377169899144402</v>
      </c>
      <c r="G130">
        <v>12.644021077882535</v>
      </c>
    </row>
    <row r="131" spans="1:7" x14ac:dyDescent="0.25">
      <c r="A131" s="1">
        <v>44112</v>
      </c>
      <c r="B131">
        <v>4613.5</v>
      </c>
      <c r="C131">
        <v>263586</v>
      </c>
      <c r="D131">
        <v>-9.7444781290601987E-4</v>
      </c>
      <c r="E131">
        <v>-9.7492289583013417E-4</v>
      </c>
      <c r="F131">
        <v>8.43674206701861</v>
      </c>
      <c r="G131">
        <v>12.482134969426163</v>
      </c>
    </row>
    <row r="132" spans="1:7" x14ac:dyDescent="0.25">
      <c r="A132" s="1">
        <v>44143</v>
      </c>
      <c r="B132">
        <v>4622</v>
      </c>
      <c r="C132">
        <v>368984</v>
      </c>
      <c r="D132">
        <v>1.8424189877533326E-3</v>
      </c>
      <c r="E132">
        <v>1.840723815715462E-3</v>
      </c>
      <c r="F132">
        <v>8.4385827908343263</v>
      </c>
      <c r="G132">
        <v>12.818508561648969</v>
      </c>
    </row>
    <row r="133" spans="1:7" x14ac:dyDescent="0.25">
      <c r="A133" s="1">
        <v>44173</v>
      </c>
      <c r="B133">
        <v>4619.5</v>
      </c>
      <c r="C133">
        <v>343556</v>
      </c>
      <c r="D133">
        <v>-5.4089138900908693E-4</v>
      </c>
      <c r="E133">
        <v>-5.4103772352615302E-4</v>
      </c>
      <c r="F133">
        <v>8.4380417531108005</v>
      </c>
      <c r="G133">
        <v>12.747105405013455</v>
      </c>
    </row>
    <row r="134" spans="1:7" x14ac:dyDescent="0.25">
      <c r="A134" t="s">
        <v>150</v>
      </c>
      <c r="B134">
        <v>4738.5</v>
      </c>
      <c r="C134">
        <v>509353</v>
      </c>
      <c r="D134">
        <v>2.5760363675722479E-2</v>
      </c>
      <c r="E134">
        <v>2.5434155799449694E-2</v>
      </c>
      <c r="F134">
        <v>8.4634759089102491</v>
      </c>
      <c r="G134">
        <v>13.140896571860493</v>
      </c>
    </row>
    <row r="135" spans="1:7" x14ac:dyDescent="0.25">
      <c r="A135" t="s">
        <v>151</v>
      </c>
      <c r="B135">
        <v>4763.5</v>
      </c>
      <c r="C135">
        <v>561231</v>
      </c>
      <c r="D135">
        <v>5.2759312018571276E-3</v>
      </c>
      <c r="E135">
        <v>5.2620622365844626E-3</v>
      </c>
      <c r="F135">
        <v>8.4687379711468349</v>
      </c>
      <c r="G135">
        <v>13.237887864458894</v>
      </c>
    </row>
    <row r="136" spans="1:7" x14ac:dyDescent="0.25">
      <c r="A136" t="s">
        <v>152</v>
      </c>
      <c r="B136">
        <v>4688</v>
      </c>
      <c r="C136">
        <v>518607</v>
      </c>
      <c r="D136">
        <v>-1.5849690353731499E-2</v>
      </c>
      <c r="E136">
        <v>-1.5976639889985541E-2</v>
      </c>
      <c r="F136">
        <v>8.4527613312568484</v>
      </c>
      <c r="G136">
        <v>13.15890164987451</v>
      </c>
    </row>
    <row r="137" spans="1:7" x14ac:dyDescent="0.25">
      <c r="A137" t="s">
        <v>153</v>
      </c>
      <c r="B137">
        <v>4690.5</v>
      </c>
      <c r="C137">
        <v>321094</v>
      </c>
      <c r="D137">
        <v>5.3327645051194541E-4</v>
      </c>
      <c r="E137">
        <v>5.3313430915711028E-4</v>
      </c>
      <c r="F137">
        <v>8.4532944655660049</v>
      </c>
      <c r="G137">
        <v>12.67948919413535</v>
      </c>
    </row>
    <row r="138" spans="1:7" x14ac:dyDescent="0.25">
      <c r="A138" t="s">
        <v>154</v>
      </c>
      <c r="B138">
        <v>4671.5</v>
      </c>
      <c r="C138">
        <v>252837</v>
      </c>
      <c r="D138">
        <v>-4.0507408591834559E-3</v>
      </c>
      <c r="E138">
        <v>-4.0589673329953311E-3</v>
      </c>
      <c r="F138">
        <v>8.4492354982330102</v>
      </c>
      <c r="G138">
        <v>12.440500291304643</v>
      </c>
    </row>
    <row r="139" spans="1:7" x14ac:dyDescent="0.25">
      <c r="A139" t="s">
        <v>155</v>
      </c>
      <c r="B139">
        <v>4561.5</v>
      </c>
      <c r="C139">
        <v>533803</v>
      </c>
      <c r="D139">
        <v>-2.3547040565128973E-2</v>
      </c>
      <c r="E139">
        <v>-2.382870244748134E-2</v>
      </c>
      <c r="F139">
        <v>8.4254067957855288</v>
      </c>
      <c r="G139">
        <v>13.187782136019196</v>
      </c>
    </row>
    <row r="140" spans="1:7" x14ac:dyDescent="0.25">
      <c r="A140" t="s">
        <v>156</v>
      </c>
      <c r="B140">
        <v>4523</v>
      </c>
      <c r="C140">
        <v>368723</v>
      </c>
      <c r="D140">
        <v>-8.4402060725638495E-3</v>
      </c>
      <c r="E140">
        <v>-8.4760263076859282E-3</v>
      </c>
      <c r="F140">
        <v>8.4169307694778439</v>
      </c>
      <c r="G140">
        <v>12.817800963616444</v>
      </c>
    </row>
    <row r="141" spans="1:7" x14ac:dyDescent="0.25">
      <c r="A141" t="s">
        <v>157</v>
      </c>
      <c r="B141">
        <v>4608</v>
      </c>
      <c r="C141">
        <v>335463</v>
      </c>
      <c r="D141">
        <v>1.8792836612867566E-2</v>
      </c>
      <c r="E141">
        <v>1.8618432897884018E-2</v>
      </c>
      <c r="F141">
        <v>8.4355492023757268</v>
      </c>
      <c r="G141">
        <v>12.723266946152775</v>
      </c>
    </row>
    <row r="142" spans="1:7" x14ac:dyDescent="0.25">
      <c r="A142" t="s">
        <v>158</v>
      </c>
      <c r="B142">
        <v>4642.5</v>
      </c>
      <c r="C142">
        <v>473599</v>
      </c>
      <c r="D142">
        <v>7.486979166666667E-3</v>
      </c>
      <c r="E142">
        <v>7.4590908511337648E-3</v>
      </c>
      <c r="F142">
        <v>8.4430082932268604</v>
      </c>
      <c r="G142">
        <v>13.068116251063218</v>
      </c>
    </row>
    <row r="143" spans="1:7" x14ac:dyDescent="0.25">
      <c r="A143" t="s">
        <v>159</v>
      </c>
      <c r="B143">
        <v>4666</v>
      </c>
      <c r="C143">
        <v>302374</v>
      </c>
      <c r="D143">
        <v>5.0619278406031235E-3</v>
      </c>
      <c r="E143">
        <v>5.0491593545145151E-3</v>
      </c>
      <c r="F143">
        <v>8.4480574525813754</v>
      </c>
      <c r="G143">
        <v>12.619419940755144</v>
      </c>
    </row>
    <row r="144" spans="1:7" x14ac:dyDescent="0.25">
      <c r="A144" t="s">
        <v>160</v>
      </c>
      <c r="B144">
        <v>4728</v>
      </c>
      <c r="C144">
        <v>422233</v>
      </c>
      <c r="D144">
        <v>1.3287612516073724E-2</v>
      </c>
      <c r="E144">
        <v>1.3200106504558811E-2</v>
      </c>
      <c r="F144">
        <v>8.4612575590859347</v>
      </c>
      <c r="G144">
        <v>12.953312573350393</v>
      </c>
    </row>
    <row r="145" spans="1:7" x14ac:dyDescent="0.25">
      <c r="A145" t="s">
        <v>161</v>
      </c>
      <c r="B145">
        <v>4581.5</v>
      </c>
      <c r="C145">
        <v>481042</v>
      </c>
      <c r="D145">
        <v>-3.0985617597292726E-2</v>
      </c>
      <c r="E145">
        <v>-3.1475824680666155E-2</v>
      </c>
      <c r="F145">
        <v>8.4297817344052675</v>
      </c>
      <c r="G145">
        <v>13.083709863363215</v>
      </c>
    </row>
    <row r="146" spans="1:7" x14ac:dyDescent="0.25">
      <c r="A146" t="s">
        <v>162</v>
      </c>
      <c r="B146">
        <v>4474.5</v>
      </c>
      <c r="C146">
        <v>468217</v>
      </c>
      <c r="D146">
        <v>-2.3354796464040161E-2</v>
      </c>
      <c r="E146">
        <v>-2.3631841782355015E-2</v>
      </c>
      <c r="F146">
        <v>8.4061498926229135</v>
      </c>
      <c r="G146">
        <v>13.056687142649325</v>
      </c>
    </row>
    <row r="147" spans="1:7" x14ac:dyDescent="0.25">
      <c r="A147" s="1">
        <v>43839</v>
      </c>
      <c r="B147">
        <v>4497.5</v>
      </c>
      <c r="C147">
        <v>556547</v>
      </c>
      <c r="D147">
        <v>5.1402391328640076E-3</v>
      </c>
      <c r="E147">
        <v>5.1270732017753614E-3</v>
      </c>
      <c r="F147">
        <v>8.4112769658246886</v>
      </c>
      <c r="G147">
        <v>13.229506902555572</v>
      </c>
    </row>
    <row r="148" spans="1:7" x14ac:dyDescent="0.25">
      <c r="A148" s="1">
        <v>43870</v>
      </c>
      <c r="B148">
        <v>4564.5</v>
      </c>
      <c r="C148">
        <v>518184</v>
      </c>
      <c r="D148">
        <v>1.4897165091717622E-2</v>
      </c>
      <c r="E148">
        <v>1.4787292180447238E-2</v>
      </c>
      <c r="F148">
        <v>8.4260642580051357</v>
      </c>
      <c r="G148">
        <v>13.15808567052386</v>
      </c>
    </row>
    <row r="149" spans="1:7" x14ac:dyDescent="0.25">
      <c r="A149" s="1">
        <v>43899</v>
      </c>
      <c r="B149">
        <v>4565</v>
      </c>
      <c r="C149">
        <v>274496</v>
      </c>
      <c r="D149">
        <v>1.0954102311315588E-4</v>
      </c>
      <c r="E149">
        <v>1.0953502393334118E-4</v>
      </c>
      <c r="F149">
        <v>8.4261737930290685</v>
      </c>
      <c r="G149">
        <v>12.522691967876552</v>
      </c>
    </row>
    <row r="150" spans="1:7" x14ac:dyDescent="0.25">
      <c r="A150" s="1">
        <v>43930</v>
      </c>
      <c r="B150">
        <v>4590.5</v>
      </c>
      <c r="C150">
        <v>251453</v>
      </c>
      <c r="D150">
        <v>5.5859802847754653E-3</v>
      </c>
      <c r="E150">
        <v>5.5704365546859098E-3</v>
      </c>
      <c r="F150">
        <v>8.4317442295837548</v>
      </c>
      <c r="G150">
        <v>12.435011372330292</v>
      </c>
    </row>
    <row r="151" spans="1:7" x14ac:dyDescent="0.25">
      <c r="A151" s="1">
        <v>44021</v>
      </c>
      <c r="B151">
        <v>4558.5</v>
      </c>
      <c r="C151">
        <v>150741</v>
      </c>
      <c r="D151">
        <v>-6.9709182006317391E-3</v>
      </c>
      <c r="E151">
        <v>-6.9953285587972796E-3</v>
      </c>
      <c r="F151">
        <v>8.424748901024957</v>
      </c>
      <c r="G151">
        <v>11.923318411314689</v>
      </c>
    </row>
    <row r="152" spans="1:7" x14ac:dyDescent="0.25">
      <c r="A152" s="1">
        <v>44052</v>
      </c>
      <c r="B152">
        <v>4535</v>
      </c>
      <c r="C152">
        <v>312059</v>
      </c>
      <c r="D152">
        <v>-5.1552045629044644E-3</v>
      </c>
      <c r="E152">
        <v>-5.168538475720426E-3</v>
      </c>
      <c r="F152">
        <v>8.4195803625492367</v>
      </c>
      <c r="G152">
        <v>12.650947551478087</v>
      </c>
    </row>
    <row r="153" spans="1:7" x14ac:dyDescent="0.25">
      <c r="A153" s="1">
        <v>44083</v>
      </c>
      <c r="B153">
        <v>4456</v>
      </c>
      <c r="C153">
        <v>279467</v>
      </c>
      <c r="D153">
        <v>-1.7420066152149943E-2</v>
      </c>
      <c r="E153">
        <v>-1.7573580942117053E-2</v>
      </c>
      <c r="F153">
        <v>8.4020067816071204</v>
      </c>
      <c r="G153">
        <v>12.540639496628186</v>
      </c>
    </row>
    <row r="154" spans="1:7" x14ac:dyDescent="0.25">
      <c r="A154" s="1">
        <v>44113</v>
      </c>
      <c r="B154">
        <v>4475</v>
      </c>
      <c r="C154">
        <v>217757</v>
      </c>
      <c r="D154">
        <v>4.263913824057451E-3</v>
      </c>
      <c r="E154">
        <v>4.2548491018357861E-3</v>
      </c>
      <c r="F154">
        <v>8.4062616307089559</v>
      </c>
      <c r="G154">
        <v>12.291135041155567</v>
      </c>
    </row>
    <row r="155" spans="1:7" x14ac:dyDescent="0.25">
      <c r="A155" t="s">
        <v>163</v>
      </c>
      <c r="B155">
        <v>4671.5</v>
      </c>
      <c r="C155">
        <v>458729</v>
      </c>
      <c r="D155">
        <v>1.7154497694864372E-3</v>
      </c>
      <c r="E155">
        <v>1.7139800660921471E-3</v>
      </c>
      <c r="F155">
        <v>8.4492354982330102</v>
      </c>
      <c r="G155">
        <v>13.036214900736381</v>
      </c>
    </row>
    <row r="156" spans="1:7" x14ac:dyDescent="0.25">
      <c r="A156" t="s">
        <v>164</v>
      </c>
      <c r="B156">
        <v>4724.5</v>
      </c>
      <c r="C156">
        <v>382678</v>
      </c>
      <c r="D156">
        <v>1.1345392272289414E-2</v>
      </c>
      <c r="E156">
        <v>1.1281515989670346E-2</v>
      </c>
      <c r="F156">
        <v>8.4605170142226811</v>
      </c>
      <c r="G156">
        <v>12.854949183479711</v>
      </c>
    </row>
    <row r="157" spans="1:7" x14ac:dyDescent="0.25">
      <c r="A157" t="s">
        <v>165</v>
      </c>
      <c r="B157">
        <v>4710</v>
      </c>
      <c r="C157">
        <v>274442</v>
      </c>
      <c r="D157">
        <v>-3.0691078420996931E-3</v>
      </c>
      <c r="E157">
        <v>-3.073827212217163E-3</v>
      </c>
      <c r="F157">
        <v>8.4574431870104636</v>
      </c>
      <c r="G157">
        <v>12.522495224345683</v>
      </c>
    </row>
    <row r="158" spans="1:7" x14ac:dyDescent="0.25">
      <c r="A158" t="s">
        <v>166</v>
      </c>
      <c r="B158">
        <v>4863</v>
      </c>
      <c r="C158">
        <v>787198</v>
      </c>
      <c r="D158">
        <v>3.2484076433121019E-2</v>
      </c>
      <c r="E158">
        <v>3.1967623393322459E-2</v>
      </c>
      <c r="F158">
        <v>8.4894108104037862</v>
      </c>
      <c r="G158">
        <v>13.576235084066546</v>
      </c>
    </row>
    <row r="159" spans="1:7" x14ac:dyDescent="0.25">
      <c r="A159" t="s">
        <v>167</v>
      </c>
      <c r="B159">
        <v>4805</v>
      </c>
      <c r="C159">
        <v>394972</v>
      </c>
      <c r="D159">
        <v>-1.192679415998355E-2</v>
      </c>
      <c r="E159">
        <v>-1.1998488999392922E-2</v>
      </c>
      <c r="F159">
        <v>8.4774123214043922</v>
      </c>
      <c r="G159">
        <v>12.886570155294773</v>
      </c>
    </row>
    <row r="160" spans="1:7" x14ac:dyDescent="0.25">
      <c r="A160" t="s">
        <v>168</v>
      </c>
      <c r="B160">
        <v>4772.5</v>
      </c>
      <c r="C160">
        <v>468255</v>
      </c>
      <c r="D160">
        <v>-6.7637877211238293E-3</v>
      </c>
      <c r="E160">
        <v>-6.7867658044902064E-3</v>
      </c>
      <c r="F160">
        <v>8.4706255555999022</v>
      </c>
      <c r="G160">
        <v>13.056768298305919</v>
      </c>
    </row>
    <row r="161" spans="1:7" x14ac:dyDescent="0.25">
      <c r="A161" t="s">
        <v>170</v>
      </c>
      <c r="B161">
        <v>4989.5</v>
      </c>
      <c r="C161">
        <v>762604</v>
      </c>
      <c r="D161">
        <v>5.542120112857719E-3</v>
      </c>
      <c r="E161">
        <v>5.5268190726210026E-3</v>
      </c>
      <c r="F161">
        <v>8.5150909833243666</v>
      </c>
      <c r="G161">
        <v>13.544494171605587</v>
      </c>
    </row>
    <row r="162" spans="1:7" x14ac:dyDescent="0.25">
      <c r="A162" t="s">
        <v>171</v>
      </c>
      <c r="B162">
        <v>5057</v>
      </c>
      <c r="C162">
        <v>584374</v>
      </c>
      <c r="D162">
        <v>1.3528409660286601E-2</v>
      </c>
      <c r="E162">
        <v>1.3437717755615775E-2</v>
      </c>
      <c r="F162">
        <v>8.5285287010799831</v>
      </c>
      <c r="G162">
        <v>13.278296467793679</v>
      </c>
    </row>
    <row r="163" spans="1:7" x14ac:dyDescent="0.25">
      <c r="A163" t="s">
        <v>172</v>
      </c>
      <c r="B163">
        <v>5025</v>
      </c>
      <c r="C163">
        <v>484960</v>
      </c>
      <c r="D163">
        <v>-6.3278623689934747E-3</v>
      </c>
      <c r="E163">
        <v>-6.3479681527065747E-3</v>
      </c>
      <c r="F163">
        <v>8.5221807329272767</v>
      </c>
      <c r="G163">
        <v>13.09182169229163</v>
      </c>
    </row>
    <row r="164" spans="1:7" x14ac:dyDescent="0.25">
      <c r="A164" t="s">
        <v>173</v>
      </c>
      <c r="B164">
        <v>5080</v>
      </c>
      <c r="C164">
        <v>347077</v>
      </c>
      <c r="D164">
        <v>1.0945273631840797E-2</v>
      </c>
      <c r="E164">
        <v>1.0885807645251004E-2</v>
      </c>
      <c r="F164">
        <v>8.533066540572527</v>
      </c>
      <c r="G164">
        <v>12.757301936329677</v>
      </c>
    </row>
    <row r="165" spans="1:7" x14ac:dyDescent="0.25">
      <c r="A165" t="s">
        <v>174</v>
      </c>
      <c r="B165">
        <v>4965.5</v>
      </c>
      <c r="C165">
        <v>492171</v>
      </c>
      <c r="D165">
        <v>-2.2539370078740156E-2</v>
      </c>
      <c r="E165">
        <v>-2.2797264229114357E-2</v>
      </c>
      <c r="F165">
        <v>8.5102692763434131</v>
      </c>
      <c r="G165">
        <v>13.106581496064731</v>
      </c>
    </row>
    <row r="166" spans="1:7" x14ac:dyDescent="0.25">
      <c r="A166" t="s">
        <v>175</v>
      </c>
      <c r="B166">
        <v>4956</v>
      </c>
      <c r="C166">
        <v>440560</v>
      </c>
      <c r="D166">
        <v>-1.9132010875037762E-3</v>
      </c>
      <c r="E166">
        <v>-1.9150335943802167E-3</v>
      </c>
      <c r="F166">
        <v>8.5083542427490322</v>
      </c>
      <c r="G166">
        <v>12.995801923936362</v>
      </c>
    </row>
    <row r="167" spans="1:7" x14ac:dyDescent="0.25">
      <c r="A167" s="1">
        <v>43840</v>
      </c>
      <c r="B167">
        <v>4896</v>
      </c>
      <c r="C167">
        <v>419660</v>
      </c>
      <c r="D167">
        <v>-1.2106537530266344E-2</v>
      </c>
      <c r="E167">
        <v>-1.2180418556871072E-2</v>
      </c>
      <c r="F167">
        <v>8.4961738241921623</v>
      </c>
      <c r="G167">
        <v>12.947200138608686</v>
      </c>
    </row>
    <row r="168" spans="1:7" x14ac:dyDescent="0.25">
      <c r="A168" s="1">
        <v>43871</v>
      </c>
      <c r="B168">
        <v>4906.5</v>
      </c>
      <c r="C168">
        <v>308123</v>
      </c>
      <c r="D168">
        <v>2.1446078431372551E-3</v>
      </c>
      <c r="E168">
        <v>2.1423114543863298E-3</v>
      </c>
      <c r="F168">
        <v>8.4983161356465491</v>
      </c>
      <c r="G168">
        <v>12.638254332885815</v>
      </c>
    </row>
    <row r="169" spans="1:7" x14ac:dyDescent="0.25">
      <c r="A169" s="1">
        <v>43961</v>
      </c>
      <c r="B169">
        <v>4895</v>
      </c>
      <c r="C169">
        <v>323020</v>
      </c>
      <c r="D169">
        <v>-2.343829613777642E-3</v>
      </c>
      <c r="E169">
        <v>-2.3465806819375525E-3</v>
      </c>
      <c r="F169">
        <v>8.4959695549646099</v>
      </c>
      <c r="G169">
        <v>12.685469519792504</v>
      </c>
    </row>
    <row r="170" spans="1:7" x14ac:dyDescent="0.25">
      <c r="A170" s="1">
        <v>43992</v>
      </c>
      <c r="B170">
        <v>4879</v>
      </c>
      <c r="C170">
        <v>214699</v>
      </c>
      <c r="D170">
        <v>-3.2686414708886619E-3</v>
      </c>
      <c r="E170">
        <v>-3.2739951487735838E-3</v>
      </c>
      <c r="F170">
        <v>8.4926955598158376</v>
      </c>
      <c r="G170">
        <v>12.276992326194172</v>
      </c>
    </row>
    <row r="171" spans="1:7" x14ac:dyDescent="0.25">
      <c r="A171" s="1">
        <v>44022</v>
      </c>
      <c r="B171">
        <v>4766.5</v>
      </c>
      <c r="C171">
        <v>603324</v>
      </c>
      <c r="D171">
        <v>-2.3058003689280591E-2</v>
      </c>
      <c r="E171">
        <v>-2.332799788220433E-2</v>
      </c>
      <c r="F171">
        <v>8.4693675619336322</v>
      </c>
      <c r="G171">
        <v>13.310209644840983</v>
      </c>
    </row>
    <row r="172" spans="1:7" x14ac:dyDescent="0.25">
      <c r="A172" s="1">
        <v>44053</v>
      </c>
      <c r="B172">
        <v>4722</v>
      </c>
      <c r="C172">
        <v>389157</v>
      </c>
      <c r="D172">
        <v>-9.3359907689080038E-3</v>
      </c>
      <c r="E172">
        <v>-9.3798442881746144E-3</v>
      </c>
      <c r="F172">
        <v>8.4599877176454576</v>
      </c>
      <c r="G172">
        <v>12.871738140148148</v>
      </c>
    </row>
    <row r="173" spans="1:7" x14ac:dyDescent="0.25">
      <c r="A173" s="1">
        <v>44084</v>
      </c>
      <c r="B173">
        <v>4690.5</v>
      </c>
      <c r="C173">
        <v>330711</v>
      </c>
      <c r="D173">
        <v>-6.6709021601016518E-3</v>
      </c>
      <c r="E173">
        <v>-6.6932520794525975E-3</v>
      </c>
      <c r="F173">
        <v>8.4532944655660049</v>
      </c>
      <c r="G173">
        <v>12.70900016119262</v>
      </c>
    </row>
    <row r="174" spans="1:7" x14ac:dyDescent="0.25">
      <c r="A174" s="1">
        <v>44175</v>
      </c>
      <c r="B174">
        <v>4859</v>
      </c>
      <c r="C174">
        <v>428179</v>
      </c>
      <c r="D174">
        <v>3.5923675514337491E-2</v>
      </c>
      <c r="E174">
        <v>3.5293468839897341E-2</v>
      </c>
      <c r="F174">
        <v>8.4885879344059028</v>
      </c>
      <c r="G174">
        <v>12.967296611431594</v>
      </c>
    </row>
    <row r="175" spans="1:7" x14ac:dyDescent="0.25">
      <c r="A175" t="s">
        <v>176</v>
      </c>
      <c r="B175">
        <v>4837</v>
      </c>
      <c r="C175">
        <v>448933</v>
      </c>
      <c r="D175">
        <v>-4.5276805927145503E-3</v>
      </c>
      <c r="E175">
        <v>-4.5379615829198184E-3</v>
      </c>
      <c r="F175">
        <v>8.4840499728229837</v>
      </c>
      <c r="G175">
        <v>13.014628935099928</v>
      </c>
    </row>
    <row r="176" spans="1:7" x14ac:dyDescent="0.25">
      <c r="A176" t="s">
        <v>177</v>
      </c>
      <c r="B176">
        <v>4912</v>
      </c>
      <c r="C176">
        <v>369365</v>
      </c>
      <c r="D176">
        <v>1.5505478602439528E-2</v>
      </c>
      <c r="E176">
        <v>1.538649700399522E-2</v>
      </c>
      <c r="F176">
        <v>8.4994364698269784</v>
      </c>
      <c r="G176">
        <v>12.819540594017989</v>
      </c>
    </row>
    <row r="177" spans="1:7" x14ac:dyDescent="0.25">
      <c r="A177" t="s">
        <v>178</v>
      </c>
      <c r="B177">
        <v>4741</v>
      </c>
      <c r="C177">
        <v>357136</v>
      </c>
      <c r="D177">
        <v>-3.4812703583061891E-2</v>
      </c>
      <c r="E177">
        <v>-3.5433106924860049E-2</v>
      </c>
      <c r="F177">
        <v>8.464003362902119</v>
      </c>
      <c r="G177">
        <v>12.785871940598794</v>
      </c>
    </row>
    <row r="178" spans="1:7" x14ac:dyDescent="0.25">
      <c r="A178" t="s">
        <v>179</v>
      </c>
      <c r="B178">
        <v>4782</v>
      </c>
      <c r="C178">
        <v>358808</v>
      </c>
      <c r="D178">
        <v>8.6479645644378829E-3</v>
      </c>
      <c r="E178">
        <v>8.610785116151775E-3</v>
      </c>
      <c r="F178">
        <v>8.4726141480182697</v>
      </c>
      <c r="G178">
        <v>12.790542705462249</v>
      </c>
    </row>
    <row r="179" spans="1:7" x14ac:dyDescent="0.25">
      <c r="A179" t="s">
        <v>180</v>
      </c>
      <c r="B179">
        <v>4914.5</v>
      </c>
      <c r="C179">
        <v>441176</v>
      </c>
      <c r="D179">
        <v>2.7708071936428273E-2</v>
      </c>
      <c r="E179">
        <v>2.733114998841394E-2</v>
      </c>
      <c r="F179">
        <v>8.4999452980066845</v>
      </c>
      <c r="G179">
        <v>12.997199167783087</v>
      </c>
    </row>
    <row r="180" spans="1:7" x14ac:dyDescent="0.25">
      <c r="A180" t="s">
        <v>181</v>
      </c>
      <c r="B180">
        <v>4910.5</v>
      </c>
      <c r="C180">
        <v>506574</v>
      </c>
      <c r="D180">
        <v>-8.139179977617255E-4</v>
      </c>
      <c r="E180">
        <v>-8.1424940885513775E-4</v>
      </c>
      <c r="F180">
        <v>8.4991310485978282</v>
      </c>
      <c r="G180">
        <v>13.135425692690225</v>
      </c>
    </row>
    <row r="181" spans="1:7" x14ac:dyDescent="0.25">
      <c r="A181" t="s">
        <v>182</v>
      </c>
      <c r="B181">
        <v>4863</v>
      </c>
      <c r="C181">
        <v>267046</v>
      </c>
      <c r="D181">
        <v>-9.6731493737908566E-3</v>
      </c>
      <c r="E181">
        <v>-9.7202381940431088E-3</v>
      </c>
      <c r="F181">
        <v>8.4894108104037862</v>
      </c>
      <c r="G181">
        <v>12.495176207187287</v>
      </c>
    </row>
    <row r="182" spans="1:7" x14ac:dyDescent="0.25">
      <c r="A182" t="s">
        <v>183</v>
      </c>
      <c r="B182">
        <v>4900.5</v>
      </c>
      <c r="C182">
        <v>212813</v>
      </c>
      <c r="D182">
        <v>7.7112893275755705E-3</v>
      </c>
      <c r="E182">
        <v>7.6817093054486569E-3</v>
      </c>
      <c r="F182">
        <v>8.4970925197092342</v>
      </c>
      <c r="G182">
        <v>12.268169124809258</v>
      </c>
    </row>
    <row r="183" spans="1:7" x14ac:dyDescent="0.25">
      <c r="A183" t="s">
        <v>184</v>
      </c>
      <c r="B183">
        <v>4855.5</v>
      </c>
      <c r="C183">
        <v>176391</v>
      </c>
      <c r="D183">
        <v>-9.1827364554637279E-3</v>
      </c>
      <c r="E183">
        <v>-9.2251576748258301E-3</v>
      </c>
      <c r="F183">
        <v>8.4878673620344092</v>
      </c>
      <c r="G183">
        <v>12.08045840084508</v>
      </c>
    </row>
    <row r="184" spans="1:7" x14ac:dyDescent="0.25">
      <c r="A184" t="s">
        <v>185</v>
      </c>
      <c r="B184">
        <v>4799.5</v>
      </c>
      <c r="C184">
        <v>254788</v>
      </c>
      <c r="D184">
        <v>-1.1533312738132016E-2</v>
      </c>
      <c r="E184">
        <v>-1.160033723081706E-2</v>
      </c>
      <c r="F184">
        <v>8.4762670248035921</v>
      </c>
      <c r="G184">
        <v>12.448187105809724</v>
      </c>
    </row>
    <row r="185" spans="1:7" x14ac:dyDescent="0.25">
      <c r="A185" t="s">
        <v>186</v>
      </c>
      <c r="B185">
        <v>4784</v>
      </c>
      <c r="C185">
        <v>263856</v>
      </c>
      <c r="D185">
        <v>-3.2295030732367954E-3</v>
      </c>
      <c r="E185">
        <v>-3.234729173123931E-3</v>
      </c>
      <c r="F185">
        <v>8.4730322956304676</v>
      </c>
      <c r="G185">
        <v>12.483158778768551</v>
      </c>
    </row>
    <row r="186" spans="1:7" x14ac:dyDescent="0.25">
      <c r="A186" t="s">
        <v>187</v>
      </c>
      <c r="B186">
        <v>4702</v>
      </c>
      <c r="C186">
        <v>403906</v>
      </c>
      <c r="D186">
        <v>-1.7140468227424748E-2</v>
      </c>
      <c r="E186">
        <v>-1.7289066530452861E-2</v>
      </c>
      <c r="F186">
        <v>8.4557432291000154</v>
      </c>
      <c r="G186">
        <v>12.908937456603336</v>
      </c>
    </row>
    <row r="187" spans="1:7" x14ac:dyDescent="0.25">
      <c r="A187" t="s">
        <v>188</v>
      </c>
      <c r="B187">
        <v>4659</v>
      </c>
      <c r="C187">
        <v>603634</v>
      </c>
      <c r="D187">
        <v>-9.1450446618460222E-3</v>
      </c>
      <c r="E187">
        <v>-9.1871172832181051E-3</v>
      </c>
      <c r="F187">
        <v>8.4465561118167969</v>
      </c>
      <c r="G187">
        <v>13.31072333298393</v>
      </c>
    </row>
    <row r="188" spans="1:7" x14ac:dyDescent="0.25">
      <c r="A188" t="s">
        <v>189</v>
      </c>
      <c r="B188">
        <v>4706</v>
      </c>
      <c r="C188">
        <v>356991</v>
      </c>
      <c r="D188">
        <v>1.0088001717106675E-2</v>
      </c>
      <c r="E188">
        <v>1.0037457470511131E-2</v>
      </c>
      <c r="F188">
        <v>8.4565935692873087</v>
      </c>
      <c r="G188">
        <v>12.785465850359962</v>
      </c>
    </row>
    <row r="189" spans="1:7" x14ac:dyDescent="0.25">
      <c r="A189" s="1">
        <v>43872</v>
      </c>
      <c r="B189">
        <v>4829</v>
      </c>
      <c r="C189">
        <v>291287</v>
      </c>
      <c r="D189">
        <v>2.613684657883553E-2</v>
      </c>
      <c r="E189">
        <v>2.5801116586234206E-2</v>
      </c>
      <c r="F189">
        <v>8.4823946858735422</v>
      </c>
      <c r="G189">
        <v>12.582064314419934</v>
      </c>
    </row>
    <row r="190" spans="1:7" x14ac:dyDescent="0.25">
      <c r="A190" s="1">
        <v>43901</v>
      </c>
      <c r="B190">
        <v>4770</v>
      </c>
      <c r="C190">
        <v>415512</v>
      </c>
      <c r="D190">
        <v>-1.2217850486643197E-2</v>
      </c>
      <c r="E190">
        <v>-1.229310199115494E-2</v>
      </c>
      <c r="F190">
        <v>8.4701015838823874</v>
      </c>
      <c r="G190">
        <v>12.937266773727021</v>
      </c>
    </row>
    <row r="191" spans="1:7" x14ac:dyDescent="0.25">
      <c r="A191" s="1">
        <v>43962</v>
      </c>
      <c r="B191">
        <v>4741.5</v>
      </c>
      <c r="C191">
        <v>344948</v>
      </c>
      <c r="D191">
        <v>-5.9748427672955979E-3</v>
      </c>
      <c r="E191">
        <v>-5.9927635586048463E-3</v>
      </c>
      <c r="F191">
        <v>8.4641088203237818</v>
      </c>
      <c r="G191">
        <v>12.751148960015716</v>
      </c>
    </row>
    <row r="192" spans="1:7" x14ac:dyDescent="0.25">
      <c r="A192" s="1">
        <v>43993</v>
      </c>
      <c r="B192">
        <v>4796</v>
      </c>
      <c r="C192">
        <v>400139</v>
      </c>
      <c r="D192">
        <v>1.1494252873563218E-2</v>
      </c>
      <c r="E192">
        <v>1.142869582362285E-2</v>
      </c>
      <c r="F192">
        <v>8.4755375161474049</v>
      </c>
      <c r="G192">
        <v>12.899567265725977</v>
      </c>
    </row>
    <row r="193" spans="1:7" x14ac:dyDescent="0.25">
      <c r="A193" s="1">
        <v>44085</v>
      </c>
      <c r="B193">
        <v>4893.5</v>
      </c>
      <c r="C193">
        <v>487087</v>
      </c>
      <c r="D193">
        <v>2.0329441201000834E-2</v>
      </c>
      <c r="E193">
        <v>2.0125556718469384E-2</v>
      </c>
      <c r="F193">
        <v>8.4956630728658737</v>
      </c>
      <c r="G193">
        <v>13.096198030873511</v>
      </c>
    </row>
    <row r="194" spans="1:7" x14ac:dyDescent="0.25">
      <c r="A194" s="1">
        <v>44115</v>
      </c>
      <c r="B194">
        <v>4945</v>
      </c>
      <c r="C194">
        <v>333565</v>
      </c>
      <c r="D194">
        <v>1.0524164708286503E-2</v>
      </c>
      <c r="E194">
        <v>1.0469171190938332E-2</v>
      </c>
      <c r="F194">
        <v>8.506132244056813</v>
      </c>
      <c r="G194">
        <v>12.717593027895507</v>
      </c>
    </row>
    <row r="195" spans="1:7" x14ac:dyDescent="0.25">
      <c r="A195" s="1">
        <v>44146</v>
      </c>
      <c r="B195">
        <v>4780</v>
      </c>
      <c r="C195">
        <v>523010</v>
      </c>
      <c r="D195">
        <v>-3.3367037411526794E-2</v>
      </c>
      <c r="E195">
        <v>-3.3936418571310835E-2</v>
      </c>
      <c r="F195">
        <v>8.4721958254855014</v>
      </c>
      <c r="G195">
        <v>13.167355863323158</v>
      </c>
    </row>
    <row r="196" spans="1:7" x14ac:dyDescent="0.25">
      <c r="A196" s="1">
        <v>44176</v>
      </c>
      <c r="B196">
        <v>4910</v>
      </c>
      <c r="C196">
        <v>478098</v>
      </c>
      <c r="D196">
        <v>2.7196652719665274E-2</v>
      </c>
      <c r="E196">
        <v>2.6833395303064535E-2</v>
      </c>
      <c r="F196">
        <v>8.4990292207885663</v>
      </c>
      <c r="G196">
        <v>13.077571011380178</v>
      </c>
    </row>
    <row r="197" spans="1:7" x14ac:dyDescent="0.25">
      <c r="A197" t="s">
        <v>190</v>
      </c>
      <c r="B197">
        <v>4932</v>
      </c>
      <c r="C197">
        <v>251469</v>
      </c>
      <c r="D197">
        <v>4.4806517311608961E-3</v>
      </c>
      <c r="E197">
        <v>4.4706434956686145E-3</v>
      </c>
      <c r="F197">
        <v>8.503499864284235</v>
      </c>
      <c r="G197">
        <v>12.435075000487362</v>
      </c>
    </row>
    <row r="198" spans="1:7" x14ac:dyDescent="0.25">
      <c r="A198" t="s">
        <v>191</v>
      </c>
      <c r="B198">
        <v>4982</v>
      </c>
      <c r="C198">
        <v>396031</v>
      </c>
      <c r="D198">
        <v>1.013787510137875E-2</v>
      </c>
      <c r="E198">
        <v>1.008683153789082E-2</v>
      </c>
      <c r="F198">
        <v>8.5135866958221253</v>
      </c>
      <c r="G198">
        <v>12.88924777000096</v>
      </c>
    </row>
    <row r="199" spans="1:7" x14ac:dyDescent="0.25">
      <c r="A199" t="s">
        <v>192</v>
      </c>
      <c r="B199">
        <v>4891.5</v>
      </c>
      <c r="C199">
        <v>319977</v>
      </c>
      <c r="D199">
        <v>-1.8165395423524688E-2</v>
      </c>
      <c r="E199">
        <v>-1.8332411924642213E-2</v>
      </c>
      <c r="F199">
        <v>8.4952542838974843</v>
      </c>
      <c r="G199">
        <v>12.676004397192777</v>
      </c>
    </row>
    <row r="200" spans="1:7" x14ac:dyDescent="0.25">
      <c r="A200" t="s">
        <v>193</v>
      </c>
      <c r="B200">
        <v>4980</v>
      </c>
      <c r="C200">
        <v>442458</v>
      </c>
      <c r="D200">
        <v>1.8092609628948174E-2</v>
      </c>
      <c r="E200">
        <v>1.7930886121215125E-2</v>
      </c>
      <c r="F200">
        <v>8.5131851700186978</v>
      </c>
      <c r="G200">
        <v>13.000100823671147</v>
      </c>
    </row>
    <row r="201" spans="1:7" x14ac:dyDescent="0.25">
      <c r="A201" t="s">
        <v>194</v>
      </c>
      <c r="B201">
        <v>5012.5</v>
      </c>
      <c r="C201">
        <v>632419</v>
      </c>
      <c r="D201">
        <v>6.5261044176706823E-3</v>
      </c>
      <c r="E201">
        <v>6.5049015961260977E-3</v>
      </c>
      <c r="F201">
        <v>8.5196900716148249</v>
      </c>
      <c r="G201">
        <v>13.357307428141908</v>
      </c>
    </row>
    <row r="202" spans="1:7" x14ac:dyDescent="0.25">
      <c r="A202" t="s">
        <v>195</v>
      </c>
      <c r="B202">
        <v>4933</v>
      </c>
      <c r="C202">
        <v>390445</v>
      </c>
      <c r="D202">
        <v>-1.5860349127182045E-2</v>
      </c>
      <c r="E202">
        <v>-1.5987470381086371E-2</v>
      </c>
      <c r="F202">
        <v>8.5037026012337389</v>
      </c>
      <c r="G202">
        <v>12.875042393271857</v>
      </c>
    </row>
    <row r="203" spans="1:7" x14ac:dyDescent="0.25">
      <c r="A203" t="s">
        <v>196</v>
      </c>
      <c r="B203">
        <v>4945</v>
      </c>
      <c r="C203">
        <v>366980</v>
      </c>
      <c r="D203">
        <v>2.4325967970808839E-3</v>
      </c>
      <c r="E203">
        <v>2.42964282307421E-3</v>
      </c>
      <c r="F203">
        <v>8.506132244056813</v>
      </c>
      <c r="G203">
        <v>12.813062629638944</v>
      </c>
    </row>
    <row r="204" spans="1:7" x14ac:dyDescent="0.25">
      <c r="A204" t="s">
        <v>197</v>
      </c>
      <c r="B204">
        <v>4910</v>
      </c>
      <c r="C204">
        <v>319868</v>
      </c>
      <c r="D204">
        <v>-7.0778564206268957E-3</v>
      </c>
      <c r="E204">
        <v>-7.10302326824619E-3</v>
      </c>
      <c r="F204">
        <v>8.4990292207885663</v>
      </c>
      <c r="G204">
        <v>12.67566368967438</v>
      </c>
    </row>
    <row r="205" spans="1:7" x14ac:dyDescent="0.25">
      <c r="A205" t="s">
        <v>198</v>
      </c>
      <c r="B205">
        <v>4891.5</v>
      </c>
      <c r="C205">
        <v>555502</v>
      </c>
      <c r="D205">
        <v>-3.7678207739307535E-3</v>
      </c>
      <c r="E205">
        <v>-3.7749368910827783E-3</v>
      </c>
      <c r="F205">
        <v>8.4952542838974843</v>
      </c>
      <c r="G205">
        <v>13.227627488415376</v>
      </c>
    </row>
    <row r="206" spans="1:7" x14ac:dyDescent="0.25">
      <c r="A206" t="s">
        <v>199</v>
      </c>
      <c r="B206">
        <v>4971.5</v>
      </c>
      <c r="C206">
        <v>309192</v>
      </c>
      <c r="D206">
        <v>1.6354901359501177E-2</v>
      </c>
      <c r="E206">
        <v>1.622260052264482E-2</v>
      </c>
      <c r="F206">
        <v>8.5114768844201283</v>
      </c>
      <c r="G206">
        <v>12.64171772213947</v>
      </c>
    </row>
    <row r="207" spans="1:7" x14ac:dyDescent="0.25">
      <c r="A207" t="s">
        <v>200</v>
      </c>
      <c r="B207">
        <v>4985.5</v>
      </c>
      <c r="C207">
        <v>272493</v>
      </c>
      <c r="D207">
        <v>2.8160514935130243E-3</v>
      </c>
      <c r="E207">
        <v>2.8120938487192549E-3</v>
      </c>
      <c r="F207">
        <v>8.5142889782688478</v>
      </c>
      <c r="G207">
        <v>12.515368204682098</v>
      </c>
    </row>
    <row r="208" spans="1:7" x14ac:dyDescent="0.25">
      <c r="A208" t="s">
        <v>201</v>
      </c>
      <c r="B208">
        <v>4979</v>
      </c>
      <c r="C208">
        <v>303833</v>
      </c>
      <c r="D208">
        <v>-1.3037809647979139E-3</v>
      </c>
      <c r="E208">
        <v>-1.3046316266648581E-3</v>
      </c>
      <c r="F208">
        <v>8.5129843466421828</v>
      </c>
      <c r="G208">
        <v>12.624233487339438</v>
      </c>
    </row>
    <row r="209" spans="1:7" x14ac:dyDescent="0.25">
      <c r="A209" s="1">
        <v>43842</v>
      </c>
      <c r="B209">
        <v>5019.5</v>
      </c>
      <c r="C209">
        <v>290875</v>
      </c>
      <c r="D209">
        <v>8.1341634866439038E-3</v>
      </c>
      <c r="E209">
        <v>8.1012594893984987E-3</v>
      </c>
      <c r="F209">
        <v>8.5210856061315816</v>
      </c>
      <c r="G209">
        <v>12.580648900604594</v>
      </c>
    </row>
    <row r="210" spans="1:7" x14ac:dyDescent="0.25">
      <c r="A210" s="1">
        <v>43873</v>
      </c>
      <c r="B210">
        <v>4995</v>
      </c>
      <c r="C210">
        <v>232363</v>
      </c>
      <c r="D210">
        <v>-4.8809642394660822E-3</v>
      </c>
      <c r="E210">
        <v>-4.8929150489273356E-3</v>
      </c>
      <c r="F210">
        <v>8.5161926910826544</v>
      </c>
      <c r="G210">
        <v>12.356056083023295</v>
      </c>
    </row>
    <row r="211" spans="1:7" x14ac:dyDescent="0.25">
      <c r="A211" s="1">
        <v>43902</v>
      </c>
      <c r="B211">
        <v>5008</v>
      </c>
      <c r="C211">
        <v>485355</v>
      </c>
      <c r="D211">
        <v>2.6026026026026027E-3</v>
      </c>
      <c r="E211">
        <v>2.5992216972806578E-3</v>
      </c>
      <c r="F211">
        <v>8.5187919127799336</v>
      </c>
      <c r="G211">
        <v>13.092635860931338</v>
      </c>
    </row>
    <row r="212" spans="1:7" x14ac:dyDescent="0.25">
      <c r="A212" s="1">
        <v>43933</v>
      </c>
      <c r="B212">
        <v>4992.5</v>
      </c>
      <c r="C212">
        <v>151598</v>
      </c>
      <c r="D212">
        <v>-3.0950479233226836E-3</v>
      </c>
      <c r="E212">
        <v>-3.0998474899642031E-3</v>
      </c>
      <c r="F212">
        <v>8.5156920652899704</v>
      </c>
      <c r="G212">
        <v>11.928987559491247</v>
      </c>
    </row>
    <row r="213" spans="1:7" x14ac:dyDescent="0.25">
      <c r="A213" s="1">
        <v>44024</v>
      </c>
      <c r="B213">
        <v>5008</v>
      </c>
      <c r="C213">
        <v>202118</v>
      </c>
      <c r="D213">
        <v>3.1046569854782172E-3</v>
      </c>
      <c r="E213">
        <v>3.099847489964194E-3</v>
      </c>
      <c r="F213">
        <v>8.5187919127799336</v>
      </c>
      <c r="G213">
        <v>12.216606964245074</v>
      </c>
    </row>
    <row r="214" spans="1:7" x14ac:dyDescent="0.25">
      <c r="A214" s="1">
        <v>44055</v>
      </c>
      <c r="B214">
        <v>5040.5</v>
      </c>
      <c r="C214">
        <v>282800</v>
      </c>
      <c r="D214">
        <v>6.4896166134185305E-3</v>
      </c>
      <c r="E214">
        <v>6.4686497140617532E-3</v>
      </c>
      <c r="F214">
        <v>8.5252605624939957</v>
      </c>
      <c r="G214">
        <v>12.552495213004555</v>
      </c>
    </row>
    <row r="215" spans="1:7" x14ac:dyDescent="0.25">
      <c r="A215" s="1">
        <v>44116</v>
      </c>
      <c r="B215">
        <v>5384.5</v>
      </c>
      <c r="C215">
        <v>908425</v>
      </c>
      <c r="D215">
        <v>9.2867756315007425E-5</v>
      </c>
      <c r="E215">
        <v>9.2863444371883862E-5</v>
      </c>
      <c r="F215">
        <v>8.5912797347689356</v>
      </c>
      <c r="G215">
        <v>13.719467609750742</v>
      </c>
    </row>
    <row r="216" spans="1:7" x14ac:dyDescent="0.25">
      <c r="A216" s="1">
        <v>44147</v>
      </c>
      <c r="B216">
        <v>5381</v>
      </c>
      <c r="C216">
        <v>309310</v>
      </c>
      <c r="D216">
        <v>-6.5001392886990435E-4</v>
      </c>
      <c r="E216">
        <v>-6.5022527951594255E-4</v>
      </c>
      <c r="F216">
        <v>8.5906295094894194</v>
      </c>
      <c r="G216">
        <v>12.642099289220681</v>
      </c>
    </row>
    <row r="217" spans="1:7" x14ac:dyDescent="0.25">
      <c r="A217" t="s">
        <v>202</v>
      </c>
      <c r="B217">
        <v>5512</v>
      </c>
      <c r="C217">
        <v>574282</v>
      </c>
      <c r="D217">
        <v>2.4344917301616798E-2</v>
      </c>
      <c r="E217">
        <v>2.4053303204074863E-2</v>
      </c>
      <c r="F217">
        <v>8.6146828126934949</v>
      </c>
      <c r="G217">
        <v>13.260875843857283</v>
      </c>
    </row>
    <row r="218" spans="1:7" x14ac:dyDescent="0.25">
      <c r="A218" t="s">
        <v>203</v>
      </c>
      <c r="B218">
        <v>5494</v>
      </c>
      <c r="C218">
        <v>306982</v>
      </c>
      <c r="D218">
        <v>-3.2656023222060958E-3</v>
      </c>
      <c r="E218">
        <v>-3.2709460382753033E-3</v>
      </c>
      <c r="F218">
        <v>8.6114118666552191</v>
      </c>
      <c r="G218">
        <v>12.634544392928591</v>
      </c>
    </row>
    <row r="219" spans="1:7" x14ac:dyDescent="0.25">
      <c r="A219" t="s">
        <v>204</v>
      </c>
      <c r="B219">
        <v>5432</v>
      </c>
      <c r="C219">
        <v>324675</v>
      </c>
      <c r="D219">
        <v>-1.1285038223516564E-2</v>
      </c>
      <c r="E219">
        <v>-1.1349197416687117E-2</v>
      </c>
      <c r="F219">
        <v>8.6000626692385325</v>
      </c>
      <c r="G219">
        <v>12.69057996097829</v>
      </c>
    </row>
    <row r="220" spans="1:7" x14ac:dyDescent="0.25">
      <c r="A220" t="s">
        <v>205</v>
      </c>
      <c r="B220">
        <v>5421</v>
      </c>
      <c r="C220">
        <v>382297</v>
      </c>
      <c r="D220">
        <v>-2.025036818851252E-3</v>
      </c>
      <c r="E220">
        <v>-2.0270899781938637E-3</v>
      </c>
      <c r="F220">
        <v>8.5980355792603387</v>
      </c>
      <c r="G220">
        <v>12.853953072413328</v>
      </c>
    </row>
    <row r="221" spans="1:7" x14ac:dyDescent="0.25">
      <c r="A221" t="s">
        <v>206</v>
      </c>
      <c r="B221">
        <v>5449</v>
      </c>
      <c r="C221">
        <v>332646</v>
      </c>
      <c r="D221">
        <v>5.165098690278546E-3</v>
      </c>
      <c r="E221">
        <v>5.1518053227600936E-3</v>
      </c>
      <c r="F221">
        <v>8.603187384583098</v>
      </c>
      <c r="G221">
        <v>12.714834140447204</v>
      </c>
    </row>
    <row r="222" spans="1:7" x14ac:dyDescent="0.25">
      <c r="A222" t="s">
        <v>207</v>
      </c>
      <c r="B222">
        <v>5362</v>
      </c>
      <c r="C222">
        <v>571561</v>
      </c>
      <c r="D222">
        <v>-1.5966232336208478E-2</v>
      </c>
      <c r="E222">
        <v>-1.6095065787193791E-2</v>
      </c>
      <c r="F222">
        <v>8.5870923187959054</v>
      </c>
      <c r="G222">
        <v>13.256126493178968</v>
      </c>
    </row>
    <row r="223" spans="1:7" x14ac:dyDescent="0.25">
      <c r="A223" t="s">
        <v>208</v>
      </c>
      <c r="B223">
        <v>5346</v>
      </c>
      <c r="C223">
        <v>283565</v>
      </c>
      <c r="D223">
        <v>-2.9839612085042896E-3</v>
      </c>
      <c r="E223">
        <v>-2.9884220970403091E-3</v>
      </c>
      <c r="F223">
        <v>8.5841038966988634</v>
      </c>
      <c r="G223">
        <v>12.555196652765957</v>
      </c>
    </row>
    <row r="224" spans="1:7" x14ac:dyDescent="0.25">
      <c r="A224" t="s">
        <v>209</v>
      </c>
      <c r="B224">
        <v>5356</v>
      </c>
      <c r="C224">
        <v>272274</v>
      </c>
      <c r="D224">
        <v>1.8705574261129816E-3</v>
      </c>
      <c r="E224">
        <v>1.8688101121989175E-3</v>
      </c>
      <c r="F224">
        <v>8.5859727068110629</v>
      </c>
      <c r="G224">
        <v>12.51456419117982</v>
      </c>
    </row>
    <row r="225" spans="1:7" x14ac:dyDescent="0.25">
      <c r="A225" t="s">
        <v>210</v>
      </c>
      <c r="B225">
        <v>5424.5</v>
      </c>
      <c r="C225">
        <v>260208</v>
      </c>
      <c r="D225">
        <v>1.278939507094847E-2</v>
      </c>
      <c r="E225">
        <v>1.2708301451442333E-2</v>
      </c>
      <c r="F225">
        <v>8.5986810082625063</v>
      </c>
      <c r="G225">
        <v>12.469236590168229</v>
      </c>
    </row>
    <row r="226" spans="1:7" x14ac:dyDescent="0.25">
      <c r="A226" t="s">
        <v>211</v>
      </c>
      <c r="B226">
        <v>5474.5</v>
      </c>
      <c r="C226">
        <v>179783</v>
      </c>
      <c r="D226">
        <v>9.2174393953359749E-3</v>
      </c>
      <c r="E226">
        <v>9.1752180509741717E-3</v>
      </c>
      <c r="F226">
        <v>8.6078562263134799</v>
      </c>
      <c r="G226">
        <v>12.099505847050127</v>
      </c>
    </row>
    <row r="227" spans="1:7" x14ac:dyDescent="0.25">
      <c r="A227" t="s">
        <v>212</v>
      </c>
      <c r="B227">
        <v>5599</v>
      </c>
      <c r="C227">
        <v>368382</v>
      </c>
      <c r="D227">
        <v>2.274180290437483E-2</v>
      </c>
      <c r="E227">
        <v>2.2487063035413753E-2</v>
      </c>
      <c r="F227">
        <v>8.6303432893488932</v>
      </c>
      <c r="G227">
        <v>12.81687572223475</v>
      </c>
    </row>
    <row r="228" spans="1:7" x14ac:dyDescent="0.25">
      <c r="A228" t="s">
        <v>213</v>
      </c>
      <c r="B228">
        <v>5643</v>
      </c>
      <c r="C228">
        <v>425425</v>
      </c>
      <c r="D228">
        <v>7.8585461689587421E-3</v>
      </c>
      <c r="E228">
        <v>7.8278286202466962E-3</v>
      </c>
      <c r="F228">
        <v>8.6381711179691401</v>
      </c>
      <c r="G228">
        <v>12.960843948239637</v>
      </c>
    </row>
    <row r="229" spans="1:7" x14ac:dyDescent="0.25">
      <c r="A229" t="s">
        <v>214</v>
      </c>
      <c r="B229">
        <v>5685.5</v>
      </c>
      <c r="C229">
        <v>424833</v>
      </c>
      <c r="D229">
        <v>7.5314548998759523E-3</v>
      </c>
      <c r="E229">
        <v>7.5032350956374429E-3</v>
      </c>
      <c r="F229">
        <v>8.6456743530647771</v>
      </c>
      <c r="G229">
        <v>12.959451429508469</v>
      </c>
    </row>
    <row r="230" spans="1:7" x14ac:dyDescent="0.25">
      <c r="A230" s="1">
        <v>44287</v>
      </c>
      <c r="B230">
        <v>5744</v>
      </c>
      <c r="C230">
        <v>389580</v>
      </c>
      <c r="D230">
        <v>1.028933251253188E-2</v>
      </c>
      <c r="E230">
        <v>1.0236757663282647E-2</v>
      </c>
      <c r="F230">
        <v>8.6559111107280593</v>
      </c>
      <c r="G230">
        <v>12.872824514730587</v>
      </c>
    </row>
    <row r="231" spans="1:7" x14ac:dyDescent="0.25">
      <c r="A231" s="1">
        <v>44317</v>
      </c>
      <c r="B231">
        <v>5762.5</v>
      </c>
      <c r="C231">
        <v>523336</v>
      </c>
      <c r="D231">
        <v>3.2207520891364902E-3</v>
      </c>
      <c r="E231">
        <v>3.2155765768438821E-3</v>
      </c>
      <c r="F231">
        <v>8.6591266873049033</v>
      </c>
      <c r="G231">
        <v>13.167978984184801</v>
      </c>
    </row>
    <row r="232" spans="1:7" x14ac:dyDescent="0.25">
      <c r="A232" s="1">
        <v>44409</v>
      </c>
      <c r="B232">
        <v>5478</v>
      </c>
      <c r="C232">
        <v>685315</v>
      </c>
      <c r="D232">
        <v>-1.0119262739428984E-2</v>
      </c>
      <c r="E232">
        <v>-1.0170810523847744E-2</v>
      </c>
      <c r="F232">
        <v>8.6084953498230234</v>
      </c>
      <c r="G232">
        <v>13.437633865558507</v>
      </c>
    </row>
    <row r="233" spans="1:7" x14ac:dyDescent="0.25">
      <c r="A233" s="1">
        <v>44501</v>
      </c>
      <c r="B233">
        <v>5484.5</v>
      </c>
      <c r="C233">
        <v>381305</v>
      </c>
      <c r="D233">
        <v>1.1865644395764878E-3</v>
      </c>
      <c r="E233">
        <v>1.1858610283654104E-3</v>
      </c>
      <c r="F233">
        <v>8.609681210851388</v>
      </c>
      <c r="G233">
        <v>12.851354858794036</v>
      </c>
    </row>
    <row r="234" spans="1:7" x14ac:dyDescent="0.25">
      <c r="A234" s="1">
        <v>44531</v>
      </c>
      <c r="B234">
        <v>5450.5</v>
      </c>
      <c r="C234">
        <v>384309</v>
      </c>
      <c r="D234">
        <v>-6.1992889050961801E-3</v>
      </c>
      <c r="E234">
        <v>-6.2185842829755528E-3</v>
      </c>
      <c r="F234">
        <v>8.6034626265684135</v>
      </c>
      <c r="G234">
        <v>12.859202195482457</v>
      </c>
    </row>
    <row r="235" spans="1:7" x14ac:dyDescent="0.25">
      <c r="A235" t="s">
        <v>8</v>
      </c>
      <c r="B235">
        <v>5410</v>
      </c>
      <c r="C235">
        <v>292518</v>
      </c>
      <c r="D235">
        <v>-7.4305109622970367E-3</v>
      </c>
      <c r="E235">
        <v>-7.4582547278860588E-3</v>
      </c>
      <c r="F235">
        <v>8.596004371840527</v>
      </c>
      <c r="G235">
        <v>12.586281482222173</v>
      </c>
    </row>
    <row r="236" spans="1:7" x14ac:dyDescent="0.25">
      <c r="A236" t="s">
        <v>9</v>
      </c>
      <c r="B236">
        <v>5375.5</v>
      </c>
      <c r="C236">
        <v>284274</v>
      </c>
      <c r="D236">
        <v>-6.3770794824399265E-3</v>
      </c>
      <c r="E236">
        <v>-6.3974999152444671E-3</v>
      </c>
      <c r="F236">
        <v>8.5896068719252821</v>
      </c>
      <c r="G236">
        <v>12.55769384076622</v>
      </c>
    </row>
    <row r="237" spans="1:7" x14ac:dyDescent="0.25">
      <c r="A237" t="s">
        <v>10</v>
      </c>
      <c r="B237">
        <v>5210</v>
      </c>
      <c r="C237">
        <v>1082136</v>
      </c>
      <c r="D237">
        <v>-3.0787833689889313E-2</v>
      </c>
      <c r="E237">
        <v>-3.1271737177870185E-2</v>
      </c>
      <c r="F237">
        <v>8.5583351347474128</v>
      </c>
      <c r="G237">
        <v>13.894447423650654</v>
      </c>
    </row>
    <row r="238" spans="1:7" x14ac:dyDescent="0.25">
      <c r="A238" t="s">
        <v>11</v>
      </c>
      <c r="B238">
        <v>5219</v>
      </c>
      <c r="C238">
        <v>558907</v>
      </c>
      <c r="D238">
        <v>1.7274472168905949E-3</v>
      </c>
      <c r="E238">
        <v>1.7259568960007019E-3</v>
      </c>
      <c r="F238">
        <v>8.5600610916434139</v>
      </c>
      <c r="G238">
        <v>13.233738369781253</v>
      </c>
    </row>
    <row r="239" spans="1:7" x14ac:dyDescent="0.25">
      <c r="A239" t="s">
        <v>12</v>
      </c>
      <c r="B239">
        <v>5183.5</v>
      </c>
      <c r="C239">
        <v>443464</v>
      </c>
      <c r="D239">
        <v>-6.802069361946733E-3</v>
      </c>
      <c r="E239">
        <v>-6.8253088802464387E-3</v>
      </c>
      <c r="F239">
        <v>8.5532357827631671</v>
      </c>
      <c r="G239">
        <v>13.002371904945562</v>
      </c>
    </row>
    <row r="240" spans="1:7" x14ac:dyDescent="0.25">
      <c r="A240" t="s">
        <v>13</v>
      </c>
      <c r="B240">
        <v>5161.5</v>
      </c>
      <c r="C240">
        <v>496304</v>
      </c>
      <c r="D240">
        <v>-4.244236519726054E-3</v>
      </c>
      <c r="E240">
        <v>-4.2532688575220128E-3</v>
      </c>
      <c r="F240">
        <v>8.5489825139056439</v>
      </c>
      <c r="G240">
        <v>13.1149439211844</v>
      </c>
    </row>
    <row r="241" spans="1:7" x14ac:dyDescent="0.25">
      <c r="A241" t="s">
        <v>14</v>
      </c>
      <c r="B241">
        <v>5060</v>
      </c>
      <c r="C241">
        <v>553023</v>
      </c>
      <c r="D241">
        <v>-1.9664826116439018E-2</v>
      </c>
      <c r="E241">
        <v>-1.9860751624133567E-2</v>
      </c>
      <c r="F241">
        <v>8.5291217622815108</v>
      </c>
      <c r="G241">
        <v>13.223154870959648</v>
      </c>
    </row>
    <row r="242" spans="1:7" x14ac:dyDescent="0.25">
      <c r="A242" t="s">
        <v>15</v>
      </c>
      <c r="B242">
        <v>4991</v>
      </c>
      <c r="C242">
        <v>706032</v>
      </c>
      <c r="D242">
        <v>-1.3636363636363636E-2</v>
      </c>
      <c r="E242">
        <v>-1.373019281190202E-2</v>
      </c>
      <c r="F242">
        <v>8.5153915694696085</v>
      </c>
      <c r="G242">
        <v>13.467415841227234</v>
      </c>
    </row>
    <row r="243" spans="1:7" x14ac:dyDescent="0.25">
      <c r="A243" t="s">
        <v>16</v>
      </c>
      <c r="B243">
        <v>5168.5</v>
      </c>
      <c r="C243">
        <v>751937</v>
      </c>
      <c r="D243">
        <v>3.5564015227409339E-2</v>
      </c>
      <c r="E243">
        <v>3.4946220538930137E-2</v>
      </c>
      <c r="F243">
        <v>8.5503377900085393</v>
      </c>
      <c r="G243">
        <v>13.530407822826778</v>
      </c>
    </row>
    <row r="244" spans="1:7" x14ac:dyDescent="0.25">
      <c r="A244" t="s">
        <v>17</v>
      </c>
      <c r="B244">
        <v>5175</v>
      </c>
      <c r="C244">
        <v>461057</v>
      </c>
      <c r="D244">
        <v>1.2576182644867949E-3</v>
      </c>
      <c r="E244">
        <v>1.2568281250303571E-3</v>
      </c>
      <c r="F244">
        <v>8.5515946181335707</v>
      </c>
      <c r="G244">
        <v>13.041276958587092</v>
      </c>
    </row>
    <row r="245" spans="1:7" x14ac:dyDescent="0.25">
      <c r="A245" t="s">
        <v>18</v>
      </c>
      <c r="B245">
        <v>5087.5</v>
      </c>
      <c r="C245">
        <v>406595</v>
      </c>
      <c r="D245">
        <v>-1.6908212560386472E-2</v>
      </c>
      <c r="E245">
        <v>-1.7052788382719359E-2</v>
      </c>
      <c r="F245">
        <v>8.5345418297508502</v>
      </c>
      <c r="G245">
        <v>12.915572883002888</v>
      </c>
    </row>
    <row r="246" spans="1:7" x14ac:dyDescent="0.25">
      <c r="A246" t="s">
        <v>19</v>
      </c>
      <c r="B246">
        <v>5060</v>
      </c>
      <c r="C246">
        <v>394757</v>
      </c>
      <c r="D246">
        <v>-5.4054054054054057E-3</v>
      </c>
      <c r="E246">
        <v>-5.4200674693391446E-3</v>
      </c>
      <c r="F246">
        <v>8.5291217622815108</v>
      </c>
      <c r="G246">
        <v>12.886025664702908</v>
      </c>
    </row>
    <row r="247" spans="1:7" x14ac:dyDescent="0.25">
      <c r="A247" t="s">
        <v>20</v>
      </c>
      <c r="B247">
        <v>4924</v>
      </c>
      <c r="C247">
        <v>551594</v>
      </c>
      <c r="D247">
        <v>-2.6877470355731226E-2</v>
      </c>
      <c r="E247">
        <v>-2.7245274977167055E-2</v>
      </c>
      <c r="F247">
        <v>8.5018764873043438</v>
      </c>
      <c r="G247">
        <v>13.220567547394698</v>
      </c>
    </row>
    <row r="248" spans="1:7" x14ac:dyDescent="0.25">
      <c r="A248" s="1">
        <v>44198</v>
      </c>
      <c r="B248">
        <v>4948.5</v>
      </c>
      <c r="C248">
        <v>490220</v>
      </c>
      <c r="D248">
        <v>4.975629569455727E-3</v>
      </c>
      <c r="E248">
        <v>4.9632920324015799E-3</v>
      </c>
      <c r="F248">
        <v>8.5068397793367456</v>
      </c>
      <c r="G248">
        <v>13.102609548917467</v>
      </c>
    </row>
    <row r="249" spans="1:7" x14ac:dyDescent="0.25">
      <c r="A249" s="1">
        <v>44229</v>
      </c>
      <c r="B249">
        <v>5014.5</v>
      </c>
      <c r="C249">
        <v>716539</v>
      </c>
      <c r="D249">
        <v>1.3337374962109729E-2</v>
      </c>
      <c r="E249">
        <v>1.3249215191517194E-2</v>
      </c>
      <c r="F249">
        <v>8.5200889945282636</v>
      </c>
      <c r="G249">
        <v>13.482187956032121</v>
      </c>
    </row>
    <row r="250" spans="1:7" x14ac:dyDescent="0.25">
      <c r="A250" s="1">
        <v>44257</v>
      </c>
      <c r="B250">
        <v>5048.5</v>
      </c>
      <c r="C250">
        <v>394810</v>
      </c>
      <c r="D250">
        <v>6.7803370226343605E-3</v>
      </c>
      <c r="E250">
        <v>6.7574539161126329E-3</v>
      </c>
      <c r="F250">
        <v>8.5268464484443758</v>
      </c>
      <c r="G250">
        <v>12.886159915501331</v>
      </c>
    </row>
    <row r="251" spans="1:7" x14ac:dyDescent="0.25">
      <c r="A251" s="1">
        <v>44288</v>
      </c>
      <c r="B251">
        <v>5062.5</v>
      </c>
      <c r="C251">
        <v>731022</v>
      </c>
      <c r="D251">
        <v>2.7731009210656631E-3</v>
      </c>
      <c r="E251">
        <v>2.7692629704188267E-3</v>
      </c>
      <c r="F251">
        <v>8.5296157114147952</v>
      </c>
      <c r="G251">
        <v>13.502198834038282</v>
      </c>
    </row>
    <row r="252" spans="1:7" x14ac:dyDescent="0.25">
      <c r="A252" s="1">
        <v>44318</v>
      </c>
      <c r="B252">
        <v>4996</v>
      </c>
      <c r="C252">
        <v>511451</v>
      </c>
      <c r="D252">
        <v>-1.3135802469135802E-2</v>
      </c>
      <c r="E252">
        <v>-1.3222840169326299E-2</v>
      </c>
      <c r="F252">
        <v>8.5163928712454684</v>
      </c>
      <c r="G252">
        <v>13.145007063108581</v>
      </c>
    </row>
    <row r="253" spans="1:7" x14ac:dyDescent="0.25">
      <c r="A253" s="1">
        <v>44410</v>
      </c>
      <c r="B253">
        <v>5107.5</v>
      </c>
      <c r="C253">
        <v>554832</v>
      </c>
      <c r="D253">
        <v>2.2317854283426742E-2</v>
      </c>
      <c r="E253">
        <v>2.2072455446308894E-2</v>
      </c>
      <c r="F253">
        <v>8.5384653266917763</v>
      </c>
      <c r="G253">
        <v>13.226420644202157</v>
      </c>
    </row>
    <row r="254" spans="1:7" x14ac:dyDescent="0.25">
      <c r="A254" s="1">
        <v>44441</v>
      </c>
      <c r="B254">
        <v>5273</v>
      </c>
      <c r="C254">
        <v>870072</v>
      </c>
      <c r="D254">
        <v>3.240332843857073E-2</v>
      </c>
      <c r="E254">
        <v>3.1889412838692677E-2</v>
      </c>
      <c r="F254">
        <v>8.5703547395304707</v>
      </c>
      <c r="G254">
        <v>13.67633124582715</v>
      </c>
    </row>
    <row r="255" spans="1:7" x14ac:dyDescent="0.25">
      <c r="A255" s="1">
        <v>44471</v>
      </c>
      <c r="B255">
        <v>5197</v>
      </c>
      <c r="C255">
        <v>542689</v>
      </c>
      <c r="D255">
        <v>-1.4413047600986157E-2</v>
      </c>
      <c r="E255">
        <v>-1.4517924522027931E-2</v>
      </c>
      <c r="F255">
        <v>8.5558368150084423</v>
      </c>
      <c r="G255">
        <v>13.204291690820833</v>
      </c>
    </row>
    <row r="256" spans="1:7" x14ac:dyDescent="0.25">
      <c r="A256" s="1">
        <v>44502</v>
      </c>
      <c r="B256">
        <v>5117.5</v>
      </c>
      <c r="C256">
        <v>496228</v>
      </c>
      <c r="D256">
        <v>-1.529728689628632E-2</v>
      </c>
      <c r="E256">
        <v>-1.5415497472997232E-2</v>
      </c>
      <c r="F256">
        <v>8.5404213175354453</v>
      </c>
      <c r="G256">
        <v>13.114790777507121</v>
      </c>
    </row>
    <row r="257" spans="1:7" x14ac:dyDescent="0.25">
      <c r="A257" s="1">
        <v>44532</v>
      </c>
      <c r="B257">
        <v>5169</v>
      </c>
      <c r="C257">
        <v>493207</v>
      </c>
      <c r="D257">
        <v>1.0063507572056669E-2</v>
      </c>
      <c r="E257">
        <v>1.0013207660594811E-2</v>
      </c>
      <c r="F257">
        <v>8.5504345251960387</v>
      </c>
      <c r="G257">
        <v>13.108684243196748</v>
      </c>
    </row>
    <row r="258" spans="1:7" x14ac:dyDescent="0.25">
      <c r="A258" t="s">
        <v>21</v>
      </c>
      <c r="B258">
        <v>5280</v>
      </c>
      <c r="C258">
        <v>556501</v>
      </c>
      <c r="D258">
        <v>2.1474172954149738E-2</v>
      </c>
      <c r="E258">
        <v>2.1246851504267767E-2</v>
      </c>
      <c r="F258">
        <v>8.5716813767003064</v>
      </c>
      <c r="G258">
        <v>13.229424246641315</v>
      </c>
    </row>
    <row r="259" spans="1:7" x14ac:dyDescent="0.25">
      <c r="A259" t="s">
        <v>22</v>
      </c>
      <c r="B259">
        <v>5297.5</v>
      </c>
      <c r="C259">
        <v>473145</v>
      </c>
      <c r="D259">
        <v>3.3143939393939395E-3</v>
      </c>
      <c r="E259">
        <v>3.3089134421470721E-3</v>
      </c>
      <c r="F259">
        <v>8.5749902901424537</v>
      </c>
      <c r="G259">
        <v>13.067157174407226</v>
      </c>
    </row>
    <row r="260" spans="1:7" x14ac:dyDescent="0.25">
      <c r="A260" t="s">
        <v>23</v>
      </c>
      <c r="B260">
        <v>5260</v>
      </c>
      <c r="C260">
        <v>538090</v>
      </c>
      <c r="D260">
        <v>-7.0788107597923545E-3</v>
      </c>
      <c r="E260">
        <v>-7.103984410698567E-3</v>
      </c>
      <c r="F260">
        <v>8.567886305731756</v>
      </c>
      <c r="G260">
        <v>13.195781111398491</v>
      </c>
    </row>
    <row r="261" spans="1:7" x14ac:dyDescent="0.25">
      <c r="A261" t="s">
        <v>24</v>
      </c>
      <c r="B261">
        <v>5155.5</v>
      </c>
      <c r="C261">
        <v>762248</v>
      </c>
      <c r="D261">
        <v>-1.9866920152091256E-2</v>
      </c>
      <c r="E261">
        <v>-2.0066920773757262E-2</v>
      </c>
      <c r="F261">
        <v>8.5478193849579984</v>
      </c>
      <c r="G261">
        <v>13.544027241035973</v>
      </c>
    </row>
    <row r="262" spans="1:7" x14ac:dyDescent="0.25">
      <c r="A262" t="s">
        <v>25</v>
      </c>
      <c r="B262">
        <v>5172.5</v>
      </c>
      <c r="C262">
        <v>383471</v>
      </c>
      <c r="D262">
        <v>3.2974493259625643E-3</v>
      </c>
      <c r="E262">
        <v>3.2920246616998084E-3</v>
      </c>
      <c r="F262">
        <v>8.5511114096196987</v>
      </c>
      <c r="G262">
        <v>12.857019277634206</v>
      </c>
    </row>
    <row r="263" spans="1:7" x14ac:dyDescent="0.25">
      <c r="A263" t="s">
        <v>26</v>
      </c>
      <c r="B263">
        <v>5149.5</v>
      </c>
      <c r="C263">
        <v>33555</v>
      </c>
      <c r="D263">
        <v>-4.4465925567907204E-3</v>
      </c>
      <c r="E263">
        <v>-4.4565080538416339E-3</v>
      </c>
      <c r="F263">
        <v>8.5466549015658568</v>
      </c>
      <c r="G263">
        <v>10.42094116259234</v>
      </c>
    </row>
    <row r="264" spans="1:7" x14ac:dyDescent="0.25">
      <c r="A264" t="s">
        <v>27</v>
      </c>
      <c r="B264">
        <v>5098</v>
      </c>
      <c r="C264">
        <v>271104</v>
      </c>
      <c r="D264">
        <v>-1.0000970968055151E-2</v>
      </c>
      <c r="E264">
        <v>-1.0051316629795725E-2</v>
      </c>
      <c r="F264">
        <v>8.53660358493606</v>
      </c>
      <c r="G264">
        <v>12.510257790080969</v>
      </c>
    </row>
    <row r="265" spans="1:7" x14ac:dyDescent="0.25">
      <c r="A265" t="s">
        <v>28</v>
      </c>
      <c r="B265">
        <v>5008</v>
      </c>
      <c r="C265">
        <v>546134</v>
      </c>
      <c r="D265">
        <v>-1.7653981953707338E-2</v>
      </c>
      <c r="E265">
        <v>-1.7811672156126338E-2</v>
      </c>
      <c r="F265">
        <v>8.5187919127799336</v>
      </c>
      <c r="G265">
        <v>13.210619645861597</v>
      </c>
    </row>
    <row r="266" spans="1:7" x14ac:dyDescent="0.25">
      <c r="A266" t="s">
        <v>29</v>
      </c>
      <c r="B266">
        <v>4919.5</v>
      </c>
      <c r="C266">
        <v>713489</v>
      </c>
      <c r="D266">
        <v>-1.7671725239616614E-2</v>
      </c>
      <c r="E266">
        <v>-1.7829734474114258E-2</v>
      </c>
      <c r="F266">
        <v>8.5009621783058194</v>
      </c>
      <c r="G266">
        <v>13.477922298821531</v>
      </c>
    </row>
    <row r="267" spans="1:7" x14ac:dyDescent="0.25">
      <c r="A267" t="s">
        <v>30</v>
      </c>
      <c r="B267">
        <v>4929</v>
      </c>
      <c r="C267">
        <v>458905</v>
      </c>
      <c r="D267">
        <v>1.9310905579835349E-3</v>
      </c>
      <c r="E267">
        <v>1.929228399557539E-3</v>
      </c>
      <c r="F267">
        <v>8.5028914067053769</v>
      </c>
      <c r="G267">
        <v>13.036598495943529</v>
      </c>
    </row>
    <row r="268" spans="1:7" x14ac:dyDescent="0.25">
      <c r="A268" s="1">
        <v>44199</v>
      </c>
      <c r="B268">
        <v>4970.5</v>
      </c>
      <c r="C268">
        <v>345421</v>
      </c>
      <c r="D268">
        <v>8.4195577196185846E-3</v>
      </c>
      <c r="E268">
        <v>8.3843109468221284E-3</v>
      </c>
      <c r="F268">
        <v>8.5112757176522003</v>
      </c>
      <c r="G268">
        <v>12.752519241920064</v>
      </c>
    </row>
    <row r="269" spans="1:7" x14ac:dyDescent="0.25">
      <c r="A269" s="1">
        <v>44230</v>
      </c>
      <c r="B269">
        <v>5068.5</v>
      </c>
      <c r="C269">
        <v>393648</v>
      </c>
      <c r="D269">
        <v>1.9716326325319385E-2</v>
      </c>
      <c r="E269">
        <v>1.9524477170254403E-2</v>
      </c>
      <c r="F269">
        <v>8.5308001948224543</v>
      </c>
      <c r="G269">
        <v>12.883212387944303</v>
      </c>
    </row>
    <row r="270" spans="1:7" x14ac:dyDescent="0.25">
      <c r="A270" s="1">
        <v>44258</v>
      </c>
      <c r="B270">
        <v>5030</v>
      </c>
      <c r="C270">
        <v>466695</v>
      </c>
      <c r="D270">
        <v>-7.5959356811679986E-3</v>
      </c>
      <c r="E270">
        <v>-7.6249317286694483E-3</v>
      </c>
      <c r="F270">
        <v>8.5231752630937851</v>
      </c>
      <c r="G270">
        <v>13.053431218360053</v>
      </c>
    </row>
    <row r="271" spans="1:7" x14ac:dyDescent="0.25">
      <c r="A271" s="1">
        <v>44289</v>
      </c>
      <c r="B271">
        <v>4965.5</v>
      </c>
      <c r="C271">
        <v>315202</v>
      </c>
      <c r="D271">
        <v>-1.2823061630218688E-2</v>
      </c>
      <c r="E271">
        <v>-1.2905986750371693E-2</v>
      </c>
      <c r="F271">
        <v>8.5102692763434131</v>
      </c>
      <c r="G271">
        <v>12.660968982123396</v>
      </c>
    </row>
    <row r="272" spans="1:7" x14ac:dyDescent="0.25">
      <c r="A272" s="1">
        <v>44319</v>
      </c>
      <c r="B272">
        <v>5010</v>
      </c>
      <c r="C272">
        <v>569971</v>
      </c>
      <c r="D272">
        <v>8.9618366730440033E-3</v>
      </c>
      <c r="E272">
        <v>8.9219177354971889E-3</v>
      </c>
      <c r="F272">
        <v>8.5191911940789105</v>
      </c>
      <c r="G272">
        <v>13.253340761323463</v>
      </c>
    </row>
    <row r="273" spans="1:7" x14ac:dyDescent="0.25">
      <c r="A273" s="1">
        <v>44442</v>
      </c>
      <c r="B273">
        <v>4980.5</v>
      </c>
      <c r="C273">
        <v>515133</v>
      </c>
      <c r="D273">
        <v>-5.8882235528942119E-3</v>
      </c>
      <c r="E273">
        <v>-5.9056274936901071E-3</v>
      </c>
      <c r="F273">
        <v>8.5132855665852212</v>
      </c>
      <c r="G273">
        <v>13.152180398731639</v>
      </c>
    </row>
    <row r="274" spans="1:7" x14ac:dyDescent="0.25">
      <c r="A274" s="1">
        <v>44472</v>
      </c>
      <c r="B274">
        <v>5070</v>
      </c>
      <c r="C274">
        <v>366323</v>
      </c>
      <c r="D274">
        <v>1.7970083324967374E-2</v>
      </c>
      <c r="E274">
        <v>1.7810530000008522E-2</v>
      </c>
      <c r="F274">
        <v>8.5310960965852285</v>
      </c>
      <c r="G274">
        <v>12.811270736858482</v>
      </c>
    </row>
    <row r="275" spans="1:7" x14ac:dyDescent="0.25">
      <c r="A275" s="1">
        <v>44503</v>
      </c>
      <c r="B275">
        <v>5096.5</v>
      </c>
      <c r="C275">
        <v>254304</v>
      </c>
      <c r="D275">
        <v>5.2268244575936883E-3</v>
      </c>
      <c r="E275">
        <v>5.2132120232386446E-3</v>
      </c>
      <c r="F275">
        <v>8.5363093086084678</v>
      </c>
      <c r="G275">
        <v>12.446285680739907</v>
      </c>
    </row>
    <row r="276" spans="1:7" x14ac:dyDescent="0.25">
      <c r="A276" s="1">
        <v>44533</v>
      </c>
      <c r="B276">
        <v>5135.5</v>
      </c>
      <c r="C276">
        <v>293522</v>
      </c>
      <c r="D276">
        <v>7.6523104091042876E-3</v>
      </c>
      <c r="E276">
        <v>7.6231799973914618E-3</v>
      </c>
      <c r="F276">
        <v>8.5439324886058596</v>
      </c>
      <c r="G276">
        <v>12.589707872851685</v>
      </c>
    </row>
    <row r="277" spans="1:7" x14ac:dyDescent="0.25">
      <c r="A277" t="s">
        <v>31</v>
      </c>
      <c r="B277">
        <v>5217.5</v>
      </c>
      <c r="C277">
        <v>394556</v>
      </c>
      <c r="D277">
        <v>1.5967286534904097E-2</v>
      </c>
      <c r="E277">
        <v>1.5841150345496772E-2</v>
      </c>
      <c r="F277">
        <v>8.5597736389513557</v>
      </c>
      <c r="G277">
        <v>12.885516361031627</v>
      </c>
    </row>
    <row r="278" spans="1:7" x14ac:dyDescent="0.25">
      <c r="A278" t="s">
        <v>32</v>
      </c>
      <c r="B278">
        <v>5170.5</v>
      </c>
      <c r="C278">
        <v>306942</v>
      </c>
      <c r="D278">
        <v>-9.0081456636320074E-3</v>
      </c>
      <c r="E278">
        <v>-9.0489643263261133E-3</v>
      </c>
      <c r="F278">
        <v>8.5507246746250303</v>
      </c>
      <c r="G278">
        <v>12.63441408363931</v>
      </c>
    </row>
    <row r="279" spans="1:7" x14ac:dyDescent="0.25">
      <c r="A279" t="s">
        <v>33</v>
      </c>
      <c r="B279">
        <v>5274.5</v>
      </c>
      <c r="C279">
        <v>583209</v>
      </c>
      <c r="D279">
        <v>2.0114108886954842E-2</v>
      </c>
      <c r="E279">
        <v>1.9914492496833615E-2</v>
      </c>
      <c r="F279">
        <v>8.5706391671218629</v>
      </c>
      <c r="G279">
        <v>13.276300891656277</v>
      </c>
    </row>
    <row r="280" spans="1:7" x14ac:dyDescent="0.25">
      <c r="A280" t="s">
        <v>34</v>
      </c>
      <c r="B280">
        <v>5362</v>
      </c>
      <c r="C280">
        <v>915441</v>
      </c>
      <c r="D280">
        <v>1.6589250165892501E-2</v>
      </c>
      <c r="E280">
        <v>1.6453151674041062E-2</v>
      </c>
      <c r="F280">
        <v>8.5870923187959054</v>
      </c>
      <c r="G280">
        <v>13.727161195361882</v>
      </c>
    </row>
    <row r="281" spans="1:7" x14ac:dyDescent="0.25">
      <c r="A281" t="s">
        <v>35</v>
      </c>
      <c r="B281">
        <v>5428.5</v>
      </c>
      <c r="C281">
        <v>828789</v>
      </c>
      <c r="D281">
        <v>1.2402088772845953E-2</v>
      </c>
      <c r="E281">
        <v>1.2325812876002247E-2</v>
      </c>
      <c r="F281">
        <v>8.5994181316719072</v>
      </c>
      <c r="G281">
        <v>13.627720878198508</v>
      </c>
    </row>
    <row r="282" spans="1:7" x14ac:dyDescent="0.25">
      <c r="A282" t="s">
        <v>36</v>
      </c>
      <c r="B282">
        <v>5409</v>
      </c>
      <c r="C282">
        <v>396221</v>
      </c>
      <c r="D282">
        <v>-3.592152528322741E-3</v>
      </c>
      <c r="E282">
        <v>-3.5986198004799045E-3</v>
      </c>
      <c r="F282">
        <v>8.5958195118714276</v>
      </c>
      <c r="G282">
        <v>12.889727415375519</v>
      </c>
    </row>
    <row r="283" spans="1:7" x14ac:dyDescent="0.25">
      <c r="A283" t="s">
        <v>37</v>
      </c>
      <c r="B283">
        <v>5300.5</v>
      </c>
      <c r="C283">
        <v>446257</v>
      </c>
      <c r="D283">
        <v>-2.0059160658162323E-2</v>
      </c>
      <c r="E283">
        <v>-2.026307715827454E-2</v>
      </c>
      <c r="F283">
        <v>8.5755564347131532</v>
      </c>
      <c r="G283">
        <v>13.008650298227467</v>
      </c>
    </row>
    <row r="284" spans="1:7" x14ac:dyDescent="0.25">
      <c r="A284" t="s">
        <v>38</v>
      </c>
      <c r="B284">
        <v>5354.5</v>
      </c>
      <c r="C284">
        <v>351371</v>
      </c>
      <c r="D284">
        <v>1.0187718139798132E-2</v>
      </c>
      <c r="E284">
        <v>1.0136173127777461E-2</v>
      </c>
      <c r="F284">
        <v>8.5856926078409295</v>
      </c>
      <c r="G284">
        <v>12.769597924294873</v>
      </c>
    </row>
    <row r="285" spans="1:7" x14ac:dyDescent="0.25">
      <c r="A285" t="s">
        <v>39</v>
      </c>
      <c r="B285">
        <v>5294.5</v>
      </c>
      <c r="C285">
        <v>254876</v>
      </c>
      <c r="D285">
        <v>-1.1205528060509852E-2</v>
      </c>
      <c r="E285">
        <v>-1.1268782970420629E-2</v>
      </c>
      <c r="F285">
        <v>8.5744238248705091</v>
      </c>
      <c r="G285">
        <v>12.448532431360967</v>
      </c>
    </row>
    <row r="286" spans="1:7" x14ac:dyDescent="0.25">
      <c r="A286" t="s">
        <v>40</v>
      </c>
      <c r="B286">
        <v>5348</v>
      </c>
      <c r="C286">
        <v>223178</v>
      </c>
      <c r="D286">
        <v>1.0104825762583813E-2</v>
      </c>
      <c r="E286">
        <v>1.0054113351324608E-2</v>
      </c>
      <c r="F286">
        <v>8.5844779382218341</v>
      </c>
      <c r="G286">
        <v>12.315724938323072</v>
      </c>
    </row>
    <row r="287" spans="1:7" x14ac:dyDescent="0.25">
      <c r="A287" t="s">
        <v>41</v>
      </c>
      <c r="B287">
        <v>5300</v>
      </c>
      <c r="C287">
        <v>374734</v>
      </c>
      <c r="D287">
        <v>-8.9753178758414359E-3</v>
      </c>
      <c r="E287">
        <v>-9.0158386816205395E-3</v>
      </c>
      <c r="F287">
        <v>8.5754620995402124</v>
      </c>
      <c r="G287">
        <v>12.833971719923294</v>
      </c>
    </row>
    <row r="288" spans="1:7" x14ac:dyDescent="0.25">
      <c r="A288" t="s">
        <v>42</v>
      </c>
      <c r="B288">
        <v>5281</v>
      </c>
      <c r="C288">
        <v>129101</v>
      </c>
      <c r="D288">
        <v>-3.5849056603773585E-3</v>
      </c>
      <c r="E288">
        <v>-3.5913468332800752E-3</v>
      </c>
      <c r="F288">
        <v>8.5718707527069338</v>
      </c>
      <c r="G288">
        <v>11.768350322738119</v>
      </c>
    </row>
    <row r="289" spans="1:7" x14ac:dyDescent="0.25">
      <c r="A289" t="s">
        <v>43</v>
      </c>
      <c r="B289">
        <v>5344.5</v>
      </c>
      <c r="C289">
        <v>281065</v>
      </c>
      <c r="D289">
        <v>1.2024237833743609E-2</v>
      </c>
      <c r="E289">
        <v>1.1952521007067283E-2</v>
      </c>
      <c r="F289">
        <v>8.5838232737139997</v>
      </c>
      <c r="G289">
        <v>12.546341238292273</v>
      </c>
    </row>
    <row r="290" spans="1:7" x14ac:dyDescent="0.25">
      <c r="A290" s="1">
        <v>44200</v>
      </c>
      <c r="B290">
        <v>5293.5</v>
      </c>
      <c r="C290">
        <v>262969</v>
      </c>
      <c r="D290">
        <v>-9.542520348021331E-3</v>
      </c>
      <c r="E290">
        <v>-9.5883419305659266E-3</v>
      </c>
      <c r="F290">
        <v>8.574234931783435</v>
      </c>
      <c r="G290">
        <v>12.479791433490169</v>
      </c>
    </row>
    <row r="291" spans="1:7" x14ac:dyDescent="0.25">
      <c r="A291" s="1">
        <v>44231</v>
      </c>
      <c r="B291">
        <v>5301.5</v>
      </c>
      <c r="C291">
        <v>89435</v>
      </c>
      <c r="D291">
        <v>1.5112874279777084E-3</v>
      </c>
      <c r="E291">
        <v>1.5101465824184234E-3</v>
      </c>
      <c r="F291">
        <v>8.5757450783658538</v>
      </c>
      <c r="G291">
        <v>11.401267383427346</v>
      </c>
    </row>
    <row r="292" spans="1:7" x14ac:dyDescent="0.25">
      <c r="A292" s="1">
        <v>44320</v>
      </c>
      <c r="B292">
        <v>5254.5</v>
      </c>
      <c r="C292">
        <v>214581</v>
      </c>
      <c r="D292">
        <v>-8.865415448457984E-3</v>
      </c>
      <c r="E292">
        <v>-8.9049470602016994E-3</v>
      </c>
      <c r="F292">
        <v>8.5668401313056517</v>
      </c>
      <c r="G292">
        <v>12.276442568446445</v>
      </c>
    </row>
    <row r="293" spans="1:7" x14ac:dyDescent="0.25">
      <c r="A293" s="1">
        <v>44351</v>
      </c>
      <c r="B293">
        <v>5110.5</v>
      </c>
      <c r="C293">
        <v>441607</v>
      </c>
      <c r="D293">
        <v>-2.7405081358835286E-2</v>
      </c>
      <c r="E293">
        <v>-2.77876055365202E-2</v>
      </c>
      <c r="F293">
        <v>8.5390525257691312</v>
      </c>
      <c r="G293">
        <v>12.998175625268665</v>
      </c>
    </row>
    <row r="294" spans="1:7" x14ac:dyDescent="0.25">
      <c r="A294" s="1">
        <v>44381</v>
      </c>
      <c r="B294">
        <v>5080</v>
      </c>
      <c r="C294">
        <v>523524</v>
      </c>
      <c r="D294">
        <v>-5.9681048821054695E-3</v>
      </c>
      <c r="E294">
        <v>-5.9859851966033205E-3</v>
      </c>
      <c r="F294">
        <v>8.533066540572527</v>
      </c>
      <c r="G294">
        <v>13.168338153514073</v>
      </c>
    </row>
    <row r="295" spans="1:7" x14ac:dyDescent="0.25">
      <c r="A295" s="1">
        <v>44412</v>
      </c>
      <c r="B295">
        <v>5099</v>
      </c>
      <c r="C295">
        <v>333972</v>
      </c>
      <c r="D295">
        <v>3.7401574803149606E-3</v>
      </c>
      <c r="E295">
        <v>3.7331804826280656E-3</v>
      </c>
      <c r="F295">
        <v>8.5367997210551554</v>
      </c>
      <c r="G295">
        <v>12.718812436109381</v>
      </c>
    </row>
    <row r="296" spans="1:7" x14ac:dyDescent="0.25">
      <c r="A296" s="1">
        <v>44443</v>
      </c>
      <c r="B296">
        <v>5135</v>
      </c>
      <c r="C296">
        <v>335742</v>
      </c>
      <c r="D296">
        <v>7.0602078838988037E-3</v>
      </c>
      <c r="E296">
        <v>7.0354013075028922E-3</v>
      </c>
      <c r="F296">
        <v>8.5438351223626583</v>
      </c>
      <c r="G296">
        <v>12.724098286849191</v>
      </c>
    </row>
    <row r="297" spans="1:7" x14ac:dyDescent="0.25">
      <c r="A297" s="1">
        <v>44534</v>
      </c>
      <c r="B297">
        <v>5180</v>
      </c>
      <c r="C297">
        <v>210750</v>
      </c>
      <c r="D297">
        <v>8.7633885102239538E-3</v>
      </c>
      <c r="E297">
        <v>8.7252128908700318E-3</v>
      </c>
      <c r="F297">
        <v>8.5525603352535295</v>
      </c>
      <c r="G297">
        <v>12.258427875864102</v>
      </c>
    </row>
    <row r="298" spans="1:7" x14ac:dyDescent="0.25">
      <c r="A298" t="s">
        <v>44</v>
      </c>
      <c r="B298">
        <v>5134.5</v>
      </c>
      <c r="C298">
        <v>402712</v>
      </c>
      <c r="D298">
        <v>-8.7837837837837843E-3</v>
      </c>
      <c r="E298">
        <v>-8.8225886151789955E-3</v>
      </c>
      <c r="F298">
        <v>8.5437377466383495</v>
      </c>
      <c r="G298">
        <v>12.905976945253279</v>
      </c>
    </row>
    <row r="299" spans="1:7" x14ac:dyDescent="0.25">
      <c r="A299" t="s">
        <v>45</v>
      </c>
      <c r="B299">
        <v>5095</v>
      </c>
      <c r="C299">
        <v>319263</v>
      </c>
      <c r="D299">
        <v>-7.6930567728113741E-3</v>
      </c>
      <c r="E299">
        <v>-7.7228009815245528E-3</v>
      </c>
      <c r="F299">
        <v>8.5360149456568255</v>
      </c>
      <c r="G299">
        <v>12.673770493504259</v>
      </c>
    </row>
    <row r="300" spans="1:7" x14ac:dyDescent="0.25">
      <c r="A300" t="s">
        <v>46</v>
      </c>
      <c r="B300">
        <v>5111.5</v>
      </c>
      <c r="C300">
        <v>287983</v>
      </c>
      <c r="D300">
        <v>3.2384690873405301E-3</v>
      </c>
      <c r="E300">
        <v>3.2332365402436346E-3</v>
      </c>
      <c r="F300">
        <v>8.5392481821970687</v>
      </c>
      <c r="G300">
        <v>12.570656729598097</v>
      </c>
    </row>
    <row r="301" spans="1:7" x14ac:dyDescent="0.25">
      <c r="A301" t="s">
        <v>47</v>
      </c>
      <c r="B301">
        <v>5111.5</v>
      </c>
      <c r="C301">
        <v>242272</v>
      </c>
      <c r="D301">
        <v>0</v>
      </c>
      <c r="E301">
        <v>0</v>
      </c>
      <c r="F301">
        <v>8.5392481821970687</v>
      </c>
      <c r="G301">
        <v>12.397816340903033</v>
      </c>
    </row>
    <row r="302" spans="1:7" x14ac:dyDescent="0.25">
      <c r="A302" t="s">
        <v>48</v>
      </c>
      <c r="B302">
        <v>5095.5</v>
      </c>
      <c r="C302">
        <v>170630</v>
      </c>
      <c r="D302">
        <v>-3.1301966154749093E-3</v>
      </c>
      <c r="E302">
        <v>-3.1351059283204101E-3</v>
      </c>
      <c r="F302">
        <v>8.536113076268748</v>
      </c>
      <c r="G302">
        <v>12.047252748521311</v>
      </c>
    </row>
    <row r="303" spans="1:7" x14ac:dyDescent="0.25">
      <c r="A303" t="s">
        <v>49</v>
      </c>
      <c r="B303">
        <v>5086</v>
      </c>
      <c r="C303">
        <v>274908</v>
      </c>
      <c r="D303">
        <v>-1.8643901481699538E-3</v>
      </c>
      <c r="E303">
        <v>-1.8661302866833701E-3</v>
      </c>
      <c r="F303">
        <v>8.5342469459820656</v>
      </c>
      <c r="G303">
        <v>12.524191775221349</v>
      </c>
    </row>
    <row r="304" spans="1:7" x14ac:dyDescent="0.25">
      <c r="A304" t="s">
        <v>50</v>
      </c>
      <c r="B304">
        <v>5140</v>
      </c>
      <c r="C304">
        <v>298355</v>
      </c>
      <c r="D304">
        <v>1.061738104600865E-2</v>
      </c>
      <c r="E304">
        <v>1.0561412467145818E-2</v>
      </c>
      <c r="F304">
        <v>8.5448083584492114</v>
      </c>
      <c r="G304">
        <v>12.606039331650088</v>
      </c>
    </row>
    <row r="305" spans="1:7" x14ac:dyDescent="0.25">
      <c r="A305" t="s">
        <v>51</v>
      </c>
      <c r="B305">
        <v>5153.5</v>
      </c>
      <c r="C305">
        <v>512716</v>
      </c>
      <c r="D305">
        <v>2.6264591439688718E-3</v>
      </c>
      <c r="E305">
        <v>2.6230160276366214E-3</v>
      </c>
      <c r="F305">
        <v>8.5474313744768473</v>
      </c>
      <c r="G305">
        <v>13.147477364618577</v>
      </c>
    </row>
    <row r="306" spans="1:7" x14ac:dyDescent="0.25">
      <c r="A306" t="s">
        <v>52</v>
      </c>
      <c r="B306">
        <v>5258</v>
      </c>
      <c r="C306">
        <v>656956</v>
      </c>
      <c r="D306">
        <v>2.0277481323372464E-2</v>
      </c>
      <c r="E306">
        <v>2.0074630812979007E-2</v>
      </c>
      <c r="F306">
        <v>8.5675060052898271</v>
      </c>
      <c r="G306">
        <v>13.395372324143414</v>
      </c>
    </row>
    <row r="307" spans="1:7" x14ac:dyDescent="0.25">
      <c r="A307" t="s">
        <v>53</v>
      </c>
      <c r="B307">
        <v>5277</v>
      </c>
      <c r="C307">
        <v>368435</v>
      </c>
      <c r="D307">
        <v>3.6135412704450362E-3</v>
      </c>
      <c r="E307">
        <v>3.6070281158413022E-3</v>
      </c>
      <c r="F307">
        <v>8.571113033405668</v>
      </c>
      <c r="G307">
        <v>12.817019584279441</v>
      </c>
    </row>
    <row r="308" spans="1:7" x14ac:dyDescent="0.25">
      <c r="A308" t="s">
        <v>54</v>
      </c>
      <c r="B308">
        <v>5255</v>
      </c>
      <c r="C308">
        <v>315832</v>
      </c>
      <c r="D308">
        <v>-4.169035436801213E-3</v>
      </c>
      <c r="E308">
        <v>-4.1777500946163972E-3</v>
      </c>
      <c r="F308">
        <v>8.5669352833110519</v>
      </c>
      <c r="G308">
        <v>12.662965705625814</v>
      </c>
    </row>
    <row r="309" spans="1:7" x14ac:dyDescent="0.25">
      <c r="A309" t="s">
        <v>55</v>
      </c>
      <c r="B309">
        <v>5226</v>
      </c>
      <c r="C309">
        <v>218274</v>
      </c>
      <c r="D309">
        <v>-5.518553758325404E-3</v>
      </c>
      <c r="E309">
        <v>-5.5338372304937393E-3</v>
      </c>
      <c r="F309">
        <v>8.5614014460805574</v>
      </c>
      <c r="G309">
        <v>12.29350643329181</v>
      </c>
    </row>
    <row r="310" spans="1:7" x14ac:dyDescent="0.25">
      <c r="A310" t="s">
        <v>56</v>
      </c>
      <c r="B310">
        <v>5113.5</v>
      </c>
      <c r="C310">
        <v>366747</v>
      </c>
      <c r="D310">
        <v>-2.1526980482204364E-2</v>
      </c>
      <c r="E310">
        <v>-2.1762065834490318E-2</v>
      </c>
      <c r="F310">
        <v>8.5396393802460668</v>
      </c>
      <c r="G310">
        <v>12.812427516012672</v>
      </c>
    </row>
    <row r="311" spans="1:7" x14ac:dyDescent="0.25">
      <c r="A311" t="s">
        <v>57</v>
      </c>
      <c r="B311">
        <v>5119</v>
      </c>
      <c r="C311">
        <v>293771</v>
      </c>
      <c r="D311">
        <v>1.075584237801897E-3</v>
      </c>
      <c r="E311">
        <v>1.0750062115157273E-3</v>
      </c>
      <c r="F311">
        <v>8.5407143864575836</v>
      </c>
      <c r="G311">
        <v>12.590555831246965</v>
      </c>
    </row>
  </sheetData>
  <conditionalFormatting sqref="B2:G311 I3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EB69-9B44-42CC-889B-E8B9822BF7F9}">
  <dimension ref="A1:T311"/>
  <sheetViews>
    <sheetView topLeftCell="A272" workbookViewId="0">
      <selection sqref="A1:G311"/>
    </sheetView>
  </sheetViews>
  <sheetFormatPr defaultRowHeight="15" x14ac:dyDescent="0.25"/>
  <cols>
    <col min="1" max="1" width="10.7109375" bestFit="1" customWidth="1"/>
  </cols>
  <sheetData>
    <row r="1" spans="1:20" ht="45" x14ac:dyDescent="0.25">
      <c r="A1" s="2" t="s">
        <v>215</v>
      </c>
      <c r="B1" s="2" t="s">
        <v>217</v>
      </c>
      <c r="C1" s="2" t="s">
        <v>218</v>
      </c>
      <c r="D1" s="2" t="s">
        <v>216</v>
      </c>
      <c r="E1" s="2" t="s">
        <v>219</v>
      </c>
      <c r="F1" s="2" t="s">
        <v>220</v>
      </c>
      <c r="G1" s="2" t="s">
        <v>221</v>
      </c>
    </row>
    <row r="2" spans="1:20" x14ac:dyDescent="0.25">
      <c r="A2" s="1">
        <v>43891</v>
      </c>
      <c r="B2">
        <v>3445.5</v>
      </c>
      <c r="C2">
        <v>291955</v>
      </c>
      <c r="F2">
        <v>8.1448243107972633</v>
      </c>
      <c r="G2">
        <v>12.584354959785275</v>
      </c>
    </row>
    <row r="3" spans="1:20" x14ac:dyDescent="0.25">
      <c r="A3" s="1">
        <v>43983</v>
      </c>
      <c r="B3">
        <v>3416</v>
      </c>
      <c r="C3">
        <v>290909</v>
      </c>
      <c r="D3">
        <v>-8.5618923233202731E-3</v>
      </c>
      <c r="E3">
        <v>-8.598755888802153E-3</v>
      </c>
      <c r="F3">
        <v>8.1362255549084601</v>
      </c>
      <c r="G3">
        <v>12.580765782471536</v>
      </c>
    </row>
    <row r="4" spans="1:20" ht="15" customHeight="1" x14ac:dyDescent="0.25">
      <c r="A4" s="1">
        <v>44044</v>
      </c>
      <c r="B4">
        <v>3427</v>
      </c>
      <c r="C4">
        <v>388549</v>
      </c>
      <c r="D4">
        <v>3.2201405152224825E-3</v>
      </c>
      <c r="E4">
        <v>3.2149669661484361E-3</v>
      </c>
      <c r="F4">
        <v>8.139440521874608</v>
      </c>
      <c r="G4">
        <v>12.870174566962735</v>
      </c>
      <c r="Q4" s="3" t="s">
        <v>260</v>
      </c>
      <c r="R4" s="3"/>
      <c r="S4" s="3"/>
      <c r="T4" s="3"/>
    </row>
    <row r="5" spans="1:20" x14ac:dyDescent="0.25">
      <c r="A5" s="1">
        <v>44075</v>
      </c>
      <c r="B5">
        <v>3348</v>
      </c>
      <c r="C5">
        <v>492797</v>
      </c>
      <c r="D5">
        <v>-2.3052232273125181E-2</v>
      </c>
      <c r="E5">
        <v>-2.3322090265242849E-2</v>
      </c>
      <c r="F5">
        <v>8.1161184316093653</v>
      </c>
      <c r="G5">
        <v>13.107852603520579</v>
      </c>
      <c r="Q5" s="3"/>
      <c r="R5" s="3"/>
      <c r="S5" s="3"/>
      <c r="T5" s="3"/>
    </row>
    <row r="6" spans="1:20" x14ac:dyDescent="0.25">
      <c r="A6" s="1">
        <v>44105</v>
      </c>
      <c r="B6">
        <v>3319.5</v>
      </c>
      <c r="C6">
        <v>376849</v>
      </c>
      <c r="D6">
        <v>-8.512544802867384E-3</v>
      </c>
      <c r="E6">
        <v>-8.5489834501518529E-3</v>
      </c>
      <c r="F6">
        <v>8.1075694481592144</v>
      </c>
      <c r="G6">
        <v>12.839599855692402</v>
      </c>
      <c r="Q6" s="3"/>
      <c r="R6" s="3"/>
      <c r="S6" s="3"/>
      <c r="T6" s="3"/>
    </row>
    <row r="7" spans="1:20" x14ac:dyDescent="0.25">
      <c r="A7" t="s">
        <v>58</v>
      </c>
      <c r="B7">
        <v>3345</v>
      </c>
      <c r="C7">
        <v>222572</v>
      </c>
      <c r="D7">
        <v>7.6818798011748755E-3</v>
      </c>
      <c r="E7">
        <v>7.6525244031147603E-3</v>
      </c>
      <c r="F7">
        <v>8.1152219725623294</v>
      </c>
      <c r="G7">
        <v>12.313005923748317</v>
      </c>
      <c r="Q7" s="3"/>
      <c r="R7" s="3"/>
      <c r="S7" s="3"/>
      <c r="T7" s="3"/>
    </row>
    <row r="8" spans="1:20" x14ac:dyDescent="0.25">
      <c r="A8" t="s">
        <v>59</v>
      </c>
      <c r="B8">
        <v>3339</v>
      </c>
      <c r="C8">
        <v>362009</v>
      </c>
      <c r="D8">
        <v>-1.7937219730941704E-3</v>
      </c>
      <c r="E8">
        <v>-1.7953326186742633E-3</v>
      </c>
      <c r="F8">
        <v>8.1134266399436541</v>
      </c>
      <c r="G8">
        <v>12.79942435237731</v>
      </c>
      <c r="Q8" s="3"/>
      <c r="R8" s="3"/>
      <c r="S8" s="3"/>
      <c r="T8" s="3"/>
    </row>
    <row r="9" spans="1:20" x14ac:dyDescent="0.25">
      <c r="A9" t="s">
        <v>60</v>
      </c>
      <c r="B9">
        <v>3440</v>
      </c>
      <c r="C9">
        <v>1536221</v>
      </c>
      <c r="D9">
        <v>3.0248577418388739E-2</v>
      </c>
      <c r="E9">
        <v>2.9800110423789487E-2</v>
      </c>
      <c r="F9">
        <v>8.1432267503674449</v>
      </c>
      <c r="G9">
        <v>14.244836062548323</v>
      </c>
    </row>
    <row r="10" spans="1:20" x14ac:dyDescent="0.25">
      <c r="A10" t="s">
        <v>62</v>
      </c>
      <c r="B10">
        <v>3623</v>
      </c>
      <c r="C10">
        <v>1422107</v>
      </c>
      <c r="D10">
        <v>-5.5172413793103451E-4</v>
      </c>
      <c r="E10">
        <v>-5.5187639369791571E-4</v>
      </c>
      <c r="F10">
        <v>8.1950576908950765</v>
      </c>
      <c r="G10">
        <v>14.167650132646683</v>
      </c>
    </row>
    <row r="11" spans="1:20" x14ac:dyDescent="0.25">
      <c r="A11" t="s">
        <v>64</v>
      </c>
      <c r="B11">
        <v>3840</v>
      </c>
      <c r="C11">
        <v>1137798</v>
      </c>
      <c r="D11">
        <v>-3.8910505836575876E-3</v>
      </c>
      <c r="E11">
        <v>-3.898640415657309E-3</v>
      </c>
      <c r="F11">
        <v>8.2532276455817719</v>
      </c>
      <c r="G11">
        <v>13.944605373518971</v>
      </c>
    </row>
    <row r="12" spans="1:20" x14ac:dyDescent="0.25">
      <c r="A12" t="s">
        <v>65</v>
      </c>
      <c r="B12">
        <v>3750</v>
      </c>
      <c r="C12">
        <v>1202119</v>
      </c>
      <c r="D12">
        <v>-2.34375E-2</v>
      </c>
      <c r="E12">
        <v>-2.3716526617316044E-2</v>
      </c>
      <c r="F12">
        <v>8.2295111189644565</v>
      </c>
      <c r="G12">
        <v>13.999596390840843</v>
      </c>
    </row>
    <row r="13" spans="1:20" x14ac:dyDescent="0.25">
      <c r="A13" t="s">
        <v>66</v>
      </c>
      <c r="B13">
        <v>3702.5</v>
      </c>
      <c r="C13">
        <v>890575</v>
      </c>
      <c r="D13">
        <v>-1.2666666666666666E-2</v>
      </c>
      <c r="E13">
        <v>-1.27475728225027E-2</v>
      </c>
      <c r="F13">
        <v>8.2167635461419533</v>
      </c>
      <c r="G13">
        <v>13.699622600512347</v>
      </c>
    </row>
    <row r="14" spans="1:20" x14ac:dyDescent="0.25">
      <c r="A14" t="s">
        <v>67</v>
      </c>
      <c r="B14">
        <v>3796</v>
      </c>
      <c r="C14">
        <v>1028616</v>
      </c>
      <c r="D14">
        <v>2.525320729237002E-2</v>
      </c>
      <c r="E14">
        <v>2.4939613587864742E-2</v>
      </c>
      <c r="F14">
        <v>8.241703159729818</v>
      </c>
      <c r="G14">
        <v>13.843724767325442</v>
      </c>
    </row>
    <row r="15" spans="1:20" x14ac:dyDescent="0.25">
      <c r="A15" t="s">
        <v>68</v>
      </c>
      <c r="B15">
        <v>3708.5</v>
      </c>
      <c r="C15">
        <v>585063</v>
      </c>
      <c r="D15">
        <v>-2.3050579557428872E-2</v>
      </c>
      <c r="E15">
        <v>-2.3320398553205689E-2</v>
      </c>
      <c r="F15">
        <v>8.2183827611766134</v>
      </c>
      <c r="G15">
        <v>13.279474812723286</v>
      </c>
    </row>
    <row r="16" spans="1:20" x14ac:dyDescent="0.25">
      <c r="A16" t="s">
        <v>69</v>
      </c>
      <c r="B16">
        <v>3751</v>
      </c>
      <c r="C16">
        <v>597899</v>
      </c>
      <c r="D16">
        <v>1.1460159093973304E-2</v>
      </c>
      <c r="E16">
        <v>1.1394988905274621E-2</v>
      </c>
      <c r="F16">
        <v>8.2297777500818867</v>
      </c>
      <c r="G16">
        <v>13.301177122347109</v>
      </c>
    </row>
    <row r="17" spans="1:20" x14ac:dyDescent="0.25">
      <c r="A17" t="s">
        <v>70</v>
      </c>
      <c r="B17">
        <v>3819.5</v>
      </c>
      <c r="C17">
        <v>717748</v>
      </c>
      <c r="D17">
        <v>1.8261796854172219E-2</v>
      </c>
      <c r="E17">
        <v>1.8097052899527118E-2</v>
      </c>
      <c r="F17">
        <v>8.2478748029814142</v>
      </c>
      <c r="G17">
        <v>13.483873811493883</v>
      </c>
    </row>
    <row r="18" spans="1:20" x14ac:dyDescent="0.25">
      <c r="A18" t="s">
        <v>71</v>
      </c>
      <c r="B18">
        <v>3830</v>
      </c>
      <c r="C18">
        <v>617826</v>
      </c>
      <c r="D18">
        <v>2.7490509228956669E-3</v>
      </c>
      <c r="E18">
        <v>2.7452791932771853E-3</v>
      </c>
      <c r="F18">
        <v>8.2506200821746916</v>
      </c>
      <c r="G18">
        <v>13.333962143398169</v>
      </c>
      <c r="Q18" s="3" t="s">
        <v>261</v>
      </c>
      <c r="R18" s="3"/>
      <c r="S18" s="3"/>
      <c r="T18" s="3"/>
    </row>
    <row r="19" spans="1:20" x14ac:dyDescent="0.25">
      <c r="A19" t="s">
        <v>72</v>
      </c>
      <c r="B19">
        <v>3727</v>
      </c>
      <c r="C19">
        <v>682379</v>
      </c>
      <c r="D19">
        <v>-2.689295039164491E-2</v>
      </c>
      <c r="E19">
        <v>-2.7261182695433202E-2</v>
      </c>
      <c r="F19">
        <v>8.2233588994792584</v>
      </c>
      <c r="G19">
        <v>13.433340500946343</v>
      </c>
      <c r="Q19" s="3"/>
      <c r="R19" s="3"/>
      <c r="S19" s="3"/>
      <c r="T19" s="3"/>
    </row>
    <row r="20" spans="1:20" x14ac:dyDescent="0.25">
      <c r="A20" s="1">
        <v>43892</v>
      </c>
      <c r="B20">
        <v>3720.5</v>
      </c>
      <c r="C20">
        <v>559676</v>
      </c>
      <c r="D20">
        <v>-1.74403005097934E-3</v>
      </c>
      <c r="E20">
        <v>-1.7455526419424894E-3</v>
      </c>
      <c r="F20">
        <v>8.2216133468373158</v>
      </c>
      <c r="G20">
        <v>13.235113323845725</v>
      </c>
      <c r="Q20" s="3"/>
      <c r="R20" s="3"/>
      <c r="S20" s="3"/>
      <c r="T20" s="3"/>
    </row>
    <row r="21" spans="1:20" x14ac:dyDescent="0.25">
      <c r="A21" s="1">
        <v>43923</v>
      </c>
      <c r="B21">
        <v>3750</v>
      </c>
      <c r="C21">
        <v>453596</v>
      </c>
      <c r="D21">
        <v>7.9290417954576004E-3</v>
      </c>
      <c r="E21">
        <v>7.8977721271405888E-3</v>
      </c>
      <c r="F21">
        <v>8.2295111189644565</v>
      </c>
      <c r="G21">
        <v>13.024962213014646</v>
      </c>
      <c r="Q21" s="3"/>
      <c r="R21" s="3"/>
      <c r="S21" s="3"/>
      <c r="T21" s="3"/>
    </row>
    <row r="22" spans="1:20" x14ac:dyDescent="0.25">
      <c r="A22" s="1">
        <v>43953</v>
      </c>
      <c r="B22">
        <v>3783.5</v>
      </c>
      <c r="C22">
        <v>1004108</v>
      </c>
      <c r="D22">
        <v>8.9333333333333331E-3</v>
      </c>
      <c r="E22">
        <v>8.8936671701196797E-3</v>
      </c>
      <c r="F22">
        <v>8.2384047861345771</v>
      </c>
      <c r="G22">
        <v>13.819610143169719</v>
      </c>
      <c r="Q22" s="3"/>
      <c r="R22" s="3"/>
      <c r="S22" s="3"/>
      <c r="T22" s="3"/>
    </row>
    <row r="23" spans="1:20" x14ac:dyDescent="0.25">
      <c r="A23" s="1">
        <v>43984</v>
      </c>
      <c r="B23">
        <v>3713</v>
      </c>
      <c r="C23">
        <v>1505151</v>
      </c>
      <c r="D23">
        <v>-1.8633540372670808E-2</v>
      </c>
      <c r="E23">
        <v>-1.8809331957496227E-2</v>
      </c>
      <c r="F23">
        <v>8.2195954541770799</v>
      </c>
      <c r="G23">
        <v>14.224403783358085</v>
      </c>
      <c r="Q23" s="3"/>
      <c r="R23" s="3"/>
      <c r="S23" s="3"/>
      <c r="T23" s="3"/>
    </row>
    <row r="24" spans="1:20" x14ac:dyDescent="0.25">
      <c r="A24" s="1">
        <v>44014</v>
      </c>
      <c r="B24">
        <v>3640</v>
      </c>
      <c r="C24">
        <v>652734</v>
      </c>
      <c r="D24">
        <v>-1.9660651764072178E-2</v>
      </c>
      <c r="E24">
        <v>-1.9856493546293725E-2</v>
      </c>
      <c r="F24">
        <v>8.1997389606307856</v>
      </c>
      <c r="G24">
        <v>13.388924974579611</v>
      </c>
      <c r="Q24" s="3"/>
      <c r="R24" s="3"/>
      <c r="S24" s="3"/>
      <c r="T24" s="3"/>
    </row>
    <row r="25" spans="1:20" x14ac:dyDescent="0.25">
      <c r="A25" s="1">
        <v>44106</v>
      </c>
      <c r="B25">
        <v>3564.5</v>
      </c>
      <c r="C25">
        <v>779546</v>
      </c>
      <c r="D25">
        <v>-2.0741758241758241E-2</v>
      </c>
      <c r="E25">
        <v>-2.095989007310323E-2</v>
      </c>
      <c r="F25">
        <v>8.1787790705576828</v>
      </c>
      <c r="G25">
        <v>13.566466977926117</v>
      </c>
    </row>
    <row r="26" spans="1:20" x14ac:dyDescent="0.25">
      <c r="A26" s="1">
        <v>44137</v>
      </c>
      <c r="B26">
        <v>3575</v>
      </c>
      <c r="C26">
        <v>594896</v>
      </c>
      <c r="D26">
        <v>2.9457146864917943E-3</v>
      </c>
      <c r="E26">
        <v>2.9413845704248224E-3</v>
      </c>
      <c r="F26">
        <v>8.181720455128108</v>
      </c>
      <c r="G26">
        <v>13.296141879334263</v>
      </c>
    </row>
    <row r="27" spans="1:20" x14ac:dyDescent="0.25">
      <c r="A27" t="s">
        <v>73</v>
      </c>
      <c r="B27">
        <v>3750</v>
      </c>
      <c r="C27">
        <v>851663</v>
      </c>
      <c r="D27">
        <v>-2.6595744680851063E-3</v>
      </c>
      <c r="E27">
        <v>-2.6631174194836618E-3</v>
      </c>
      <c r="F27">
        <v>8.2295111189644565</v>
      </c>
      <c r="G27">
        <v>13.654946187658807</v>
      </c>
    </row>
    <row r="28" spans="1:20" x14ac:dyDescent="0.25">
      <c r="A28" t="s">
        <v>74</v>
      </c>
      <c r="B28">
        <v>3669</v>
      </c>
      <c r="C28">
        <v>480070</v>
      </c>
      <c r="D28">
        <v>-2.1600000000000001E-2</v>
      </c>
      <c r="E28">
        <v>-2.1836694609174406E-2</v>
      </c>
      <c r="F28">
        <v>8.2076744243552824</v>
      </c>
      <c r="G28">
        <v>13.08168720558476</v>
      </c>
    </row>
    <row r="29" spans="1:20" x14ac:dyDescent="0.25">
      <c r="A29" t="s">
        <v>75</v>
      </c>
      <c r="B29">
        <v>3697</v>
      </c>
      <c r="C29">
        <v>452693</v>
      </c>
      <c r="D29">
        <v>7.6315072226764789E-3</v>
      </c>
      <c r="E29">
        <v>7.6025345813498582E-3</v>
      </c>
      <c r="F29">
        <v>8.2152769589366326</v>
      </c>
      <c r="G29">
        <v>13.022969470525618</v>
      </c>
    </row>
    <row r="30" spans="1:20" x14ac:dyDescent="0.25">
      <c r="A30" t="s">
        <v>76</v>
      </c>
      <c r="B30">
        <v>3620</v>
      </c>
      <c r="C30">
        <v>460542</v>
      </c>
      <c r="D30">
        <v>-2.0827698133621855E-2</v>
      </c>
      <c r="E30">
        <v>-2.1047654116815157E-2</v>
      </c>
      <c r="F30">
        <v>8.1942293048198174</v>
      </c>
      <c r="G30">
        <v>13.040159335730282</v>
      </c>
    </row>
    <row r="31" spans="1:20" x14ac:dyDescent="0.25">
      <c r="A31" t="s">
        <v>77</v>
      </c>
      <c r="B31">
        <v>3640.5</v>
      </c>
      <c r="C31">
        <v>547359</v>
      </c>
      <c r="D31">
        <v>5.6629834254143642E-3</v>
      </c>
      <c r="E31">
        <v>5.6470090149489281E-3</v>
      </c>
      <c r="F31">
        <v>8.1998763138347659</v>
      </c>
      <c r="G31">
        <v>13.212860173258578</v>
      </c>
    </row>
    <row r="32" spans="1:20" x14ac:dyDescent="0.25">
      <c r="A32" t="s">
        <v>78</v>
      </c>
      <c r="B32">
        <v>3641</v>
      </c>
      <c r="C32">
        <v>269194</v>
      </c>
      <c r="D32">
        <v>1.373437714599643E-4</v>
      </c>
      <c r="E32">
        <v>1.3733434066773672E-4</v>
      </c>
      <c r="F32">
        <v>8.2000136481754335</v>
      </c>
      <c r="G32">
        <v>12.503187588242808</v>
      </c>
    </row>
    <row r="33" spans="1:20" x14ac:dyDescent="0.25">
      <c r="A33" t="s">
        <v>79</v>
      </c>
      <c r="B33">
        <v>3625</v>
      </c>
      <c r="C33">
        <v>312226</v>
      </c>
      <c r="D33">
        <v>-4.3943971436418566E-3</v>
      </c>
      <c r="E33">
        <v>-4.4040808866583079E-3</v>
      </c>
      <c r="F33">
        <v>8.1956095672887752</v>
      </c>
      <c r="G33">
        <v>12.651482563544636</v>
      </c>
      <c r="Q33" s="3" t="s">
        <v>262</v>
      </c>
      <c r="R33" s="3"/>
      <c r="S33" s="3"/>
      <c r="T33" s="3"/>
    </row>
    <row r="34" spans="1:20" x14ac:dyDescent="0.25">
      <c r="A34" t="s">
        <v>80</v>
      </c>
      <c r="B34">
        <v>3503</v>
      </c>
      <c r="C34">
        <v>433180</v>
      </c>
      <c r="D34">
        <v>-3.3655172413793101E-2</v>
      </c>
      <c r="E34">
        <v>-3.4234544091288358E-2</v>
      </c>
      <c r="F34">
        <v>8.1613750231974862</v>
      </c>
      <c r="G34">
        <v>12.978908624991487</v>
      </c>
      <c r="Q34" s="3"/>
      <c r="R34" s="3"/>
      <c r="S34" s="3"/>
      <c r="T34" s="3"/>
    </row>
    <row r="35" spans="1:20" x14ac:dyDescent="0.25">
      <c r="A35" t="s">
        <v>81</v>
      </c>
      <c r="B35">
        <v>3529</v>
      </c>
      <c r="C35">
        <v>667542</v>
      </c>
      <c r="D35">
        <v>7.4222095346845561E-3</v>
      </c>
      <c r="E35">
        <v>7.3948004777832288E-3</v>
      </c>
      <c r="F35">
        <v>8.1687698236752695</v>
      </c>
      <c r="G35">
        <v>13.411357588625391</v>
      </c>
      <c r="Q35" s="3"/>
      <c r="R35" s="3"/>
      <c r="S35" s="3"/>
      <c r="T35" s="3"/>
    </row>
    <row r="36" spans="1:20" x14ac:dyDescent="0.25">
      <c r="A36" s="1">
        <v>43864</v>
      </c>
      <c r="B36">
        <v>3201</v>
      </c>
      <c r="C36">
        <v>749046</v>
      </c>
      <c r="D36">
        <v>1.2814428096820124E-2</v>
      </c>
      <c r="E36">
        <v>1.2733018057509616E-2</v>
      </c>
      <c r="F36">
        <v>8.0712185399698626</v>
      </c>
      <c r="G36">
        <v>13.526555675833812</v>
      </c>
      <c r="Q36" s="3"/>
      <c r="R36" s="3"/>
      <c r="S36" s="3"/>
      <c r="T36" s="3"/>
    </row>
    <row r="37" spans="1:20" x14ac:dyDescent="0.25">
      <c r="A37" s="1">
        <v>43893</v>
      </c>
      <c r="B37">
        <v>3150</v>
      </c>
      <c r="C37">
        <v>807292</v>
      </c>
      <c r="D37">
        <v>-1.5932521087160263E-2</v>
      </c>
      <c r="E37">
        <v>-1.6060808150184305E-2</v>
      </c>
      <c r="F37">
        <v>8.0551577318196781</v>
      </c>
      <c r="G37">
        <v>13.60144071575888</v>
      </c>
      <c r="Q37" s="3"/>
      <c r="R37" s="3"/>
      <c r="S37" s="3"/>
      <c r="T37" s="3"/>
    </row>
    <row r="38" spans="1:20" x14ac:dyDescent="0.25">
      <c r="A38" s="1">
        <v>43924</v>
      </c>
      <c r="B38">
        <v>3130</v>
      </c>
      <c r="C38">
        <v>532562</v>
      </c>
      <c r="D38">
        <v>-6.3492063492063492E-3</v>
      </c>
      <c r="E38">
        <v>-6.3694482854798227E-3</v>
      </c>
      <c r="F38">
        <v>8.0487882835341988</v>
      </c>
      <c r="G38">
        <v>13.18545460171293</v>
      </c>
    </row>
    <row r="39" spans="1:20" x14ac:dyDescent="0.25">
      <c r="A39" s="1">
        <v>43954</v>
      </c>
      <c r="B39">
        <v>3121</v>
      </c>
      <c r="C39">
        <v>521348</v>
      </c>
      <c r="D39">
        <v>-2.8753993610223642E-3</v>
      </c>
      <c r="E39">
        <v>-2.8795412634194306E-3</v>
      </c>
      <c r="F39">
        <v>8.0459087422707789</v>
      </c>
      <c r="G39">
        <v>13.164173044015886</v>
      </c>
    </row>
    <row r="40" spans="1:20" x14ac:dyDescent="0.25">
      <c r="A40" s="1">
        <v>44138</v>
      </c>
      <c r="B40">
        <v>2705</v>
      </c>
      <c r="C40">
        <v>1264374</v>
      </c>
      <c r="D40">
        <v>1.3298370481363552E-2</v>
      </c>
      <c r="E40">
        <v>1.3210723340341048E-2</v>
      </c>
      <c r="F40">
        <v>7.9028571912805816</v>
      </c>
      <c r="G40">
        <v>14.050087695999236</v>
      </c>
    </row>
    <row r="41" spans="1:20" x14ac:dyDescent="0.25">
      <c r="A41" t="s">
        <v>87</v>
      </c>
      <c r="B41">
        <v>2780</v>
      </c>
      <c r="C41">
        <v>1841047</v>
      </c>
      <c r="D41">
        <v>5.2431748327608028E-3</v>
      </c>
      <c r="E41">
        <v>5.2294772499500604E-3</v>
      </c>
      <c r="F41">
        <v>7.9302062066846828</v>
      </c>
      <c r="G41">
        <v>14.425844989492816</v>
      </c>
    </row>
    <row r="42" spans="1:20" x14ac:dyDescent="0.25">
      <c r="A42" t="s">
        <v>89</v>
      </c>
      <c r="B42">
        <v>3002.5</v>
      </c>
      <c r="C42">
        <v>1329099</v>
      </c>
      <c r="D42">
        <v>1.7796610169491526E-2</v>
      </c>
      <c r="E42">
        <v>1.7640104620273094E-2</v>
      </c>
      <c r="F42">
        <v>8.0072005539541387</v>
      </c>
      <c r="G42">
        <v>14.100011827020307</v>
      </c>
    </row>
    <row r="43" spans="1:20" x14ac:dyDescent="0.25">
      <c r="A43" t="s">
        <v>90</v>
      </c>
      <c r="B43">
        <v>2986</v>
      </c>
      <c r="C43">
        <v>1068377</v>
      </c>
      <c r="D43">
        <v>-5.4954204829308906E-3</v>
      </c>
      <c r="E43">
        <v>-5.5105758550029671E-3</v>
      </c>
      <c r="F43">
        <v>8.0016899780991348</v>
      </c>
      <c r="G43">
        <v>13.881651232468439</v>
      </c>
    </row>
    <row r="44" spans="1:20" x14ac:dyDescent="0.25">
      <c r="A44" t="s">
        <v>91</v>
      </c>
      <c r="B44">
        <v>3020</v>
      </c>
      <c r="C44">
        <v>733127</v>
      </c>
      <c r="D44">
        <v>1.1386470194239785E-2</v>
      </c>
      <c r="E44">
        <v>1.1322132269779725E-2</v>
      </c>
      <c r="F44">
        <v>8.0130121103689156</v>
      </c>
      <c r="G44">
        <v>13.505074226433896</v>
      </c>
    </row>
    <row r="45" spans="1:20" x14ac:dyDescent="0.25">
      <c r="A45" t="s">
        <v>92</v>
      </c>
      <c r="B45">
        <v>3070</v>
      </c>
      <c r="C45">
        <v>1017518</v>
      </c>
      <c r="D45">
        <v>1.6556291390728478E-2</v>
      </c>
      <c r="E45">
        <v>1.642073021232749E-2</v>
      </c>
      <c r="F45">
        <v>8.0294328405812436</v>
      </c>
      <c r="G45">
        <v>13.832876886560104</v>
      </c>
    </row>
    <row r="46" spans="1:20" x14ac:dyDescent="0.25">
      <c r="A46" t="s">
        <v>94</v>
      </c>
      <c r="B46">
        <v>3140</v>
      </c>
      <c r="C46">
        <v>640870</v>
      </c>
      <c r="D46">
        <v>-3.3697491921834126E-2</v>
      </c>
      <c r="E46">
        <v>-3.4278338432104524E-2</v>
      </c>
      <c r="F46">
        <v>8.0519780789022999</v>
      </c>
      <c r="G46">
        <v>13.370581907222137</v>
      </c>
    </row>
    <row r="47" spans="1:20" x14ac:dyDescent="0.25">
      <c r="A47" t="s">
        <v>95</v>
      </c>
      <c r="B47">
        <v>3128.5</v>
      </c>
      <c r="C47">
        <v>386716</v>
      </c>
      <c r="D47">
        <v>-3.6624203821656051E-3</v>
      </c>
      <c r="E47">
        <v>-3.6691434638808436E-3</v>
      </c>
      <c r="F47">
        <v>8.0483089354384187</v>
      </c>
      <c r="G47">
        <v>12.865445852482907</v>
      </c>
      <c r="Q47" s="3" t="s">
        <v>263</v>
      </c>
      <c r="R47" s="3"/>
      <c r="S47" s="3"/>
      <c r="T47" s="3"/>
    </row>
    <row r="48" spans="1:20" x14ac:dyDescent="0.25">
      <c r="A48" t="s">
        <v>96</v>
      </c>
      <c r="B48">
        <v>3202.5</v>
      </c>
      <c r="C48">
        <v>468120</v>
      </c>
      <c r="D48">
        <v>2.3653508070960526E-2</v>
      </c>
      <c r="E48">
        <v>2.3378098332471169E-2</v>
      </c>
      <c r="F48">
        <v>8.071687033770889</v>
      </c>
      <c r="G48">
        <v>13.056479952288703</v>
      </c>
      <c r="Q48" s="3"/>
      <c r="R48" s="3"/>
      <c r="S48" s="3"/>
      <c r="T48" s="3"/>
    </row>
    <row r="49" spans="1:20" x14ac:dyDescent="0.25">
      <c r="A49" s="1">
        <v>43834</v>
      </c>
      <c r="B49">
        <v>3140</v>
      </c>
      <c r="C49">
        <v>401981</v>
      </c>
      <c r="D49">
        <v>-1.95160031225605E-2</v>
      </c>
      <c r="E49">
        <v>-1.970895486859028E-2</v>
      </c>
      <c r="F49">
        <v>8.0519780789022999</v>
      </c>
      <c r="G49">
        <v>12.904160102802603</v>
      </c>
      <c r="Q49" s="3"/>
      <c r="R49" s="3"/>
      <c r="S49" s="3"/>
      <c r="T49" s="3"/>
    </row>
    <row r="50" spans="1:20" x14ac:dyDescent="0.25">
      <c r="A50" s="1">
        <v>43865</v>
      </c>
      <c r="B50">
        <v>3190</v>
      </c>
      <c r="C50">
        <v>603133</v>
      </c>
      <c r="D50">
        <v>1.5923566878980892E-2</v>
      </c>
      <c r="E50">
        <v>1.5798116876591311E-2</v>
      </c>
      <c r="F50">
        <v>8.0677761957788903</v>
      </c>
      <c r="G50">
        <v>13.309893015236122</v>
      </c>
      <c r="Q50" s="3"/>
      <c r="R50" s="3"/>
      <c r="S50" s="3"/>
      <c r="T50" s="3"/>
    </row>
    <row r="51" spans="1:20" x14ac:dyDescent="0.25">
      <c r="A51" s="1">
        <v>43894</v>
      </c>
      <c r="B51">
        <v>3189</v>
      </c>
      <c r="C51">
        <v>631941</v>
      </c>
      <c r="D51">
        <v>-3.1347962382445143E-4</v>
      </c>
      <c r="E51">
        <v>-3.1352876883262597E-4</v>
      </c>
      <c r="F51">
        <v>8.0674626670100569</v>
      </c>
      <c r="G51">
        <v>13.356551314340818</v>
      </c>
      <c r="Q51" s="3"/>
      <c r="R51" s="3"/>
      <c r="S51" s="3"/>
      <c r="T51" s="3"/>
    </row>
    <row r="52" spans="1:20" x14ac:dyDescent="0.25">
      <c r="A52" s="1">
        <v>43986</v>
      </c>
      <c r="B52">
        <v>3262</v>
      </c>
      <c r="C52">
        <v>428077</v>
      </c>
      <c r="D52">
        <v>2.2891188460332394E-2</v>
      </c>
      <c r="E52">
        <v>2.2633116170901611E-2</v>
      </c>
      <c r="F52">
        <v>8.0900957831809599</v>
      </c>
      <c r="G52">
        <v>12.967058364924748</v>
      </c>
      <c r="Q52" s="3"/>
      <c r="R52" s="3"/>
      <c r="S52" s="3"/>
      <c r="T52" s="3"/>
    </row>
    <row r="53" spans="1:20" x14ac:dyDescent="0.25">
      <c r="A53" s="1">
        <v>44016</v>
      </c>
      <c r="B53">
        <v>3255</v>
      </c>
      <c r="C53">
        <v>634958</v>
      </c>
      <c r="D53">
        <v>-2.1459227467811159E-3</v>
      </c>
      <c r="E53">
        <v>-2.1482285382896063E-3</v>
      </c>
      <c r="F53">
        <v>8.0879475546426693</v>
      </c>
      <c r="G53">
        <v>13.361314133955084</v>
      </c>
    </row>
    <row r="54" spans="1:20" x14ac:dyDescent="0.25">
      <c r="A54" s="1">
        <v>44047</v>
      </c>
      <c r="B54">
        <v>3372.5</v>
      </c>
      <c r="C54">
        <v>638994</v>
      </c>
      <c r="D54">
        <v>3.6098310291858678E-2</v>
      </c>
      <c r="E54">
        <v>3.5462033439241265E-2</v>
      </c>
      <c r="F54">
        <v>8.1234095880819108</v>
      </c>
      <c r="G54">
        <v>13.367650343644227</v>
      </c>
    </row>
    <row r="55" spans="1:20" x14ac:dyDescent="0.25">
      <c r="A55" s="1">
        <v>44078</v>
      </c>
      <c r="B55">
        <v>3318</v>
      </c>
      <c r="C55">
        <v>664627</v>
      </c>
      <c r="D55">
        <v>-1.6160118606375094E-2</v>
      </c>
      <c r="E55">
        <v>-1.6292117331521173E-2</v>
      </c>
      <c r="F55">
        <v>8.1071174707503904</v>
      </c>
      <c r="G55">
        <v>13.406981260017835</v>
      </c>
    </row>
    <row r="56" spans="1:20" x14ac:dyDescent="0.25">
      <c r="A56" s="1">
        <v>44108</v>
      </c>
      <c r="B56">
        <v>3321.5</v>
      </c>
      <c r="C56">
        <v>198605</v>
      </c>
      <c r="D56">
        <v>1.0548523206751054E-3</v>
      </c>
      <c r="E56">
        <v>1.0542963549059923E-3</v>
      </c>
      <c r="F56">
        <v>8.1081717671052953</v>
      </c>
      <c r="G56">
        <v>12.199073206509929</v>
      </c>
    </row>
    <row r="57" spans="1:20" x14ac:dyDescent="0.25">
      <c r="A57" t="s">
        <v>97</v>
      </c>
      <c r="B57">
        <v>3286</v>
      </c>
      <c r="C57">
        <v>303435</v>
      </c>
      <c r="D57">
        <v>-1.068794219479151E-2</v>
      </c>
      <c r="E57">
        <v>-1.0745468508082483E-2</v>
      </c>
      <c r="F57">
        <v>8.0974262985972132</v>
      </c>
      <c r="G57">
        <v>12.622922698504901</v>
      </c>
    </row>
    <row r="58" spans="1:20" x14ac:dyDescent="0.25">
      <c r="A58" t="s">
        <v>98</v>
      </c>
      <c r="B58">
        <v>3362</v>
      </c>
      <c r="C58">
        <v>477174</v>
      </c>
      <c r="D58">
        <v>2.3128423615337797E-2</v>
      </c>
      <c r="E58">
        <v>2.2865015371347466E-2</v>
      </c>
      <c r="F58">
        <v>8.1202913139685613</v>
      </c>
      <c r="G58">
        <v>13.075636483228688</v>
      </c>
    </row>
    <row r="59" spans="1:20" x14ac:dyDescent="0.25">
      <c r="A59" t="s">
        <v>99</v>
      </c>
      <c r="B59">
        <v>3244.5</v>
      </c>
      <c r="C59">
        <v>489492</v>
      </c>
      <c r="D59">
        <v>-3.4949434860202258E-2</v>
      </c>
      <c r="E59">
        <v>-3.557477990733781E-2</v>
      </c>
      <c r="F59">
        <v>8.0847165340612239</v>
      </c>
      <c r="G59">
        <v>13.101123397611795</v>
      </c>
    </row>
    <row r="60" spans="1:20" x14ac:dyDescent="0.25">
      <c r="A60" t="s">
        <v>100</v>
      </c>
      <c r="B60">
        <v>3196.5</v>
      </c>
      <c r="C60">
        <v>423817</v>
      </c>
      <c r="D60">
        <v>-1.4794267221451687E-2</v>
      </c>
      <c r="E60">
        <v>-1.4904793854441659E-2</v>
      </c>
      <c r="F60">
        <v>8.0698117402067808</v>
      </c>
      <c r="G60">
        <v>12.957057037272792</v>
      </c>
    </row>
    <row r="61" spans="1:20" x14ac:dyDescent="0.25">
      <c r="A61" t="s">
        <v>101</v>
      </c>
      <c r="B61">
        <v>3236</v>
      </c>
      <c r="C61">
        <v>290157</v>
      </c>
      <c r="D61">
        <v>1.235726575942437E-2</v>
      </c>
      <c r="E61">
        <v>1.2281537971600835E-2</v>
      </c>
      <c r="F61">
        <v>8.0820932781783821</v>
      </c>
      <c r="G61">
        <v>12.578177434780093</v>
      </c>
    </row>
    <row r="62" spans="1:20" x14ac:dyDescent="0.25">
      <c r="A62" t="s">
        <v>102</v>
      </c>
      <c r="B62">
        <v>3165</v>
      </c>
      <c r="C62">
        <v>272556</v>
      </c>
      <c r="D62">
        <v>-2.1940667490729295E-2</v>
      </c>
      <c r="E62">
        <v>-2.2184943600105766E-2</v>
      </c>
      <c r="F62">
        <v>8.0599083345782763</v>
      </c>
      <c r="G62">
        <v>12.515599376559416</v>
      </c>
    </row>
    <row r="63" spans="1:20" x14ac:dyDescent="0.25">
      <c r="A63" t="s">
        <v>103</v>
      </c>
      <c r="B63">
        <v>3142.5</v>
      </c>
      <c r="C63">
        <v>448016</v>
      </c>
      <c r="D63">
        <v>-7.1090047393364926E-3</v>
      </c>
      <c r="E63">
        <v>-7.1343941138740921E-3</v>
      </c>
      <c r="F63">
        <v>8.0527739404644016</v>
      </c>
      <c r="G63">
        <v>13.012584225045096</v>
      </c>
    </row>
    <row r="64" spans="1:20" x14ac:dyDescent="0.25">
      <c r="A64" t="s">
        <v>104</v>
      </c>
      <c r="B64">
        <v>3205</v>
      </c>
      <c r="C64">
        <v>412431</v>
      </c>
      <c r="D64">
        <v>1.9888623707239459E-2</v>
      </c>
      <c r="E64">
        <v>1.9693428890368004E-2</v>
      </c>
      <c r="F64">
        <v>8.0724673693547704</v>
      </c>
      <c r="G64">
        <v>12.929824198037958</v>
      </c>
    </row>
    <row r="65" spans="1:7" x14ac:dyDescent="0.25">
      <c r="A65" t="s">
        <v>105</v>
      </c>
      <c r="B65">
        <v>3287</v>
      </c>
      <c r="C65">
        <v>370461</v>
      </c>
      <c r="D65">
        <v>2.5585023400936036E-2</v>
      </c>
      <c r="E65">
        <v>2.5263204309449002E-2</v>
      </c>
      <c r="F65">
        <v>8.0977305736642187</v>
      </c>
      <c r="G65">
        <v>12.822503455019829</v>
      </c>
    </row>
    <row r="66" spans="1:7" x14ac:dyDescent="0.25">
      <c r="A66" t="s">
        <v>106</v>
      </c>
      <c r="B66">
        <v>3215.5</v>
      </c>
      <c r="C66">
        <v>314692</v>
      </c>
      <c r="D66">
        <v>-2.1752357773045329E-2</v>
      </c>
      <c r="E66">
        <v>-2.1992428089301529E-2</v>
      </c>
      <c r="F66">
        <v>8.0757381455749186</v>
      </c>
      <c r="G66">
        <v>12.65934966169347</v>
      </c>
    </row>
    <row r="67" spans="1:7" x14ac:dyDescent="0.25">
      <c r="A67" t="s">
        <v>108</v>
      </c>
      <c r="B67">
        <v>3380</v>
      </c>
      <c r="C67">
        <v>760416</v>
      </c>
      <c r="D67">
        <v>7.1513706793802142E-3</v>
      </c>
      <c r="E67">
        <v>7.1259208899676638E-3</v>
      </c>
      <c r="F67">
        <v>8.1256309884770648</v>
      </c>
      <c r="G67">
        <v>13.541620930932115</v>
      </c>
    </row>
    <row r="68" spans="1:7" x14ac:dyDescent="0.25">
      <c r="A68" t="s">
        <v>109</v>
      </c>
      <c r="B68">
        <v>3467</v>
      </c>
      <c r="C68">
        <v>546429</v>
      </c>
      <c r="D68">
        <v>2.5739644970414203E-2</v>
      </c>
      <c r="E68">
        <v>2.5413957207958911E-2</v>
      </c>
      <c r="F68">
        <v>8.1510449456850242</v>
      </c>
      <c r="G68">
        <v>13.211159660500877</v>
      </c>
    </row>
    <row r="69" spans="1:7" x14ac:dyDescent="0.25">
      <c r="A69" s="1">
        <v>43926</v>
      </c>
      <c r="B69">
        <v>3760</v>
      </c>
      <c r="C69">
        <v>1340370</v>
      </c>
      <c r="D69">
        <v>1.8970189701897018E-2</v>
      </c>
      <c r="E69">
        <v>1.879249934936732E-2</v>
      </c>
      <c r="F69">
        <v>8.2321742363839405</v>
      </c>
      <c r="G69">
        <v>14.108456253216133</v>
      </c>
    </row>
    <row r="70" spans="1:7" x14ac:dyDescent="0.25">
      <c r="A70" s="1">
        <v>43956</v>
      </c>
      <c r="B70">
        <v>3702</v>
      </c>
      <c r="C70">
        <v>661431</v>
      </c>
      <c r="D70">
        <v>-1.5425531914893617E-2</v>
      </c>
      <c r="E70">
        <v>-1.5545743250497365E-2</v>
      </c>
      <c r="F70">
        <v>8.2166284931334435</v>
      </c>
      <c r="G70">
        <v>13.402160948706626</v>
      </c>
    </row>
    <row r="71" spans="1:7" x14ac:dyDescent="0.25">
      <c r="A71" s="1">
        <v>43987</v>
      </c>
      <c r="B71">
        <v>3690</v>
      </c>
      <c r="C71">
        <v>675492</v>
      </c>
      <c r="D71">
        <v>-3.2414910858995136E-3</v>
      </c>
      <c r="E71">
        <v>-3.2467560988699812E-3</v>
      </c>
      <c r="F71">
        <v>8.2133817370345721</v>
      </c>
      <c r="G71">
        <v>13.42319659323306</v>
      </c>
    </row>
    <row r="72" spans="1:7" x14ac:dyDescent="0.25">
      <c r="A72" s="1">
        <v>44017</v>
      </c>
      <c r="B72">
        <v>3694</v>
      </c>
      <c r="C72">
        <v>483755</v>
      </c>
      <c r="D72">
        <v>1.0840108401084011E-3</v>
      </c>
      <c r="E72">
        <v>1.0834237246124504E-3</v>
      </c>
      <c r="F72">
        <v>8.2144651607591861</v>
      </c>
      <c r="G72">
        <v>13.089333859190026</v>
      </c>
    </row>
    <row r="73" spans="1:7" x14ac:dyDescent="0.25">
      <c r="A73" s="1">
        <v>44048</v>
      </c>
      <c r="B73">
        <v>3663</v>
      </c>
      <c r="C73">
        <v>291016</v>
      </c>
      <c r="D73">
        <v>-8.3919870059556041E-3</v>
      </c>
      <c r="E73">
        <v>-8.4273979803708553E-3</v>
      </c>
      <c r="F73">
        <v>8.2060377627788146</v>
      </c>
      <c r="G73">
        <v>12.581133527459999</v>
      </c>
    </row>
    <row r="74" spans="1:7" x14ac:dyDescent="0.25">
      <c r="A74" s="1">
        <v>44170</v>
      </c>
      <c r="B74">
        <v>3575.5</v>
      </c>
      <c r="C74">
        <v>535623</v>
      </c>
      <c r="D74">
        <v>-2.3887523887523888E-2</v>
      </c>
      <c r="E74">
        <v>-2.4177457290363753E-2</v>
      </c>
      <c r="F74">
        <v>8.1818603054884509</v>
      </c>
      <c r="G74">
        <v>13.19118583437155</v>
      </c>
    </row>
    <row r="75" spans="1:7" x14ac:dyDescent="0.25">
      <c r="A75" t="s">
        <v>111</v>
      </c>
      <c r="B75">
        <v>3631</v>
      </c>
      <c r="C75">
        <v>546151</v>
      </c>
      <c r="D75">
        <v>1.5522304572787023E-2</v>
      </c>
      <c r="E75">
        <v>1.5403065925885149E-2</v>
      </c>
      <c r="F75">
        <v>8.1972633714143353</v>
      </c>
      <c r="G75">
        <v>13.210650773268823</v>
      </c>
    </row>
    <row r="76" spans="1:7" x14ac:dyDescent="0.25">
      <c r="A76" t="s">
        <v>112</v>
      </c>
      <c r="B76">
        <v>3508</v>
      </c>
      <c r="C76">
        <v>621758</v>
      </c>
      <c r="D76">
        <v>-3.3874965574221975E-2</v>
      </c>
      <c r="E76">
        <v>-3.4462017922262132E-2</v>
      </c>
      <c r="F76">
        <v>8.1628013534920729</v>
      </c>
      <c r="G76">
        <v>13.340306228490794</v>
      </c>
    </row>
    <row r="77" spans="1:7" x14ac:dyDescent="0.25">
      <c r="A77" t="s">
        <v>113</v>
      </c>
      <c r="B77">
        <v>3544.5</v>
      </c>
      <c r="C77">
        <v>308703</v>
      </c>
      <c r="D77">
        <v>1.040478905359179E-2</v>
      </c>
      <c r="E77">
        <v>1.0351031802998649E-2</v>
      </c>
      <c r="F77">
        <v>8.1731523852950723</v>
      </c>
      <c r="G77">
        <v>12.640134928616012</v>
      </c>
    </row>
    <row r="78" spans="1:7" x14ac:dyDescent="0.25">
      <c r="A78" t="s">
        <v>114</v>
      </c>
      <c r="B78">
        <v>3619.5</v>
      </c>
      <c r="C78">
        <v>522604</v>
      </c>
      <c r="D78">
        <v>2.1159542953872196E-2</v>
      </c>
      <c r="E78">
        <v>2.0938788438123933E-2</v>
      </c>
      <c r="F78">
        <v>8.194091173733197</v>
      </c>
      <c r="G78">
        <v>13.166579286076862</v>
      </c>
    </row>
    <row r="79" spans="1:7" x14ac:dyDescent="0.25">
      <c r="A79" t="s">
        <v>115</v>
      </c>
      <c r="B79">
        <v>3657</v>
      </c>
      <c r="C79">
        <v>352357</v>
      </c>
      <c r="D79">
        <v>1.0360547036883548E-2</v>
      </c>
      <c r="E79">
        <v>1.0307244416185048E-2</v>
      </c>
      <c r="F79">
        <v>8.2043984181493812</v>
      </c>
      <c r="G79">
        <v>12.772400145167735</v>
      </c>
    </row>
    <row r="80" spans="1:7" x14ac:dyDescent="0.25">
      <c r="A80" t="s">
        <v>116</v>
      </c>
      <c r="B80">
        <v>3640</v>
      </c>
      <c r="C80">
        <v>400697</v>
      </c>
      <c r="D80">
        <v>-4.6486190866830736E-3</v>
      </c>
      <c r="E80">
        <v>-4.6594575185949245E-3</v>
      </c>
      <c r="F80">
        <v>8.1997389606307856</v>
      </c>
      <c r="G80">
        <v>12.90096080969828</v>
      </c>
    </row>
    <row r="81" spans="1:7" x14ac:dyDescent="0.25">
      <c r="A81" t="s">
        <v>117</v>
      </c>
      <c r="B81">
        <v>3600</v>
      </c>
      <c r="C81">
        <v>345079</v>
      </c>
      <c r="D81">
        <v>-1.098901098901099E-2</v>
      </c>
      <c r="E81">
        <v>-1.1049836186584935E-2</v>
      </c>
      <c r="F81">
        <v>8.1886891244442008</v>
      </c>
      <c r="G81">
        <v>12.751528655307563</v>
      </c>
    </row>
    <row r="82" spans="1:7" x14ac:dyDescent="0.25">
      <c r="A82" t="s">
        <v>118</v>
      </c>
      <c r="B82">
        <v>3616</v>
      </c>
      <c r="C82">
        <v>208008</v>
      </c>
      <c r="D82">
        <v>4.4444444444444444E-3</v>
      </c>
      <c r="E82">
        <v>4.4345970678657748E-3</v>
      </c>
      <c r="F82">
        <v>8.1931237215120678</v>
      </c>
      <c r="G82">
        <v>12.24533181948229</v>
      </c>
    </row>
    <row r="83" spans="1:7" x14ac:dyDescent="0.25">
      <c r="A83" t="s">
        <v>119</v>
      </c>
      <c r="B83">
        <v>3635</v>
      </c>
      <c r="C83">
        <v>119457</v>
      </c>
      <c r="D83">
        <v>5.2544247787610623E-3</v>
      </c>
      <c r="E83">
        <v>5.2406684555527088E-3</v>
      </c>
      <c r="F83">
        <v>8.1983643899676206</v>
      </c>
      <c r="G83">
        <v>11.690711752962422</v>
      </c>
    </row>
    <row r="84" spans="1:7" x14ac:dyDescent="0.25">
      <c r="A84" t="s">
        <v>120</v>
      </c>
      <c r="B84">
        <v>3615.5</v>
      </c>
      <c r="C84">
        <v>365782</v>
      </c>
      <c r="D84">
        <v>-5.3645116918844566E-3</v>
      </c>
      <c r="E84">
        <v>-5.3789523526131967E-3</v>
      </c>
      <c r="F84">
        <v>8.1929854376150058</v>
      </c>
      <c r="G84">
        <v>12.80979280651113</v>
      </c>
    </row>
    <row r="85" spans="1:7" x14ac:dyDescent="0.25">
      <c r="A85" t="s">
        <v>121</v>
      </c>
      <c r="B85">
        <v>3744.5</v>
      </c>
      <c r="C85">
        <v>856327</v>
      </c>
      <c r="D85">
        <v>3.567971234960586E-2</v>
      </c>
      <c r="E85">
        <v>3.5057938074415138E-2</v>
      </c>
      <c r="F85">
        <v>8.2280433756894222</v>
      </c>
      <c r="G85">
        <v>13.660407591522681</v>
      </c>
    </row>
    <row r="86" spans="1:7" x14ac:dyDescent="0.25">
      <c r="A86" t="s">
        <v>122</v>
      </c>
      <c r="B86">
        <v>3827</v>
      </c>
      <c r="C86">
        <v>502375</v>
      </c>
      <c r="D86">
        <v>2.2032314060622248E-2</v>
      </c>
      <c r="E86">
        <v>2.1793109736280465E-2</v>
      </c>
      <c r="F86">
        <v>8.2498364854257016</v>
      </c>
      <c r="G86">
        <v>13.127102131751503</v>
      </c>
    </row>
    <row r="87" spans="1:7" x14ac:dyDescent="0.25">
      <c r="A87" t="s">
        <v>123</v>
      </c>
      <c r="B87">
        <v>3740</v>
      </c>
      <c r="C87">
        <v>518322</v>
      </c>
      <c r="D87">
        <v>-2.2733211392735823E-2</v>
      </c>
      <c r="E87">
        <v>-2.2995595017124695E-2</v>
      </c>
      <c r="F87">
        <v>8.2268408904085781</v>
      </c>
      <c r="G87">
        <v>13.158351949736552</v>
      </c>
    </row>
    <row r="88" spans="1:7" x14ac:dyDescent="0.25">
      <c r="A88" s="1">
        <v>43836</v>
      </c>
      <c r="B88">
        <v>3832</v>
      </c>
      <c r="C88">
        <v>428320</v>
      </c>
      <c r="D88">
        <v>2.4598930481283421E-2</v>
      </c>
      <c r="E88">
        <v>2.43012486821736E-2</v>
      </c>
      <c r="F88">
        <v>8.2511421390907511</v>
      </c>
      <c r="G88">
        <v>12.967625858754179</v>
      </c>
    </row>
    <row r="89" spans="1:7" x14ac:dyDescent="0.25">
      <c r="A89" s="1">
        <v>43867</v>
      </c>
      <c r="B89">
        <v>3899.5</v>
      </c>
      <c r="C89">
        <v>590579</v>
      </c>
      <c r="D89">
        <v>1.7614822546972862E-2</v>
      </c>
      <c r="E89">
        <v>1.7461479679801488E-2</v>
      </c>
      <c r="F89">
        <v>8.2686036187705536</v>
      </c>
      <c r="G89">
        <v>13.288858690599175</v>
      </c>
    </row>
    <row r="90" spans="1:7" x14ac:dyDescent="0.25">
      <c r="A90" s="1">
        <v>43896</v>
      </c>
      <c r="B90">
        <v>3869</v>
      </c>
      <c r="C90">
        <v>529011</v>
      </c>
      <c r="D90">
        <v>-7.8215155789203746E-3</v>
      </c>
      <c r="E90">
        <v>-7.8522640700398084E-3</v>
      </c>
      <c r="F90">
        <v>8.2607513547005134</v>
      </c>
      <c r="G90">
        <v>13.178764504575096</v>
      </c>
    </row>
    <row r="91" spans="1:7" x14ac:dyDescent="0.25">
      <c r="A91" s="1">
        <v>43927</v>
      </c>
      <c r="B91">
        <v>3836</v>
      </c>
      <c r="C91">
        <v>632588</v>
      </c>
      <c r="D91">
        <v>-8.5293357456707151E-3</v>
      </c>
      <c r="E91">
        <v>-8.5659186971841269E-3</v>
      </c>
      <c r="F91">
        <v>8.2521854360033284</v>
      </c>
      <c r="G91">
        <v>13.357574620340854</v>
      </c>
    </row>
    <row r="92" spans="1:7" x14ac:dyDescent="0.25">
      <c r="A92" s="1">
        <v>43957</v>
      </c>
      <c r="B92">
        <v>3846</v>
      </c>
      <c r="C92">
        <v>300224</v>
      </c>
      <c r="D92">
        <v>2.6068821689259644E-3</v>
      </c>
      <c r="E92">
        <v>2.6034901453962536E-3</v>
      </c>
      <c r="F92">
        <v>8.2547889261487253</v>
      </c>
      <c r="G92">
        <v>12.61228414168813</v>
      </c>
    </row>
    <row r="93" spans="1:7" x14ac:dyDescent="0.25">
      <c r="A93" s="1">
        <v>44049</v>
      </c>
      <c r="B93">
        <v>3950</v>
      </c>
      <c r="C93">
        <v>622249</v>
      </c>
      <c r="D93">
        <v>2.704108164326573E-2</v>
      </c>
      <c r="E93">
        <v>2.6681931746442577E-2</v>
      </c>
      <c r="F93">
        <v>8.281470857895167</v>
      </c>
      <c r="G93">
        <v>13.341095613157433</v>
      </c>
    </row>
    <row r="94" spans="1:7" x14ac:dyDescent="0.25">
      <c r="A94" s="1">
        <v>44080</v>
      </c>
      <c r="B94">
        <v>3929</v>
      </c>
      <c r="C94">
        <v>367852</v>
      </c>
      <c r="D94">
        <v>-5.3164556962025317E-3</v>
      </c>
      <c r="E94">
        <v>-5.3306383367077948E-3</v>
      </c>
      <c r="F94">
        <v>8.2761402195584601</v>
      </c>
      <c r="G94">
        <v>12.815435962344408</v>
      </c>
    </row>
    <row r="95" spans="1:7" x14ac:dyDescent="0.25">
      <c r="A95" s="1">
        <v>44110</v>
      </c>
      <c r="B95">
        <v>3995</v>
      </c>
      <c r="C95">
        <v>805517</v>
      </c>
      <c r="D95">
        <v>1.6798167472639347E-2</v>
      </c>
      <c r="E95">
        <v>1.665863864191533E-2</v>
      </c>
      <c r="F95">
        <v>8.2927988582003742</v>
      </c>
      <c r="G95">
        <v>13.599239586280246</v>
      </c>
    </row>
    <row r="96" spans="1:7" x14ac:dyDescent="0.25">
      <c r="A96" s="1">
        <v>44141</v>
      </c>
      <c r="B96">
        <v>4004</v>
      </c>
      <c r="C96">
        <v>786098</v>
      </c>
      <c r="D96">
        <v>2.2528160200250315E-3</v>
      </c>
      <c r="E96">
        <v>2.250282234736159E-3</v>
      </c>
      <c r="F96">
        <v>8.2950491404351112</v>
      </c>
      <c r="G96">
        <v>13.574836745573039</v>
      </c>
    </row>
    <row r="97" spans="1:7" x14ac:dyDescent="0.25">
      <c r="A97" t="s">
        <v>124</v>
      </c>
      <c r="B97">
        <v>3985.5</v>
      </c>
      <c r="C97">
        <v>606762</v>
      </c>
      <c r="D97">
        <v>-4.6203796203796201E-3</v>
      </c>
      <c r="E97">
        <v>-4.6310865671333416E-3</v>
      </c>
      <c r="F97">
        <v>8.2904180538679775</v>
      </c>
      <c r="G97">
        <v>13.315891900896366</v>
      </c>
    </row>
    <row r="98" spans="1:7" x14ac:dyDescent="0.25">
      <c r="A98" t="s">
        <v>125</v>
      </c>
      <c r="B98">
        <v>3950</v>
      </c>
      <c r="C98">
        <v>409007</v>
      </c>
      <c r="D98">
        <v>-8.907288922343496E-3</v>
      </c>
      <c r="E98">
        <v>-8.9471959728103321E-3</v>
      </c>
      <c r="F98">
        <v>8.281470857895167</v>
      </c>
      <c r="G98">
        <v>12.921487549792905</v>
      </c>
    </row>
    <row r="99" spans="1:7" x14ac:dyDescent="0.25">
      <c r="A99" t="s">
        <v>126</v>
      </c>
      <c r="B99">
        <v>3945</v>
      </c>
      <c r="C99">
        <v>542551</v>
      </c>
      <c r="D99">
        <v>-1.2658227848101266E-3</v>
      </c>
      <c r="E99">
        <v>-1.2666246151929424E-3</v>
      </c>
      <c r="F99">
        <v>8.2802042332799743</v>
      </c>
      <c r="G99">
        <v>13.204037369194753</v>
      </c>
    </row>
    <row r="100" spans="1:7" x14ac:dyDescent="0.25">
      <c r="A100" t="s">
        <v>127</v>
      </c>
      <c r="B100">
        <v>3820</v>
      </c>
      <c r="C100">
        <v>725669</v>
      </c>
      <c r="D100">
        <v>-3.1685678073510776E-2</v>
      </c>
      <c r="E100">
        <v>-3.2198531679353722E-2</v>
      </c>
      <c r="F100">
        <v>8.2480057016006203</v>
      </c>
      <c r="G100">
        <v>13.494849266977489</v>
      </c>
    </row>
    <row r="101" spans="1:7" x14ac:dyDescent="0.25">
      <c r="A101" t="s">
        <v>129</v>
      </c>
      <c r="B101">
        <v>4076</v>
      </c>
      <c r="C101">
        <v>655479</v>
      </c>
      <c r="D101">
        <v>2.4120603015075376E-2</v>
      </c>
      <c r="E101">
        <v>2.3834296064132017E-2</v>
      </c>
      <c r="F101">
        <v>8.3128713943426149</v>
      </c>
      <c r="G101">
        <v>13.393121545059437</v>
      </c>
    </row>
    <row r="102" spans="1:7" x14ac:dyDescent="0.25">
      <c r="A102" t="s">
        <v>130</v>
      </c>
      <c r="B102">
        <v>4115</v>
      </c>
      <c r="C102">
        <v>715543</v>
      </c>
      <c r="D102">
        <v>9.5682041216879291E-3</v>
      </c>
      <c r="E102">
        <v>9.5227187685548408E-3</v>
      </c>
      <c r="F102">
        <v>8.3223941131111694</v>
      </c>
      <c r="G102">
        <v>13.480796974006523</v>
      </c>
    </row>
    <row r="103" spans="1:7" x14ac:dyDescent="0.25">
      <c r="A103" t="s">
        <v>131</v>
      </c>
      <c r="B103">
        <v>4140.5</v>
      </c>
      <c r="C103">
        <v>870462</v>
      </c>
      <c r="D103">
        <v>6.1968408262454439E-3</v>
      </c>
      <c r="E103">
        <v>6.17771936258453E-3</v>
      </c>
      <c r="F103">
        <v>8.3285718324737541</v>
      </c>
      <c r="G103">
        <v>13.676779384164611</v>
      </c>
    </row>
    <row r="104" spans="1:7" x14ac:dyDescent="0.25">
      <c r="A104" t="s">
        <v>132</v>
      </c>
      <c r="B104">
        <v>4180.5</v>
      </c>
      <c r="C104">
        <v>558665</v>
      </c>
      <c r="D104">
        <v>9.6606690013283422E-3</v>
      </c>
      <c r="E104">
        <v>9.6143031163578134E-3</v>
      </c>
      <c r="F104">
        <v>8.3381861355901119</v>
      </c>
      <c r="G104">
        <v>13.23330528805805</v>
      </c>
    </row>
    <row r="105" spans="1:7" x14ac:dyDescent="0.25">
      <c r="A105" t="s">
        <v>133</v>
      </c>
      <c r="B105">
        <v>4156.5</v>
      </c>
      <c r="C105">
        <v>332486</v>
      </c>
      <c r="D105">
        <v>-5.7409400789379264E-3</v>
      </c>
      <c r="E105">
        <v>-5.7574826189697517E-3</v>
      </c>
      <c r="F105">
        <v>8.3324286529711422</v>
      </c>
      <c r="G105">
        <v>12.714353032928436</v>
      </c>
    </row>
    <row r="106" spans="1:7" x14ac:dyDescent="0.25">
      <c r="A106" t="s">
        <v>134</v>
      </c>
      <c r="B106">
        <v>4035</v>
      </c>
      <c r="C106">
        <v>439418</v>
      </c>
      <c r="D106">
        <v>-2.9231324431613137E-2</v>
      </c>
      <c r="E106">
        <v>-2.9667072267093624E-2</v>
      </c>
      <c r="F106">
        <v>8.3027615807040487</v>
      </c>
      <c r="G106">
        <v>12.993206403045814</v>
      </c>
    </row>
    <row r="107" spans="1:7" x14ac:dyDescent="0.25">
      <c r="A107" s="1">
        <v>43897</v>
      </c>
      <c r="B107">
        <v>4222</v>
      </c>
      <c r="C107">
        <v>287251</v>
      </c>
      <c r="D107">
        <v>4.7596382674916704E-3</v>
      </c>
      <c r="E107">
        <v>4.7483470033202278E-3</v>
      </c>
      <c r="F107">
        <v>8.3480642284082656</v>
      </c>
      <c r="G107">
        <v>12.56811167699302</v>
      </c>
    </row>
    <row r="108" spans="1:7" x14ac:dyDescent="0.25">
      <c r="A108" s="1">
        <v>43989</v>
      </c>
      <c r="B108">
        <v>4332</v>
      </c>
      <c r="C108">
        <v>494536</v>
      </c>
      <c r="D108">
        <v>2.6054002842254856E-2</v>
      </c>
      <c r="E108">
        <v>2.5720379712615354E-2</v>
      </c>
      <c r="F108">
        <v>8.3737846081208804</v>
      </c>
      <c r="G108">
        <v>13.111375228203951</v>
      </c>
    </row>
    <row r="109" spans="1:7" x14ac:dyDescent="0.25">
      <c r="A109" s="1">
        <v>44019</v>
      </c>
      <c r="B109">
        <v>4242</v>
      </c>
      <c r="C109">
        <v>599546</v>
      </c>
      <c r="D109">
        <v>-2.077562326869806E-2</v>
      </c>
      <c r="E109">
        <v>-2.0994472996253496E-2</v>
      </c>
      <c r="F109">
        <v>8.3527901351246285</v>
      </c>
      <c r="G109">
        <v>13.303927981114905</v>
      </c>
    </row>
    <row r="110" spans="1:7" x14ac:dyDescent="0.25">
      <c r="A110" s="1">
        <v>44050</v>
      </c>
      <c r="B110">
        <v>4225</v>
      </c>
      <c r="C110">
        <v>364001</v>
      </c>
      <c r="D110">
        <v>-4.0075436115040077E-3</v>
      </c>
      <c r="E110">
        <v>-4.0155953333535447E-3</v>
      </c>
      <c r="F110">
        <v>8.3487745397912736</v>
      </c>
      <c r="G110">
        <v>12.804911893867851</v>
      </c>
    </row>
    <row r="111" spans="1:7" x14ac:dyDescent="0.25">
      <c r="A111" s="1">
        <v>44081</v>
      </c>
      <c r="B111">
        <v>4337</v>
      </c>
      <c r="C111">
        <v>674716</v>
      </c>
      <c r="D111">
        <v>2.6508875739644971E-2</v>
      </c>
      <c r="E111">
        <v>2.6163604044092043E-2</v>
      </c>
      <c r="F111">
        <v>8.3749381438353669</v>
      </c>
      <c r="G111">
        <v>13.422047140577705</v>
      </c>
    </row>
    <row r="112" spans="1:7" x14ac:dyDescent="0.25">
      <c r="A112" s="1">
        <v>44111</v>
      </c>
      <c r="B112">
        <v>4307</v>
      </c>
      <c r="C112">
        <v>519649</v>
      </c>
      <c r="D112">
        <v>-6.917223887479825E-3</v>
      </c>
      <c r="E112">
        <v>-6.9412587812556709E-3</v>
      </c>
      <c r="F112">
        <v>8.3679968850541098</v>
      </c>
      <c r="G112">
        <v>13.160908862642543</v>
      </c>
    </row>
    <row r="113" spans="1:7" x14ac:dyDescent="0.25">
      <c r="A113" t="s">
        <v>135</v>
      </c>
      <c r="B113">
        <v>4291</v>
      </c>
      <c r="C113">
        <v>327645</v>
      </c>
      <c r="D113">
        <v>-3.7148827490132343E-3</v>
      </c>
      <c r="E113">
        <v>-3.7218000625858561E-3</v>
      </c>
      <c r="F113">
        <v>8.3642750849915242</v>
      </c>
      <c r="G113">
        <v>12.699685984165031</v>
      </c>
    </row>
    <row r="114" spans="1:7" x14ac:dyDescent="0.25">
      <c r="A114" t="s">
        <v>136</v>
      </c>
      <c r="B114">
        <v>4259.5</v>
      </c>
      <c r="C114">
        <v>403736</v>
      </c>
      <c r="D114">
        <v>-7.34094616639478E-3</v>
      </c>
      <c r="E114">
        <v>-7.3680235086295582E-3</v>
      </c>
      <c r="F114">
        <v>8.3569070614828949</v>
      </c>
      <c r="G114">
        <v>12.908516477995214</v>
      </c>
    </row>
    <row r="115" spans="1:7" x14ac:dyDescent="0.25">
      <c r="A115" t="s">
        <v>137</v>
      </c>
      <c r="B115">
        <v>4298</v>
      </c>
      <c r="C115">
        <v>278935</v>
      </c>
      <c r="D115">
        <v>9.0386195562859491E-3</v>
      </c>
      <c r="E115">
        <v>8.9980157195605828E-3</v>
      </c>
      <c r="F115">
        <v>8.3659050772024557</v>
      </c>
      <c r="G115">
        <v>12.538734058750238</v>
      </c>
    </row>
    <row r="116" spans="1:7" x14ac:dyDescent="0.25">
      <c r="A116" t="s">
        <v>138</v>
      </c>
      <c r="B116">
        <v>4303.5</v>
      </c>
      <c r="C116">
        <v>361755</v>
      </c>
      <c r="D116">
        <v>1.2796649604467194E-3</v>
      </c>
      <c r="E116">
        <v>1.278846887073419E-3</v>
      </c>
      <c r="F116">
        <v>8.3671839240895292</v>
      </c>
      <c r="G116">
        <v>12.798722466098281</v>
      </c>
    </row>
    <row r="117" spans="1:7" x14ac:dyDescent="0.25">
      <c r="A117" t="s">
        <v>139</v>
      </c>
      <c r="B117">
        <v>4302</v>
      </c>
      <c r="C117">
        <v>176026</v>
      </c>
      <c r="D117">
        <v>-3.4855350296270478E-4</v>
      </c>
      <c r="E117">
        <v>-3.4861426185380754E-4</v>
      </c>
      <c r="F117">
        <v>8.3668353098276746</v>
      </c>
      <c r="G117">
        <v>12.078386990382418</v>
      </c>
    </row>
    <row r="118" spans="1:7" x14ac:dyDescent="0.25">
      <c r="A118" t="s">
        <v>142</v>
      </c>
      <c r="B118">
        <v>4690</v>
      </c>
      <c r="C118">
        <v>859724</v>
      </c>
      <c r="D118">
        <v>9.0361445783132526E-3</v>
      </c>
      <c r="E118">
        <v>8.9955629085777828E-3</v>
      </c>
      <c r="F118">
        <v>8.4531878614403251</v>
      </c>
      <c r="G118">
        <v>13.664366686488004</v>
      </c>
    </row>
    <row r="119" spans="1:7" x14ac:dyDescent="0.25">
      <c r="A119" t="s">
        <v>143</v>
      </c>
      <c r="B119">
        <v>4720</v>
      </c>
      <c r="C119">
        <v>648464</v>
      </c>
      <c r="D119">
        <v>6.3965884861407248E-3</v>
      </c>
      <c r="E119">
        <v>6.3762171392760638E-3</v>
      </c>
      <c r="F119">
        <v>8.4595640785796018</v>
      </c>
      <c r="G119">
        <v>13.382361768476082</v>
      </c>
    </row>
    <row r="120" spans="1:7" x14ac:dyDescent="0.25">
      <c r="A120" t="s">
        <v>144</v>
      </c>
      <c r="B120">
        <v>4782.5</v>
      </c>
      <c r="C120">
        <v>464885</v>
      </c>
      <c r="D120">
        <v>1.3241525423728813E-2</v>
      </c>
      <c r="E120">
        <v>1.3154622734806871E-2</v>
      </c>
      <c r="F120">
        <v>8.4727187013144079</v>
      </c>
      <c r="G120">
        <v>13.049545342154923</v>
      </c>
    </row>
    <row r="121" spans="1:7" x14ac:dyDescent="0.25">
      <c r="A121" t="s">
        <v>145</v>
      </c>
      <c r="B121">
        <v>4752</v>
      </c>
      <c r="C121">
        <v>554837</v>
      </c>
      <c r="D121">
        <v>-6.3774176685833768E-3</v>
      </c>
      <c r="E121">
        <v>-6.3978402719270591E-3</v>
      </c>
      <c r="F121">
        <v>8.4663208610424814</v>
      </c>
      <c r="G121">
        <v>13.226429655898439</v>
      </c>
    </row>
    <row r="122" spans="1:7" x14ac:dyDescent="0.25">
      <c r="A122" t="s">
        <v>146</v>
      </c>
      <c r="B122">
        <v>4768</v>
      </c>
      <c r="C122">
        <v>303507</v>
      </c>
      <c r="D122">
        <v>3.3670033670033669E-3</v>
      </c>
      <c r="E122">
        <v>3.3613477027049274E-3</v>
      </c>
      <c r="F122">
        <v>8.4696822087451853</v>
      </c>
      <c r="G122">
        <v>12.623159953466127</v>
      </c>
    </row>
    <row r="123" spans="1:7" x14ac:dyDescent="0.25">
      <c r="A123" t="s">
        <v>147</v>
      </c>
      <c r="B123">
        <v>4698</v>
      </c>
      <c r="C123">
        <v>815281</v>
      </c>
      <c r="D123">
        <v>-1.4681208053691275E-2</v>
      </c>
      <c r="E123">
        <v>-1.4790043526327642E-2</v>
      </c>
      <c r="F123">
        <v>8.4548921652188582</v>
      </c>
      <c r="G123">
        <v>13.611288118074288</v>
      </c>
    </row>
    <row r="124" spans="1:7" x14ac:dyDescent="0.25">
      <c r="A124" t="s">
        <v>148</v>
      </c>
      <c r="B124">
        <v>4675.5</v>
      </c>
      <c r="C124">
        <v>499186</v>
      </c>
      <c r="D124">
        <v>-4.7892720306513406E-3</v>
      </c>
      <c r="E124">
        <v>-4.8007773433566764E-3</v>
      </c>
      <c r="F124">
        <v>8.4500913878755011</v>
      </c>
      <c r="G124">
        <v>13.120734050772295</v>
      </c>
    </row>
    <row r="125" spans="1:7" x14ac:dyDescent="0.25">
      <c r="A125" t="s">
        <v>149</v>
      </c>
      <c r="B125">
        <v>4586</v>
      </c>
      <c r="C125">
        <v>545908</v>
      </c>
      <c r="D125">
        <v>-1.9142337717891134E-2</v>
      </c>
      <c r="E125">
        <v>-1.932792445765167E-2</v>
      </c>
      <c r="F125">
        <v>8.4307634634178505</v>
      </c>
      <c r="G125">
        <v>13.210205742361133</v>
      </c>
    </row>
    <row r="126" spans="1:7" x14ac:dyDescent="0.25">
      <c r="A126" s="1">
        <v>43898</v>
      </c>
      <c r="B126">
        <v>4614</v>
      </c>
      <c r="C126">
        <v>440772</v>
      </c>
      <c r="D126">
        <v>6.1055385957261227E-3</v>
      </c>
      <c r="E126">
        <v>6.0869753158491486E-3</v>
      </c>
      <c r="F126">
        <v>8.4368504387336998</v>
      </c>
      <c r="G126">
        <v>12.996283013932162</v>
      </c>
    </row>
    <row r="127" spans="1:7" x14ac:dyDescent="0.25">
      <c r="A127" s="1">
        <v>43929</v>
      </c>
      <c r="B127">
        <v>4658.5</v>
      </c>
      <c r="C127">
        <v>276765</v>
      </c>
      <c r="D127">
        <v>9.6445600346770702E-3</v>
      </c>
      <c r="E127">
        <v>9.5983481567806454E-3</v>
      </c>
      <c r="F127">
        <v>8.4464487868904801</v>
      </c>
      <c r="G127">
        <v>12.530924049644092</v>
      </c>
    </row>
    <row r="128" spans="1:7" x14ac:dyDescent="0.25">
      <c r="A128" s="1">
        <v>43959</v>
      </c>
      <c r="B128">
        <v>4632</v>
      </c>
      <c r="C128">
        <v>333049</v>
      </c>
      <c r="D128">
        <v>-5.6885263496833744E-3</v>
      </c>
      <c r="E128">
        <v>-5.7047676376485029E-3</v>
      </c>
      <c r="F128">
        <v>8.4407440192528309</v>
      </c>
      <c r="G128">
        <v>12.716044905284649</v>
      </c>
    </row>
    <row r="129" spans="1:7" x14ac:dyDescent="0.25">
      <c r="A129" s="1">
        <v>43990</v>
      </c>
      <c r="B129">
        <v>4606.5</v>
      </c>
      <c r="C129">
        <v>321495</v>
      </c>
      <c r="D129">
        <v>-5.5051813471502587E-3</v>
      </c>
      <c r="E129">
        <v>-5.5203907038444411E-3</v>
      </c>
      <c r="F129">
        <v>8.4352236285489859</v>
      </c>
      <c r="G129">
        <v>12.680737270439343</v>
      </c>
    </row>
    <row r="130" spans="1:7" x14ac:dyDescent="0.25">
      <c r="A130" s="1">
        <v>44020</v>
      </c>
      <c r="B130">
        <v>4618</v>
      </c>
      <c r="C130">
        <v>309905</v>
      </c>
      <c r="D130">
        <v>2.4964723759904484E-3</v>
      </c>
      <c r="E130">
        <v>2.4933613654538459E-3</v>
      </c>
      <c r="F130">
        <v>8.4377169899144402</v>
      </c>
      <c r="G130">
        <v>12.644021077882535</v>
      </c>
    </row>
    <row r="131" spans="1:7" x14ac:dyDescent="0.25">
      <c r="A131" s="1">
        <v>44112</v>
      </c>
      <c r="B131">
        <v>4613.5</v>
      </c>
      <c r="C131">
        <v>263586</v>
      </c>
      <c r="D131">
        <v>-9.7444781290601987E-4</v>
      </c>
      <c r="E131">
        <v>-9.7492289583013417E-4</v>
      </c>
      <c r="F131">
        <v>8.43674206701861</v>
      </c>
      <c r="G131">
        <v>12.482134969426163</v>
      </c>
    </row>
    <row r="132" spans="1:7" x14ac:dyDescent="0.25">
      <c r="A132" s="1">
        <v>44143</v>
      </c>
      <c r="B132">
        <v>4622</v>
      </c>
      <c r="C132">
        <v>368984</v>
      </c>
      <c r="D132">
        <v>1.8424189877533326E-3</v>
      </c>
      <c r="E132">
        <v>1.840723815715462E-3</v>
      </c>
      <c r="F132">
        <v>8.4385827908343263</v>
      </c>
      <c r="G132">
        <v>12.818508561648969</v>
      </c>
    </row>
    <row r="133" spans="1:7" x14ac:dyDescent="0.25">
      <c r="A133" s="1">
        <v>44173</v>
      </c>
      <c r="B133">
        <v>4619.5</v>
      </c>
      <c r="C133">
        <v>343556</v>
      </c>
      <c r="D133">
        <v>-5.4089138900908693E-4</v>
      </c>
      <c r="E133">
        <v>-5.4103772352615302E-4</v>
      </c>
      <c r="F133">
        <v>8.4380417531108005</v>
      </c>
      <c r="G133">
        <v>12.747105405013455</v>
      </c>
    </row>
    <row r="134" spans="1:7" x14ac:dyDescent="0.25">
      <c r="A134" t="s">
        <v>150</v>
      </c>
      <c r="B134">
        <v>4738.5</v>
      </c>
      <c r="C134">
        <v>509353</v>
      </c>
      <c r="D134">
        <v>2.5760363675722479E-2</v>
      </c>
      <c r="E134">
        <v>2.5434155799449694E-2</v>
      </c>
      <c r="F134">
        <v>8.4634759089102491</v>
      </c>
      <c r="G134">
        <v>13.140896571860493</v>
      </c>
    </row>
    <row r="135" spans="1:7" x14ac:dyDescent="0.25">
      <c r="A135" t="s">
        <v>151</v>
      </c>
      <c r="B135">
        <v>4763.5</v>
      </c>
      <c r="C135">
        <v>561231</v>
      </c>
      <c r="D135">
        <v>5.2759312018571276E-3</v>
      </c>
      <c r="E135">
        <v>5.2620622365844626E-3</v>
      </c>
      <c r="F135">
        <v>8.4687379711468349</v>
      </c>
      <c r="G135">
        <v>13.237887864458894</v>
      </c>
    </row>
    <row r="136" spans="1:7" x14ac:dyDescent="0.25">
      <c r="A136" t="s">
        <v>152</v>
      </c>
      <c r="B136">
        <v>4688</v>
      </c>
      <c r="C136">
        <v>518607</v>
      </c>
      <c r="D136">
        <v>-1.5849690353731499E-2</v>
      </c>
      <c r="E136">
        <v>-1.5976639889985541E-2</v>
      </c>
      <c r="F136">
        <v>8.4527613312568484</v>
      </c>
      <c r="G136">
        <v>13.15890164987451</v>
      </c>
    </row>
    <row r="137" spans="1:7" x14ac:dyDescent="0.25">
      <c r="A137" t="s">
        <v>153</v>
      </c>
      <c r="B137">
        <v>4690.5</v>
      </c>
      <c r="C137">
        <v>321094</v>
      </c>
      <c r="D137">
        <v>5.3327645051194541E-4</v>
      </c>
      <c r="E137">
        <v>5.3313430915711028E-4</v>
      </c>
      <c r="F137">
        <v>8.4532944655660049</v>
      </c>
      <c r="G137">
        <v>12.67948919413535</v>
      </c>
    </row>
    <row r="138" spans="1:7" x14ac:dyDescent="0.25">
      <c r="A138" t="s">
        <v>154</v>
      </c>
      <c r="B138">
        <v>4671.5</v>
      </c>
      <c r="C138">
        <v>252837</v>
      </c>
      <c r="D138">
        <v>-4.0507408591834559E-3</v>
      </c>
      <c r="E138">
        <v>-4.0589673329953311E-3</v>
      </c>
      <c r="F138">
        <v>8.4492354982330102</v>
      </c>
      <c r="G138">
        <v>12.440500291304643</v>
      </c>
    </row>
    <row r="139" spans="1:7" x14ac:dyDescent="0.25">
      <c r="A139" t="s">
        <v>155</v>
      </c>
      <c r="B139">
        <v>4561.5</v>
      </c>
      <c r="C139">
        <v>533803</v>
      </c>
      <c r="D139">
        <v>-2.3547040565128973E-2</v>
      </c>
      <c r="E139">
        <v>-2.382870244748134E-2</v>
      </c>
      <c r="F139">
        <v>8.4254067957855288</v>
      </c>
      <c r="G139">
        <v>13.187782136019196</v>
      </c>
    </row>
    <row r="140" spans="1:7" x14ac:dyDescent="0.25">
      <c r="A140" t="s">
        <v>156</v>
      </c>
      <c r="B140">
        <v>4523</v>
      </c>
      <c r="C140">
        <v>368723</v>
      </c>
      <c r="D140">
        <v>-8.4402060725638495E-3</v>
      </c>
      <c r="E140">
        <v>-8.4760263076859282E-3</v>
      </c>
      <c r="F140">
        <v>8.4169307694778439</v>
      </c>
      <c r="G140">
        <v>12.817800963616444</v>
      </c>
    </row>
    <row r="141" spans="1:7" x14ac:dyDescent="0.25">
      <c r="A141" t="s">
        <v>157</v>
      </c>
      <c r="B141">
        <v>4608</v>
      </c>
      <c r="C141">
        <v>335463</v>
      </c>
      <c r="D141">
        <v>1.8792836612867566E-2</v>
      </c>
      <c r="E141">
        <v>1.8618432897884018E-2</v>
      </c>
      <c r="F141">
        <v>8.4355492023757268</v>
      </c>
      <c r="G141">
        <v>12.723266946152775</v>
      </c>
    </row>
    <row r="142" spans="1:7" x14ac:dyDescent="0.25">
      <c r="A142" t="s">
        <v>158</v>
      </c>
      <c r="B142">
        <v>4642.5</v>
      </c>
      <c r="C142">
        <v>473599</v>
      </c>
      <c r="D142">
        <v>7.486979166666667E-3</v>
      </c>
      <c r="E142">
        <v>7.4590908511337648E-3</v>
      </c>
      <c r="F142">
        <v>8.4430082932268604</v>
      </c>
      <c r="G142">
        <v>13.068116251063218</v>
      </c>
    </row>
    <row r="143" spans="1:7" x14ac:dyDescent="0.25">
      <c r="A143" t="s">
        <v>159</v>
      </c>
      <c r="B143">
        <v>4666</v>
      </c>
      <c r="C143">
        <v>302374</v>
      </c>
      <c r="D143">
        <v>5.0619278406031235E-3</v>
      </c>
      <c r="E143">
        <v>5.0491593545145151E-3</v>
      </c>
      <c r="F143">
        <v>8.4480574525813754</v>
      </c>
      <c r="G143">
        <v>12.619419940755144</v>
      </c>
    </row>
    <row r="144" spans="1:7" x14ac:dyDescent="0.25">
      <c r="A144" t="s">
        <v>160</v>
      </c>
      <c r="B144">
        <v>4728</v>
      </c>
      <c r="C144">
        <v>422233</v>
      </c>
      <c r="D144">
        <v>1.3287612516073724E-2</v>
      </c>
      <c r="E144">
        <v>1.3200106504558811E-2</v>
      </c>
      <c r="F144">
        <v>8.4612575590859347</v>
      </c>
      <c r="G144">
        <v>12.953312573350393</v>
      </c>
    </row>
    <row r="145" spans="1:7" x14ac:dyDescent="0.25">
      <c r="A145" t="s">
        <v>161</v>
      </c>
      <c r="B145">
        <v>4581.5</v>
      </c>
      <c r="C145">
        <v>481042</v>
      </c>
      <c r="D145">
        <v>-3.0985617597292726E-2</v>
      </c>
      <c r="E145">
        <v>-3.1475824680666155E-2</v>
      </c>
      <c r="F145">
        <v>8.4297817344052675</v>
      </c>
      <c r="G145">
        <v>13.083709863363215</v>
      </c>
    </row>
    <row r="146" spans="1:7" x14ac:dyDescent="0.25">
      <c r="A146" t="s">
        <v>162</v>
      </c>
      <c r="B146">
        <v>4474.5</v>
      </c>
      <c r="C146">
        <v>468217</v>
      </c>
      <c r="D146">
        <v>-2.3354796464040161E-2</v>
      </c>
      <c r="E146">
        <v>-2.3631841782355015E-2</v>
      </c>
      <c r="F146">
        <v>8.4061498926229135</v>
      </c>
      <c r="G146">
        <v>13.056687142649325</v>
      </c>
    </row>
    <row r="147" spans="1:7" x14ac:dyDescent="0.25">
      <c r="A147" s="1">
        <v>43839</v>
      </c>
      <c r="B147">
        <v>4497.5</v>
      </c>
      <c r="C147">
        <v>556547</v>
      </c>
      <c r="D147">
        <v>5.1402391328640076E-3</v>
      </c>
      <c r="E147">
        <v>5.1270732017753614E-3</v>
      </c>
      <c r="F147">
        <v>8.4112769658246886</v>
      </c>
      <c r="G147">
        <v>13.229506902555572</v>
      </c>
    </row>
    <row r="148" spans="1:7" x14ac:dyDescent="0.25">
      <c r="A148" s="1">
        <v>43870</v>
      </c>
      <c r="B148">
        <v>4564.5</v>
      </c>
      <c r="C148">
        <v>518184</v>
      </c>
      <c r="D148">
        <v>1.4897165091717622E-2</v>
      </c>
      <c r="E148">
        <v>1.4787292180447238E-2</v>
      </c>
      <c r="F148">
        <v>8.4260642580051357</v>
      </c>
      <c r="G148">
        <v>13.15808567052386</v>
      </c>
    </row>
    <row r="149" spans="1:7" x14ac:dyDescent="0.25">
      <c r="A149" s="1">
        <v>43899</v>
      </c>
      <c r="B149">
        <v>4565</v>
      </c>
      <c r="C149">
        <v>274496</v>
      </c>
      <c r="D149">
        <v>1.0954102311315588E-4</v>
      </c>
      <c r="E149">
        <v>1.0953502393334118E-4</v>
      </c>
      <c r="F149">
        <v>8.4261737930290685</v>
      </c>
      <c r="G149">
        <v>12.522691967876552</v>
      </c>
    </row>
    <row r="150" spans="1:7" x14ac:dyDescent="0.25">
      <c r="A150" s="1">
        <v>43930</v>
      </c>
      <c r="B150">
        <v>4590.5</v>
      </c>
      <c r="C150">
        <v>251453</v>
      </c>
      <c r="D150">
        <v>5.5859802847754653E-3</v>
      </c>
      <c r="E150">
        <v>5.5704365546859098E-3</v>
      </c>
      <c r="F150">
        <v>8.4317442295837548</v>
      </c>
      <c r="G150">
        <v>12.435011372330292</v>
      </c>
    </row>
    <row r="151" spans="1:7" x14ac:dyDescent="0.25">
      <c r="A151" s="1">
        <v>44021</v>
      </c>
      <c r="B151">
        <v>4558.5</v>
      </c>
      <c r="C151">
        <v>150741</v>
      </c>
      <c r="D151">
        <v>-6.9709182006317391E-3</v>
      </c>
      <c r="E151">
        <v>-6.9953285587972796E-3</v>
      </c>
      <c r="F151">
        <v>8.424748901024957</v>
      </c>
      <c r="G151">
        <v>11.923318411314689</v>
      </c>
    </row>
    <row r="152" spans="1:7" x14ac:dyDescent="0.25">
      <c r="A152" s="1">
        <v>44052</v>
      </c>
      <c r="B152">
        <v>4535</v>
      </c>
      <c r="C152">
        <v>312059</v>
      </c>
      <c r="D152">
        <v>-5.1552045629044644E-3</v>
      </c>
      <c r="E152">
        <v>-5.168538475720426E-3</v>
      </c>
      <c r="F152">
        <v>8.4195803625492367</v>
      </c>
      <c r="G152">
        <v>12.650947551478087</v>
      </c>
    </row>
    <row r="153" spans="1:7" x14ac:dyDescent="0.25">
      <c r="A153" s="1">
        <v>44083</v>
      </c>
      <c r="B153">
        <v>4456</v>
      </c>
      <c r="C153">
        <v>279467</v>
      </c>
      <c r="D153">
        <v>-1.7420066152149943E-2</v>
      </c>
      <c r="E153">
        <v>-1.7573580942117053E-2</v>
      </c>
      <c r="F153">
        <v>8.4020067816071204</v>
      </c>
      <c r="G153">
        <v>12.540639496628186</v>
      </c>
    </row>
    <row r="154" spans="1:7" x14ac:dyDescent="0.25">
      <c r="A154" s="1">
        <v>44113</v>
      </c>
      <c r="B154">
        <v>4475</v>
      </c>
      <c r="C154">
        <v>217757</v>
      </c>
      <c r="D154">
        <v>4.263913824057451E-3</v>
      </c>
      <c r="E154">
        <v>4.2548491018357861E-3</v>
      </c>
      <c r="F154">
        <v>8.4062616307089559</v>
      </c>
      <c r="G154">
        <v>12.291135041155567</v>
      </c>
    </row>
    <row r="155" spans="1:7" x14ac:dyDescent="0.25">
      <c r="A155" t="s">
        <v>163</v>
      </c>
      <c r="B155">
        <v>4671.5</v>
      </c>
      <c r="C155">
        <v>458729</v>
      </c>
      <c r="D155">
        <v>1.7154497694864372E-3</v>
      </c>
      <c r="E155">
        <v>1.7139800660921471E-3</v>
      </c>
      <c r="F155">
        <v>8.4492354982330102</v>
      </c>
      <c r="G155">
        <v>13.036214900736381</v>
      </c>
    </row>
    <row r="156" spans="1:7" x14ac:dyDescent="0.25">
      <c r="A156" t="s">
        <v>164</v>
      </c>
      <c r="B156">
        <v>4724.5</v>
      </c>
      <c r="C156">
        <v>382678</v>
      </c>
      <c r="D156">
        <v>1.1345392272289414E-2</v>
      </c>
      <c r="E156">
        <v>1.1281515989670346E-2</v>
      </c>
      <c r="F156">
        <v>8.4605170142226811</v>
      </c>
      <c r="G156">
        <v>12.854949183479711</v>
      </c>
    </row>
    <row r="157" spans="1:7" x14ac:dyDescent="0.25">
      <c r="A157" t="s">
        <v>165</v>
      </c>
      <c r="B157">
        <v>4710</v>
      </c>
      <c r="C157">
        <v>274442</v>
      </c>
      <c r="D157">
        <v>-3.0691078420996931E-3</v>
      </c>
      <c r="E157">
        <v>-3.073827212217163E-3</v>
      </c>
      <c r="F157">
        <v>8.4574431870104636</v>
      </c>
      <c r="G157">
        <v>12.522495224345683</v>
      </c>
    </row>
    <row r="158" spans="1:7" x14ac:dyDescent="0.25">
      <c r="A158" t="s">
        <v>166</v>
      </c>
      <c r="B158">
        <v>4863</v>
      </c>
      <c r="C158">
        <v>787198</v>
      </c>
      <c r="D158">
        <v>3.2484076433121019E-2</v>
      </c>
      <c r="E158">
        <v>3.1967623393322459E-2</v>
      </c>
      <c r="F158">
        <v>8.4894108104037862</v>
      </c>
      <c r="G158">
        <v>13.576235084066546</v>
      </c>
    </row>
    <row r="159" spans="1:7" x14ac:dyDescent="0.25">
      <c r="A159" t="s">
        <v>167</v>
      </c>
      <c r="B159">
        <v>4805</v>
      </c>
      <c r="C159">
        <v>394972</v>
      </c>
      <c r="D159">
        <v>-1.192679415998355E-2</v>
      </c>
      <c r="E159">
        <v>-1.1998488999392922E-2</v>
      </c>
      <c r="F159">
        <v>8.4774123214043922</v>
      </c>
      <c r="G159">
        <v>12.886570155294773</v>
      </c>
    </row>
    <row r="160" spans="1:7" x14ac:dyDescent="0.25">
      <c r="A160" t="s">
        <v>168</v>
      </c>
      <c r="B160">
        <v>4772.5</v>
      </c>
      <c r="C160">
        <v>468255</v>
      </c>
      <c r="D160">
        <v>-6.7637877211238293E-3</v>
      </c>
      <c r="E160">
        <v>-6.7867658044902064E-3</v>
      </c>
      <c r="F160">
        <v>8.4706255555999022</v>
      </c>
      <c r="G160">
        <v>13.056768298305919</v>
      </c>
    </row>
    <row r="161" spans="1:7" x14ac:dyDescent="0.25">
      <c r="A161" t="s">
        <v>170</v>
      </c>
      <c r="B161">
        <v>4989.5</v>
      </c>
      <c r="C161">
        <v>762604</v>
      </c>
      <c r="D161">
        <v>5.542120112857719E-3</v>
      </c>
      <c r="E161">
        <v>5.5268190726210026E-3</v>
      </c>
      <c r="F161">
        <v>8.5150909833243666</v>
      </c>
      <c r="G161">
        <v>13.544494171605587</v>
      </c>
    </row>
    <row r="162" spans="1:7" x14ac:dyDescent="0.25">
      <c r="A162" t="s">
        <v>171</v>
      </c>
      <c r="B162">
        <v>5057</v>
      </c>
      <c r="C162">
        <v>584374</v>
      </c>
      <c r="D162">
        <v>1.3528409660286601E-2</v>
      </c>
      <c r="E162">
        <v>1.3437717755615775E-2</v>
      </c>
      <c r="F162">
        <v>8.5285287010799831</v>
      </c>
      <c r="G162">
        <v>13.278296467793679</v>
      </c>
    </row>
    <row r="163" spans="1:7" x14ac:dyDescent="0.25">
      <c r="A163" t="s">
        <v>172</v>
      </c>
      <c r="B163">
        <v>5025</v>
      </c>
      <c r="C163">
        <v>484960</v>
      </c>
      <c r="D163">
        <v>-6.3278623689934747E-3</v>
      </c>
      <c r="E163">
        <v>-6.3479681527065747E-3</v>
      </c>
      <c r="F163">
        <v>8.5221807329272767</v>
      </c>
      <c r="G163">
        <v>13.09182169229163</v>
      </c>
    </row>
    <row r="164" spans="1:7" x14ac:dyDescent="0.25">
      <c r="A164" t="s">
        <v>173</v>
      </c>
      <c r="B164">
        <v>5080</v>
      </c>
      <c r="C164">
        <v>347077</v>
      </c>
      <c r="D164">
        <v>1.0945273631840797E-2</v>
      </c>
      <c r="E164">
        <v>1.0885807645251004E-2</v>
      </c>
      <c r="F164">
        <v>8.533066540572527</v>
      </c>
      <c r="G164">
        <v>12.757301936329677</v>
      </c>
    </row>
    <row r="165" spans="1:7" x14ac:dyDescent="0.25">
      <c r="A165" t="s">
        <v>174</v>
      </c>
      <c r="B165">
        <v>4965.5</v>
      </c>
      <c r="C165">
        <v>492171</v>
      </c>
      <c r="D165">
        <v>-2.2539370078740156E-2</v>
      </c>
      <c r="E165">
        <v>-2.2797264229114357E-2</v>
      </c>
      <c r="F165">
        <v>8.5102692763434131</v>
      </c>
      <c r="G165">
        <v>13.106581496064731</v>
      </c>
    </row>
    <row r="166" spans="1:7" x14ac:dyDescent="0.25">
      <c r="A166" t="s">
        <v>175</v>
      </c>
      <c r="B166">
        <v>4956</v>
      </c>
      <c r="C166">
        <v>440560</v>
      </c>
      <c r="D166">
        <v>-1.9132010875037762E-3</v>
      </c>
      <c r="E166">
        <v>-1.9150335943802167E-3</v>
      </c>
      <c r="F166">
        <v>8.5083542427490322</v>
      </c>
      <c r="G166">
        <v>12.995801923936362</v>
      </c>
    </row>
    <row r="167" spans="1:7" x14ac:dyDescent="0.25">
      <c r="A167" s="1">
        <v>43840</v>
      </c>
      <c r="B167">
        <v>4896</v>
      </c>
      <c r="C167">
        <v>419660</v>
      </c>
      <c r="D167">
        <v>-1.2106537530266344E-2</v>
      </c>
      <c r="E167">
        <v>-1.2180418556871072E-2</v>
      </c>
      <c r="F167">
        <v>8.4961738241921623</v>
      </c>
      <c r="G167">
        <v>12.947200138608686</v>
      </c>
    </row>
    <row r="168" spans="1:7" x14ac:dyDescent="0.25">
      <c r="A168" s="1">
        <v>43871</v>
      </c>
      <c r="B168">
        <v>4906.5</v>
      </c>
      <c r="C168">
        <v>308123</v>
      </c>
      <c r="D168">
        <v>2.1446078431372551E-3</v>
      </c>
      <c r="E168">
        <v>2.1423114543863298E-3</v>
      </c>
      <c r="F168">
        <v>8.4983161356465491</v>
      </c>
      <c r="G168">
        <v>12.638254332885815</v>
      </c>
    </row>
    <row r="169" spans="1:7" x14ac:dyDescent="0.25">
      <c r="A169" s="1">
        <v>43961</v>
      </c>
      <c r="B169">
        <v>4895</v>
      </c>
      <c r="C169">
        <v>323020</v>
      </c>
      <c r="D169">
        <v>-2.343829613777642E-3</v>
      </c>
      <c r="E169">
        <v>-2.3465806819375525E-3</v>
      </c>
      <c r="F169">
        <v>8.4959695549646099</v>
      </c>
      <c r="G169">
        <v>12.685469519792504</v>
      </c>
    </row>
    <row r="170" spans="1:7" x14ac:dyDescent="0.25">
      <c r="A170" s="1">
        <v>43992</v>
      </c>
      <c r="B170">
        <v>4879</v>
      </c>
      <c r="C170">
        <v>214699</v>
      </c>
      <c r="D170">
        <v>-3.2686414708886619E-3</v>
      </c>
      <c r="E170">
        <v>-3.2739951487735838E-3</v>
      </c>
      <c r="F170">
        <v>8.4926955598158376</v>
      </c>
      <c r="G170">
        <v>12.276992326194172</v>
      </c>
    </row>
    <row r="171" spans="1:7" x14ac:dyDescent="0.25">
      <c r="A171" s="1">
        <v>44022</v>
      </c>
      <c r="B171">
        <v>4766.5</v>
      </c>
      <c r="C171">
        <v>603324</v>
      </c>
      <c r="D171">
        <v>-2.3058003689280591E-2</v>
      </c>
      <c r="E171">
        <v>-2.332799788220433E-2</v>
      </c>
      <c r="F171">
        <v>8.4693675619336322</v>
      </c>
      <c r="G171">
        <v>13.310209644840983</v>
      </c>
    </row>
    <row r="172" spans="1:7" x14ac:dyDescent="0.25">
      <c r="A172" s="1">
        <v>44053</v>
      </c>
      <c r="B172">
        <v>4722</v>
      </c>
      <c r="C172">
        <v>389157</v>
      </c>
      <c r="D172">
        <v>-9.3359907689080038E-3</v>
      </c>
      <c r="E172">
        <v>-9.3798442881746144E-3</v>
      </c>
      <c r="F172">
        <v>8.4599877176454576</v>
      </c>
      <c r="G172">
        <v>12.871738140148148</v>
      </c>
    </row>
    <row r="173" spans="1:7" x14ac:dyDescent="0.25">
      <c r="A173" s="1">
        <v>44084</v>
      </c>
      <c r="B173">
        <v>4690.5</v>
      </c>
      <c r="C173">
        <v>330711</v>
      </c>
      <c r="D173">
        <v>-6.6709021601016518E-3</v>
      </c>
      <c r="E173">
        <v>-6.6932520794525975E-3</v>
      </c>
      <c r="F173">
        <v>8.4532944655660049</v>
      </c>
      <c r="G173">
        <v>12.70900016119262</v>
      </c>
    </row>
    <row r="174" spans="1:7" x14ac:dyDescent="0.25">
      <c r="A174" s="1">
        <v>44175</v>
      </c>
      <c r="B174">
        <v>4859</v>
      </c>
      <c r="C174">
        <v>428179</v>
      </c>
      <c r="D174">
        <v>3.5923675514337491E-2</v>
      </c>
      <c r="E174">
        <v>3.5293468839897341E-2</v>
      </c>
      <c r="F174">
        <v>8.4885879344059028</v>
      </c>
      <c r="G174">
        <v>12.967296611431594</v>
      </c>
    </row>
    <row r="175" spans="1:7" x14ac:dyDescent="0.25">
      <c r="A175" t="s">
        <v>176</v>
      </c>
      <c r="B175">
        <v>4837</v>
      </c>
      <c r="C175">
        <v>448933</v>
      </c>
      <c r="D175">
        <v>-4.5276805927145503E-3</v>
      </c>
      <c r="E175">
        <v>-4.5379615829198184E-3</v>
      </c>
      <c r="F175">
        <v>8.4840499728229837</v>
      </c>
      <c r="G175">
        <v>13.014628935099928</v>
      </c>
    </row>
    <row r="176" spans="1:7" x14ac:dyDescent="0.25">
      <c r="A176" t="s">
        <v>177</v>
      </c>
      <c r="B176">
        <v>4912</v>
      </c>
      <c r="C176">
        <v>369365</v>
      </c>
      <c r="D176">
        <v>1.5505478602439528E-2</v>
      </c>
      <c r="E176">
        <v>1.538649700399522E-2</v>
      </c>
      <c r="F176">
        <v>8.4994364698269784</v>
      </c>
      <c r="G176">
        <v>12.819540594017989</v>
      </c>
    </row>
    <row r="177" spans="1:7" x14ac:dyDescent="0.25">
      <c r="A177" t="s">
        <v>178</v>
      </c>
      <c r="B177">
        <v>4741</v>
      </c>
      <c r="C177">
        <v>357136</v>
      </c>
      <c r="D177">
        <v>-3.4812703583061891E-2</v>
      </c>
      <c r="E177">
        <v>-3.5433106924860049E-2</v>
      </c>
      <c r="F177">
        <v>8.464003362902119</v>
      </c>
      <c r="G177">
        <v>12.785871940598794</v>
      </c>
    </row>
    <row r="178" spans="1:7" x14ac:dyDescent="0.25">
      <c r="A178" t="s">
        <v>179</v>
      </c>
      <c r="B178">
        <v>4782</v>
      </c>
      <c r="C178">
        <v>358808</v>
      </c>
      <c r="D178">
        <v>8.6479645644378829E-3</v>
      </c>
      <c r="E178">
        <v>8.610785116151775E-3</v>
      </c>
      <c r="F178">
        <v>8.4726141480182697</v>
      </c>
      <c r="G178">
        <v>12.790542705462249</v>
      </c>
    </row>
    <row r="179" spans="1:7" x14ac:dyDescent="0.25">
      <c r="A179" t="s">
        <v>180</v>
      </c>
      <c r="B179">
        <v>4914.5</v>
      </c>
      <c r="C179">
        <v>441176</v>
      </c>
      <c r="D179">
        <v>2.7708071936428273E-2</v>
      </c>
      <c r="E179">
        <v>2.733114998841394E-2</v>
      </c>
      <c r="F179">
        <v>8.4999452980066845</v>
      </c>
      <c r="G179">
        <v>12.997199167783087</v>
      </c>
    </row>
    <row r="180" spans="1:7" x14ac:dyDescent="0.25">
      <c r="A180" t="s">
        <v>181</v>
      </c>
      <c r="B180">
        <v>4910.5</v>
      </c>
      <c r="C180">
        <v>506574</v>
      </c>
      <c r="D180">
        <v>-8.139179977617255E-4</v>
      </c>
      <c r="E180">
        <v>-8.1424940885513775E-4</v>
      </c>
      <c r="F180">
        <v>8.4991310485978282</v>
      </c>
      <c r="G180">
        <v>13.135425692690225</v>
      </c>
    </row>
    <row r="181" spans="1:7" x14ac:dyDescent="0.25">
      <c r="A181" t="s">
        <v>182</v>
      </c>
      <c r="B181">
        <v>4863</v>
      </c>
      <c r="C181">
        <v>267046</v>
      </c>
      <c r="D181">
        <v>-9.6731493737908566E-3</v>
      </c>
      <c r="E181">
        <v>-9.7202381940431088E-3</v>
      </c>
      <c r="F181">
        <v>8.4894108104037862</v>
      </c>
      <c r="G181">
        <v>12.495176207187287</v>
      </c>
    </row>
    <row r="182" spans="1:7" x14ac:dyDescent="0.25">
      <c r="A182" t="s">
        <v>183</v>
      </c>
      <c r="B182">
        <v>4900.5</v>
      </c>
      <c r="C182">
        <v>212813</v>
      </c>
      <c r="D182">
        <v>7.7112893275755705E-3</v>
      </c>
      <c r="E182">
        <v>7.6817093054486569E-3</v>
      </c>
      <c r="F182">
        <v>8.4970925197092342</v>
      </c>
      <c r="G182">
        <v>12.268169124809258</v>
      </c>
    </row>
    <row r="183" spans="1:7" x14ac:dyDescent="0.25">
      <c r="A183" t="s">
        <v>184</v>
      </c>
      <c r="B183">
        <v>4855.5</v>
      </c>
      <c r="C183">
        <v>176391</v>
      </c>
      <c r="D183">
        <v>-9.1827364554637279E-3</v>
      </c>
      <c r="E183">
        <v>-9.2251576748258301E-3</v>
      </c>
      <c r="F183">
        <v>8.4878673620344092</v>
      </c>
      <c r="G183">
        <v>12.08045840084508</v>
      </c>
    </row>
    <row r="184" spans="1:7" x14ac:dyDescent="0.25">
      <c r="A184" t="s">
        <v>185</v>
      </c>
      <c r="B184">
        <v>4799.5</v>
      </c>
      <c r="C184">
        <v>254788</v>
      </c>
      <c r="D184">
        <v>-1.1533312738132016E-2</v>
      </c>
      <c r="E184">
        <v>-1.160033723081706E-2</v>
      </c>
      <c r="F184">
        <v>8.4762670248035921</v>
      </c>
      <c r="G184">
        <v>12.448187105809724</v>
      </c>
    </row>
    <row r="185" spans="1:7" x14ac:dyDescent="0.25">
      <c r="A185" t="s">
        <v>186</v>
      </c>
      <c r="B185">
        <v>4784</v>
      </c>
      <c r="C185">
        <v>263856</v>
      </c>
      <c r="D185">
        <v>-3.2295030732367954E-3</v>
      </c>
      <c r="E185">
        <v>-3.234729173123931E-3</v>
      </c>
      <c r="F185">
        <v>8.4730322956304676</v>
      </c>
      <c r="G185">
        <v>12.483158778768551</v>
      </c>
    </row>
    <row r="186" spans="1:7" x14ac:dyDescent="0.25">
      <c r="A186" t="s">
        <v>187</v>
      </c>
      <c r="B186">
        <v>4702</v>
      </c>
      <c r="C186">
        <v>403906</v>
      </c>
      <c r="D186">
        <v>-1.7140468227424748E-2</v>
      </c>
      <c r="E186">
        <v>-1.7289066530452861E-2</v>
      </c>
      <c r="F186">
        <v>8.4557432291000154</v>
      </c>
      <c r="G186">
        <v>12.908937456603336</v>
      </c>
    </row>
    <row r="187" spans="1:7" x14ac:dyDescent="0.25">
      <c r="A187" t="s">
        <v>188</v>
      </c>
      <c r="B187">
        <v>4659</v>
      </c>
      <c r="C187">
        <v>603634</v>
      </c>
      <c r="D187">
        <v>-9.1450446618460222E-3</v>
      </c>
      <c r="E187">
        <v>-9.1871172832181051E-3</v>
      </c>
      <c r="F187">
        <v>8.4465561118167969</v>
      </c>
      <c r="G187">
        <v>13.31072333298393</v>
      </c>
    </row>
    <row r="188" spans="1:7" x14ac:dyDescent="0.25">
      <c r="A188" t="s">
        <v>189</v>
      </c>
      <c r="B188">
        <v>4706</v>
      </c>
      <c r="C188">
        <v>356991</v>
      </c>
      <c r="D188">
        <v>1.0088001717106675E-2</v>
      </c>
      <c r="E188">
        <v>1.0037457470511131E-2</v>
      </c>
      <c r="F188">
        <v>8.4565935692873087</v>
      </c>
      <c r="G188">
        <v>12.785465850359962</v>
      </c>
    </row>
    <row r="189" spans="1:7" x14ac:dyDescent="0.25">
      <c r="A189" s="1">
        <v>43872</v>
      </c>
      <c r="B189">
        <v>4829</v>
      </c>
      <c r="C189">
        <v>291287</v>
      </c>
      <c r="D189">
        <v>2.613684657883553E-2</v>
      </c>
      <c r="E189">
        <v>2.5801116586234206E-2</v>
      </c>
      <c r="F189">
        <v>8.4823946858735422</v>
      </c>
      <c r="G189">
        <v>12.582064314419934</v>
      </c>
    </row>
    <row r="190" spans="1:7" x14ac:dyDescent="0.25">
      <c r="A190" s="1">
        <v>43901</v>
      </c>
      <c r="B190">
        <v>4770</v>
      </c>
      <c r="C190">
        <v>415512</v>
      </c>
      <c r="D190">
        <v>-1.2217850486643197E-2</v>
      </c>
      <c r="E190">
        <v>-1.229310199115494E-2</v>
      </c>
      <c r="F190">
        <v>8.4701015838823874</v>
      </c>
      <c r="G190">
        <v>12.937266773727021</v>
      </c>
    </row>
    <row r="191" spans="1:7" x14ac:dyDescent="0.25">
      <c r="A191" s="1">
        <v>43962</v>
      </c>
      <c r="B191">
        <v>4741.5</v>
      </c>
      <c r="C191">
        <v>344948</v>
      </c>
      <c r="D191">
        <v>-5.9748427672955979E-3</v>
      </c>
      <c r="E191">
        <v>-5.9927635586048463E-3</v>
      </c>
      <c r="F191">
        <v>8.4641088203237818</v>
      </c>
      <c r="G191">
        <v>12.751148960015716</v>
      </c>
    </row>
    <row r="192" spans="1:7" x14ac:dyDescent="0.25">
      <c r="A192" s="1">
        <v>43993</v>
      </c>
      <c r="B192">
        <v>4796</v>
      </c>
      <c r="C192">
        <v>400139</v>
      </c>
      <c r="D192">
        <v>1.1494252873563218E-2</v>
      </c>
      <c r="E192">
        <v>1.142869582362285E-2</v>
      </c>
      <c r="F192">
        <v>8.4755375161474049</v>
      </c>
      <c r="G192">
        <v>12.899567265725977</v>
      </c>
    </row>
    <row r="193" spans="1:7" x14ac:dyDescent="0.25">
      <c r="A193" s="1">
        <v>44085</v>
      </c>
      <c r="B193">
        <v>4893.5</v>
      </c>
      <c r="C193">
        <v>487087</v>
      </c>
      <c r="D193">
        <v>2.0329441201000834E-2</v>
      </c>
      <c r="E193">
        <v>2.0125556718469384E-2</v>
      </c>
      <c r="F193">
        <v>8.4956630728658737</v>
      </c>
      <c r="G193">
        <v>13.096198030873511</v>
      </c>
    </row>
    <row r="194" spans="1:7" x14ac:dyDescent="0.25">
      <c r="A194" s="1">
        <v>44115</v>
      </c>
      <c r="B194">
        <v>4945</v>
      </c>
      <c r="C194">
        <v>333565</v>
      </c>
      <c r="D194">
        <v>1.0524164708286503E-2</v>
      </c>
      <c r="E194">
        <v>1.0469171190938332E-2</v>
      </c>
      <c r="F194">
        <v>8.506132244056813</v>
      </c>
      <c r="G194">
        <v>12.717593027895507</v>
      </c>
    </row>
    <row r="195" spans="1:7" x14ac:dyDescent="0.25">
      <c r="A195" s="1">
        <v>44146</v>
      </c>
      <c r="B195">
        <v>4780</v>
      </c>
      <c r="C195">
        <v>523010</v>
      </c>
      <c r="D195">
        <v>-3.3367037411526794E-2</v>
      </c>
      <c r="E195">
        <v>-3.3936418571310835E-2</v>
      </c>
      <c r="F195">
        <v>8.4721958254855014</v>
      </c>
      <c r="G195">
        <v>13.167355863323158</v>
      </c>
    </row>
    <row r="196" spans="1:7" x14ac:dyDescent="0.25">
      <c r="A196" s="1">
        <v>44176</v>
      </c>
      <c r="B196">
        <v>4910</v>
      </c>
      <c r="C196">
        <v>478098</v>
      </c>
      <c r="D196">
        <v>2.7196652719665274E-2</v>
      </c>
      <c r="E196">
        <v>2.6833395303064535E-2</v>
      </c>
      <c r="F196">
        <v>8.4990292207885663</v>
      </c>
      <c r="G196">
        <v>13.077571011380178</v>
      </c>
    </row>
    <row r="197" spans="1:7" x14ac:dyDescent="0.25">
      <c r="A197" t="s">
        <v>190</v>
      </c>
      <c r="B197">
        <v>4932</v>
      </c>
      <c r="C197">
        <v>251469</v>
      </c>
      <c r="D197">
        <v>4.4806517311608961E-3</v>
      </c>
      <c r="E197">
        <v>4.4706434956686145E-3</v>
      </c>
      <c r="F197">
        <v>8.503499864284235</v>
      </c>
      <c r="G197">
        <v>12.435075000487362</v>
      </c>
    </row>
    <row r="198" spans="1:7" x14ac:dyDescent="0.25">
      <c r="A198" t="s">
        <v>191</v>
      </c>
      <c r="B198">
        <v>4982</v>
      </c>
      <c r="C198">
        <v>396031</v>
      </c>
      <c r="D198">
        <v>1.013787510137875E-2</v>
      </c>
      <c r="E198">
        <v>1.008683153789082E-2</v>
      </c>
      <c r="F198">
        <v>8.5135866958221253</v>
      </c>
      <c r="G198">
        <v>12.88924777000096</v>
      </c>
    </row>
    <row r="199" spans="1:7" x14ac:dyDescent="0.25">
      <c r="A199" t="s">
        <v>192</v>
      </c>
      <c r="B199">
        <v>4891.5</v>
      </c>
      <c r="C199">
        <v>319977</v>
      </c>
      <c r="D199">
        <v>-1.8165395423524688E-2</v>
      </c>
      <c r="E199">
        <v>-1.8332411924642213E-2</v>
      </c>
      <c r="F199">
        <v>8.4952542838974843</v>
      </c>
      <c r="G199">
        <v>12.676004397192777</v>
      </c>
    </row>
    <row r="200" spans="1:7" x14ac:dyDescent="0.25">
      <c r="A200" t="s">
        <v>193</v>
      </c>
      <c r="B200">
        <v>4980</v>
      </c>
      <c r="C200">
        <v>442458</v>
      </c>
      <c r="D200">
        <v>1.8092609628948174E-2</v>
      </c>
      <c r="E200">
        <v>1.7930886121215125E-2</v>
      </c>
      <c r="F200">
        <v>8.5131851700186978</v>
      </c>
      <c r="G200">
        <v>13.000100823671147</v>
      </c>
    </row>
    <row r="201" spans="1:7" x14ac:dyDescent="0.25">
      <c r="A201" t="s">
        <v>194</v>
      </c>
      <c r="B201">
        <v>5012.5</v>
      </c>
      <c r="C201">
        <v>632419</v>
      </c>
      <c r="D201">
        <v>6.5261044176706823E-3</v>
      </c>
      <c r="E201">
        <v>6.5049015961260977E-3</v>
      </c>
      <c r="F201">
        <v>8.5196900716148249</v>
      </c>
      <c r="G201">
        <v>13.357307428141908</v>
      </c>
    </row>
    <row r="202" spans="1:7" x14ac:dyDescent="0.25">
      <c r="A202" t="s">
        <v>195</v>
      </c>
      <c r="B202">
        <v>4933</v>
      </c>
      <c r="C202">
        <v>390445</v>
      </c>
      <c r="D202">
        <v>-1.5860349127182045E-2</v>
      </c>
      <c r="E202">
        <v>-1.5987470381086371E-2</v>
      </c>
      <c r="F202">
        <v>8.5037026012337389</v>
      </c>
      <c r="G202">
        <v>12.875042393271857</v>
      </c>
    </row>
    <row r="203" spans="1:7" x14ac:dyDescent="0.25">
      <c r="A203" t="s">
        <v>196</v>
      </c>
      <c r="B203">
        <v>4945</v>
      </c>
      <c r="C203">
        <v>366980</v>
      </c>
      <c r="D203">
        <v>2.4325967970808839E-3</v>
      </c>
      <c r="E203">
        <v>2.42964282307421E-3</v>
      </c>
      <c r="F203">
        <v>8.506132244056813</v>
      </c>
      <c r="G203">
        <v>12.813062629638944</v>
      </c>
    </row>
    <row r="204" spans="1:7" x14ac:dyDescent="0.25">
      <c r="A204" t="s">
        <v>197</v>
      </c>
      <c r="B204">
        <v>4910</v>
      </c>
      <c r="C204">
        <v>319868</v>
      </c>
      <c r="D204">
        <v>-7.0778564206268957E-3</v>
      </c>
      <c r="E204">
        <v>-7.10302326824619E-3</v>
      </c>
      <c r="F204">
        <v>8.4990292207885663</v>
      </c>
      <c r="G204">
        <v>12.67566368967438</v>
      </c>
    </row>
    <row r="205" spans="1:7" x14ac:dyDescent="0.25">
      <c r="A205" t="s">
        <v>198</v>
      </c>
      <c r="B205">
        <v>4891.5</v>
      </c>
      <c r="C205">
        <v>555502</v>
      </c>
      <c r="D205">
        <v>-3.7678207739307535E-3</v>
      </c>
      <c r="E205">
        <v>-3.7749368910827783E-3</v>
      </c>
      <c r="F205">
        <v>8.4952542838974843</v>
      </c>
      <c r="G205">
        <v>13.227627488415376</v>
      </c>
    </row>
    <row r="206" spans="1:7" x14ac:dyDescent="0.25">
      <c r="A206" t="s">
        <v>199</v>
      </c>
      <c r="B206">
        <v>4971.5</v>
      </c>
      <c r="C206">
        <v>309192</v>
      </c>
      <c r="D206">
        <v>1.6354901359501177E-2</v>
      </c>
      <c r="E206">
        <v>1.622260052264482E-2</v>
      </c>
      <c r="F206">
        <v>8.5114768844201283</v>
      </c>
      <c r="G206">
        <v>12.64171772213947</v>
      </c>
    </row>
    <row r="207" spans="1:7" x14ac:dyDescent="0.25">
      <c r="A207" t="s">
        <v>200</v>
      </c>
      <c r="B207">
        <v>4985.5</v>
      </c>
      <c r="C207">
        <v>272493</v>
      </c>
      <c r="D207">
        <v>2.8160514935130243E-3</v>
      </c>
      <c r="E207">
        <v>2.8120938487192549E-3</v>
      </c>
      <c r="F207">
        <v>8.5142889782688478</v>
      </c>
      <c r="G207">
        <v>12.515368204682098</v>
      </c>
    </row>
    <row r="208" spans="1:7" x14ac:dyDescent="0.25">
      <c r="A208" t="s">
        <v>201</v>
      </c>
      <c r="B208">
        <v>4979</v>
      </c>
      <c r="C208">
        <v>303833</v>
      </c>
      <c r="D208">
        <v>-1.3037809647979139E-3</v>
      </c>
      <c r="E208">
        <v>-1.3046316266648581E-3</v>
      </c>
      <c r="F208">
        <v>8.5129843466421828</v>
      </c>
      <c r="G208">
        <v>12.624233487339438</v>
      </c>
    </row>
    <row r="209" spans="1:7" x14ac:dyDescent="0.25">
      <c r="A209" s="1">
        <v>43842</v>
      </c>
      <c r="B209">
        <v>5019.5</v>
      </c>
      <c r="C209">
        <v>290875</v>
      </c>
      <c r="D209">
        <v>8.1341634866439038E-3</v>
      </c>
      <c r="E209">
        <v>8.1012594893984987E-3</v>
      </c>
      <c r="F209">
        <v>8.5210856061315816</v>
      </c>
      <c r="G209">
        <v>12.580648900604594</v>
      </c>
    </row>
    <row r="210" spans="1:7" x14ac:dyDescent="0.25">
      <c r="A210" s="1">
        <v>43873</v>
      </c>
      <c r="B210">
        <v>4995</v>
      </c>
      <c r="C210">
        <v>232363</v>
      </c>
      <c r="D210">
        <v>-4.8809642394660822E-3</v>
      </c>
      <c r="E210">
        <v>-4.8929150489273356E-3</v>
      </c>
      <c r="F210">
        <v>8.5161926910826544</v>
      </c>
      <c r="G210">
        <v>12.356056083023295</v>
      </c>
    </row>
    <row r="211" spans="1:7" x14ac:dyDescent="0.25">
      <c r="A211" s="1">
        <v>43902</v>
      </c>
      <c r="B211">
        <v>5008</v>
      </c>
      <c r="C211">
        <v>485355</v>
      </c>
      <c r="D211">
        <v>2.6026026026026027E-3</v>
      </c>
      <c r="E211">
        <v>2.5992216972806578E-3</v>
      </c>
      <c r="F211">
        <v>8.5187919127799336</v>
      </c>
      <c r="G211">
        <v>13.092635860931338</v>
      </c>
    </row>
    <row r="212" spans="1:7" x14ac:dyDescent="0.25">
      <c r="A212" s="1">
        <v>43933</v>
      </c>
      <c r="B212">
        <v>4992.5</v>
      </c>
      <c r="C212">
        <v>151598</v>
      </c>
      <c r="D212">
        <v>-3.0950479233226836E-3</v>
      </c>
      <c r="E212">
        <v>-3.0998474899642031E-3</v>
      </c>
      <c r="F212">
        <v>8.5156920652899704</v>
      </c>
      <c r="G212">
        <v>11.928987559491247</v>
      </c>
    </row>
    <row r="213" spans="1:7" x14ac:dyDescent="0.25">
      <c r="A213" s="1">
        <v>44024</v>
      </c>
      <c r="B213">
        <v>5008</v>
      </c>
      <c r="C213">
        <v>202118</v>
      </c>
      <c r="D213">
        <v>3.1046569854782172E-3</v>
      </c>
      <c r="E213">
        <v>3.099847489964194E-3</v>
      </c>
      <c r="F213">
        <v>8.5187919127799336</v>
      </c>
      <c r="G213">
        <v>12.216606964245074</v>
      </c>
    </row>
    <row r="214" spans="1:7" x14ac:dyDescent="0.25">
      <c r="A214" s="1">
        <v>44055</v>
      </c>
      <c r="B214">
        <v>5040.5</v>
      </c>
      <c r="C214">
        <v>282800</v>
      </c>
      <c r="D214">
        <v>6.4896166134185305E-3</v>
      </c>
      <c r="E214">
        <v>6.4686497140617532E-3</v>
      </c>
      <c r="F214">
        <v>8.5252605624939957</v>
      </c>
      <c r="G214">
        <v>12.552495213004555</v>
      </c>
    </row>
    <row r="215" spans="1:7" x14ac:dyDescent="0.25">
      <c r="A215" s="1">
        <v>44116</v>
      </c>
      <c r="B215">
        <v>5384.5</v>
      </c>
      <c r="C215">
        <v>908425</v>
      </c>
      <c r="D215">
        <v>9.2867756315007425E-5</v>
      </c>
      <c r="E215">
        <v>9.2863444371883862E-5</v>
      </c>
      <c r="F215">
        <v>8.5912797347689356</v>
      </c>
      <c r="G215">
        <v>13.719467609750742</v>
      </c>
    </row>
    <row r="216" spans="1:7" x14ac:dyDescent="0.25">
      <c r="A216" s="1">
        <v>44147</v>
      </c>
      <c r="B216">
        <v>5381</v>
      </c>
      <c r="C216">
        <v>309310</v>
      </c>
      <c r="D216">
        <v>-6.5001392886990435E-4</v>
      </c>
      <c r="E216">
        <v>-6.5022527951594255E-4</v>
      </c>
      <c r="F216">
        <v>8.5906295094894194</v>
      </c>
      <c r="G216">
        <v>12.642099289220681</v>
      </c>
    </row>
    <row r="217" spans="1:7" x14ac:dyDescent="0.25">
      <c r="A217" t="s">
        <v>202</v>
      </c>
      <c r="B217">
        <v>5512</v>
      </c>
      <c r="C217">
        <v>574282</v>
      </c>
      <c r="D217">
        <v>2.4344917301616798E-2</v>
      </c>
      <c r="E217">
        <v>2.4053303204074863E-2</v>
      </c>
      <c r="F217">
        <v>8.6146828126934949</v>
      </c>
      <c r="G217">
        <v>13.260875843857283</v>
      </c>
    </row>
    <row r="218" spans="1:7" x14ac:dyDescent="0.25">
      <c r="A218" t="s">
        <v>203</v>
      </c>
      <c r="B218">
        <v>5494</v>
      </c>
      <c r="C218">
        <v>306982</v>
      </c>
      <c r="D218">
        <v>-3.2656023222060958E-3</v>
      </c>
      <c r="E218">
        <v>-3.2709460382753033E-3</v>
      </c>
      <c r="F218">
        <v>8.6114118666552191</v>
      </c>
      <c r="G218">
        <v>12.634544392928591</v>
      </c>
    </row>
    <row r="219" spans="1:7" x14ac:dyDescent="0.25">
      <c r="A219" t="s">
        <v>204</v>
      </c>
      <c r="B219">
        <v>5432</v>
      </c>
      <c r="C219">
        <v>324675</v>
      </c>
      <c r="D219">
        <v>-1.1285038223516564E-2</v>
      </c>
      <c r="E219">
        <v>-1.1349197416687117E-2</v>
      </c>
      <c r="F219">
        <v>8.6000626692385325</v>
      </c>
      <c r="G219">
        <v>12.69057996097829</v>
      </c>
    </row>
    <row r="220" spans="1:7" x14ac:dyDescent="0.25">
      <c r="A220" t="s">
        <v>205</v>
      </c>
      <c r="B220">
        <v>5421</v>
      </c>
      <c r="C220">
        <v>382297</v>
      </c>
      <c r="D220">
        <v>-2.025036818851252E-3</v>
      </c>
      <c r="E220">
        <v>-2.0270899781938637E-3</v>
      </c>
      <c r="F220">
        <v>8.5980355792603387</v>
      </c>
      <c r="G220">
        <v>12.853953072413328</v>
      </c>
    </row>
    <row r="221" spans="1:7" x14ac:dyDescent="0.25">
      <c r="A221" t="s">
        <v>206</v>
      </c>
      <c r="B221">
        <v>5449</v>
      </c>
      <c r="C221">
        <v>332646</v>
      </c>
      <c r="D221">
        <v>5.165098690278546E-3</v>
      </c>
      <c r="E221">
        <v>5.1518053227600936E-3</v>
      </c>
      <c r="F221">
        <v>8.603187384583098</v>
      </c>
      <c r="G221">
        <v>12.714834140447204</v>
      </c>
    </row>
    <row r="222" spans="1:7" x14ac:dyDescent="0.25">
      <c r="A222" t="s">
        <v>207</v>
      </c>
      <c r="B222">
        <v>5362</v>
      </c>
      <c r="C222">
        <v>571561</v>
      </c>
      <c r="D222">
        <v>-1.5966232336208478E-2</v>
      </c>
      <c r="E222">
        <v>-1.6095065787193791E-2</v>
      </c>
      <c r="F222">
        <v>8.5870923187959054</v>
      </c>
      <c r="G222">
        <v>13.256126493178968</v>
      </c>
    </row>
    <row r="223" spans="1:7" x14ac:dyDescent="0.25">
      <c r="A223" t="s">
        <v>208</v>
      </c>
      <c r="B223">
        <v>5346</v>
      </c>
      <c r="C223">
        <v>283565</v>
      </c>
      <c r="D223">
        <v>-2.9839612085042896E-3</v>
      </c>
      <c r="E223">
        <v>-2.9884220970403091E-3</v>
      </c>
      <c r="F223">
        <v>8.5841038966988634</v>
      </c>
      <c r="G223">
        <v>12.555196652765957</v>
      </c>
    </row>
    <row r="224" spans="1:7" x14ac:dyDescent="0.25">
      <c r="A224" t="s">
        <v>209</v>
      </c>
      <c r="B224">
        <v>5356</v>
      </c>
      <c r="C224">
        <v>272274</v>
      </c>
      <c r="D224">
        <v>1.8705574261129816E-3</v>
      </c>
      <c r="E224">
        <v>1.8688101121989175E-3</v>
      </c>
      <c r="F224">
        <v>8.5859727068110629</v>
      </c>
      <c r="G224">
        <v>12.51456419117982</v>
      </c>
    </row>
    <row r="225" spans="1:7" x14ac:dyDescent="0.25">
      <c r="A225" t="s">
        <v>210</v>
      </c>
      <c r="B225">
        <v>5424.5</v>
      </c>
      <c r="C225">
        <v>260208</v>
      </c>
      <c r="D225">
        <v>1.278939507094847E-2</v>
      </c>
      <c r="E225">
        <v>1.2708301451442333E-2</v>
      </c>
      <c r="F225">
        <v>8.5986810082625063</v>
      </c>
      <c r="G225">
        <v>12.469236590168229</v>
      </c>
    </row>
    <row r="226" spans="1:7" x14ac:dyDescent="0.25">
      <c r="A226" t="s">
        <v>211</v>
      </c>
      <c r="B226">
        <v>5474.5</v>
      </c>
      <c r="C226">
        <v>179783</v>
      </c>
      <c r="D226">
        <v>9.2174393953359749E-3</v>
      </c>
      <c r="E226">
        <v>9.1752180509741717E-3</v>
      </c>
      <c r="F226">
        <v>8.6078562263134799</v>
      </c>
      <c r="G226">
        <v>12.099505847050127</v>
      </c>
    </row>
    <row r="227" spans="1:7" x14ac:dyDescent="0.25">
      <c r="A227" t="s">
        <v>212</v>
      </c>
      <c r="B227">
        <v>5599</v>
      </c>
      <c r="C227">
        <v>368382</v>
      </c>
      <c r="D227">
        <v>2.274180290437483E-2</v>
      </c>
      <c r="E227">
        <v>2.2487063035413753E-2</v>
      </c>
      <c r="F227">
        <v>8.6303432893488932</v>
      </c>
      <c r="G227">
        <v>12.81687572223475</v>
      </c>
    </row>
    <row r="228" spans="1:7" x14ac:dyDescent="0.25">
      <c r="A228" t="s">
        <v>213</v>
      </c>
      <c r="B228">
        <v>5643</v>
      </c>
      <c r="C228">
        <v>425425</v>
      </c>
      <c r="D228">
        <v>7.8585461689587421E-3</v>
      </c>
      <c r="E228">
        <v>7.8278286202466962E-3</v>
      </c>
      <c r="F228">
        <v>8.6381711179691401</v>
      </c>
      <c r="G228">
        <v>12.960843948239637</v>
      </c>
    </row>
    <row r="229" spans="1:7" x14ac:dyDescent="0.25">
      <c r="A229" t="s">
        <v>214</v>
      </c>
      <c r="B229">
        <v>5685.5</v>
      </c>
      <c r="C229">
        <v>424833</v>
      </c>
      <c r="D229">
        <v>7.5314548998759523E-3</v>
      </c>
      <c r="E229">
        <v>7.5032350956374429E-3</v>
      </c>
      <c r="F229">
        <v>8.6456743530647771</v>
      </c>
      <c r="G229">
        <v>12.959451429508469</v>
      </c>
    </row>
    <row r="230" spans="1:7" x14ac:dyDescent="0.25">
      <c r="A230" s="1">
        <v>44287</v>
      </c>
      <c r="B230">
        <v>5744</v>
      </c>
      <c r="C230">
        <v>389580</v>
      </c>
      <c r="D230">
        <v>1.028933251253188E-2</v>
      </c>
      <c r="E230">
        <v>1.0236757663282647E-2</v>
      </c>
      <c r="F230">
        <v>8.6559111107280593</v>
      </c>
      <c r="G230">
        <v>12.872824514730587</v>
      </c>
    </row>
    <row r="231" spans="1:7" x14ac:dyDescent="0.25">
      <c r="A231" s="1">
        <v>44317</v>
      </c>
      <c r="B231">
        <v>5762.5</v>
      </c>
      <c r="C231">
        <v>523336</v>
      </c>
      <c r="D231">
        <v>3.2207520891364902E-3</v>
      </c>
      <c r="E231">
        <v>3.2155765768438821E-3</v>
      </c>
      <c r="F231">
        <v>8.6591266873049033</v>
      </c>
      <c r="G231">
        <v>13.167978984184801</v>
      </c>
    </row>
    <row r="232" spans="1:7" x14ac:dyDescent="0.25">
      <c r="A232" s="1">
        <v>44409</v>
      </c>
      <c r="B232">
        <v>5478</v>
      </c>
      <c r="C232">
        <v>685315</v>
      </c>
      <c r="D232">
        <v>-1.0119262739428984E-2</v>
      </c>
      <c r="E232">
        <v>-1.0170810523847744E-2</v>
      </c>
      <c r="F232">
        <v>8.6084953498230234</v>
      </c>
      <c r="G232">
        <v>13.437633865558507</v>
      </c>
    </row>
    <row r="233" spans="1:7" x14ac:dyDescent="0.25">
      <c r="A233" s="1">
        <v>44501</v>
      </c>
      <c r="B233">
        <v>5484.5</v>
      </c>
      <c r="C233">
        <v>381305</v>
      </c>
      <c r="D233">
        <v>1.1865644395764878E-3</v>
      </c>
      <c r="E233">
        <v>1.1858610283654104E-3</v>
      </c>
      <c r="F233">
        <v>8.609681210851388</v>
      </c>
      <c r="G233">
        <v>12.851354858794036</v>
      </c>
    </row>
    <row r="234" spans="1:7" x14ac:dyDescent="0.25">
      <c r="A234" s="1">
        <v>44531</v>
      </c>
      <c r="B234">
        <v>5450.5</v>
      </c>
      <c r="C234">
        <v>384309</v>
      </c>
      <c r="D234">
        <v>-6.1992889050961801E-3</v>
      </c>
      <c r="E234">
        <v>-6.2185842829755528E-3</v>
      </c>
      <c r="F234">
        <v>8.6034626265684135</v>
      </c>
      <c r="G234">
        <v>12.859202195482457</v>
      </c>
    </row>
    <row r="235" spans="1:7" x14ac:dyDescent="0.25">
      <c r="A235" t="s">
        <v>8</v>
      </c>
      <c r="B235">
        <v>5410</v>
      </c>
      <c r="C235">
        <v>292518</v>
      </c>
      <c r="D235">
        <v>-7.4305109622970367E-3</v>
      </c>
      <c r="E235">
        <v>-7.4582547278860588E-3</v>
      </c>
      <c r="F235">
        <v>8.596004371840527</v>
      </c>
      <c r="G235">
        <v>12.586281482222173</v>
      </c>
    </row>
    <row r="236" spans="1:7" x14ac:dyDescent="0.25">
      <c r="A236" t="s">
        <v>9</v>
      </c>
      <c r="B236">
        <v>5375.5</v>
      </c>
      <c r="C236">
        <v>284274</v>
      </c>
      <c r="D236">
        <v>-6.3770794824399265E-3</v>
      </c>
      <c r="E236">
        <v>-6.3974999152444671E-3</v>
      </c>
      <c r="F236">
        <v>8.5896068719252821</v>
      </c>
      <c r="G236">
        <v>12.55769384076622</v>
      </c>
    </row>
    <row r="237" spans="1:7" x14ac:dyDescent="0.25">
      <c r="A237" t="s">
        <v>10</v>
      </c>
      <c r="B237">
        <v>5210</v>
      </c>
      <c r="C237">
        <v>1082136</v>
      </c>
      <c r="D237">
        <v>-3.0787833689889313E-2</v>
      </c>
      <c r="E237">
        <v>-3.1271737177870185E-2</v>
      </c>
      <c r="F237">
        <v>8.5583351347474128</v>
      </c>
      <c r="G237">
        <v>13.894447423650654</v>
      </c>
    </row>
    <row r="238" spans="1:7" x14ac:dyDescent="0.25">
      <c r="A238" t="s">
        <v>11</v>
      </c>
      <c r="B238">
        <v>5219</v>
      </c>
      <c r="C238">
        <v>558907</v>
      </c>
      <c r="D238">
        <v>1.7274472168905949E-3</v>
      </c>
      <c r="E238">
        <v>1.7259568960007019E-3</v>
      </c>
      <c r="F238">
        <v>8.5600610916434139</v>
      </c>
      <c r="G238">
        <v>13.233738369781253</v>
      </c>
    </row>
    <row r="239" spans="1:7" x14ac:dyDescent="0.25">
      <c r="A239" t="s">
        <v>12</v>
      </c>
      <c r="B239">
        <v>5183.5</v>
      </c>
      <c r="C239">
        <v>443464</v>
      </c>
      <c r="D239">
        <v>-6.802069361946733E-3</v>
      </c>
      <c r="E239">
        <v>-6.8253088802464387E-3</v>
      </c>
      <c r="F239">
        <v>8.5532357827631671</v>
      </c>
      <c r="G239">
        <v>13.002371904945562</v>
      </c>
    </row>
    <row r="240" spans="1:7" x14ac:dyDescent="0.25">
      <c r="A240" t="s">
        <v>13</v>
      </c>
      <c r="B240">
        <v>5161.5</v>
      </c>
      <c r="C240">
        <v>496304</v>
      </c>
      <c r="D240">
        <v>-4.244236519726054E-3</v>
      </c>
      <c r="E240">
        <v>-4.2532688575220128E-3</v>
      </c>
      <c r="F240">
        <v>8.5489825139056439</v>
      </c>
      <c r="G240">
        <v>13.1149439211844</v>
      </c>
    </row>
    <row r="241" spans="1:7" x14ac:dyDescent="0.25">
      <c r="A241" t="s">
        <v>14</v>
      </c>
      <c r="B241">
        <v>5060</v>
      </c>
      <c r="C241">
        <v>553023</v>
      </c>
      <c r="D241">
        <v>-1.9664826116439018E-2</v>
      </c>
      <c r="E241">
        <v>-1.9860751624133567E-2</v>
      </c>
      <c r="F241">
        <v>8.5291217622815108</v>
      </c>
      <c r="G241">
        <v>13.223154870959648</v>
      </c>
    </row>
    <row r="242" spans="1:7" x14ac:dyDescent="0.25">
      <c r="A242" t="s">
        <v>15</v>
      </c>
      <c r="B242">
        <v>4991</v>
      </c>
      <c r="C242">
        <v>706032</v>
      </c>
      <c r="D242">
        <v>-1.3636363636363636E-2</v>
      </c>
      <c r="E242">
        <v>-1.373019281190202E-2</v>
      </c>
      <c r="F242">
        <v>8.5153915694696085</v>
      </c>
      <c r="G242">
        <v>13.467415841227234</v>
      </c>
    </row>
    <row r="243" spans="1:7" x14ac:dyDescent="0.25">
      <c r="A243" t="s">
        <v>16</v>
      </c>
      <c r="B243">
        <v>5168.5</v>
      </c>
      <c r="C243">
        <v>751937</v>
      </c>
      <c r="D243">
        <v>3.5564015227409339E-2</v>
      </c>
      <c r="E243">
        <v>3.4946220538930137E-2</v>
      </c>
      <c r="F243">
        <v>8.5503377900085393</v>
      </c>
      <c r="G243">
        <v>13.530407822826778</v>
      </c>
    </row>
    <row r="244" spans="1:7" x14ac:dyDescent="0.25">
      <c r="A244" t="s">
        <v>17</v>
      </c>
      <c r="B244">
        <v>5175</v>
      </c>
      <c r="C244">
        <v>461057</v>
      </c>
      <c r="D244">
        <v>1.2576182644867949E-3</v>
      </c>
      <c r="E244">
        <v>1.2568281250303571E-3</v>
      </c>
      <c r="F244">
        <v>8.5515946181335707</v>
      </c>
      <c r="G244">
        <v>13.041276958587092</v>
      </c>
    </row>
    <row r="245" spans="1:7" x14ac:dyDescent="0.25">
      <c r="A245" t="s">
        <v>18</v>
      </c>
      <c r="B245">
        <v>5087.5</v>
      </c>
      <c r="C245">
        <v>406595</v>
      </c>
      <c r="D245">
        <v>-1.6908212560386472E-2</v>
      </c>
      <c r="E245">
        <v>-1.7052788382719359E-2</v>
      </c>
      <c r="F245">
        <v>8.5345418297508502</v>
      </c>
      <c r="G245">
        <v>12.915572883002888</v>
      </c>
    </row>
    <row r="246" spans="1:7" x14ac:dyDescent="0.25">
      <c r="A246" t="s">
        <v>19</v>
      </c>
      <c r="B246">
        <v>5060</v>
      </c>
      <c r="C246">
        <v>394757</v>
      </c>
      <c r="D246">
        <v>-5.4054054054054057E-3</v>
      </c>
      <c r="E246">
        <v>-5.4200674693391446E-3</v>
      </c>
      <c r="F246">
        <v>8.5291217622815108</v>
      </c>
      <c r="G246">
        <v>12.886025664702908</v>
      </c>
    </row>
    <row r="247" spans="1:7" x14ac:dyDescent="0.25">
      <c r="A247" t="s">
        <v>20</v>
      </c>
      <c r="B247">
        <v>4924</v>
      </c>
      <c r="C247">
        <v>551594</v>
      </c>
      <c r="D247">
        <v>-2.6877470355731226E-2</v>
      </c>
      <c r="E247">
        <v>-2.7245274977167055E-2</v>
      </c>
      <c r="F247">
        <v>8.5018764873043438</v>
      </c>
      <c r="G247">
        <v>13.220567547394698</v>
      </c>
    </row>
    <row r="248" spans="1:7" x14ac:dyDescent="0.25">
      <c r="A248" s="1">
        <v>44198</v>
      </c>
      <c r="B248">
        <v>4948.5</v>
      </c>
      <c r="C248">
        <v>490220</v>
      </c>
      <c r="D248">
        <v>4.975629569455727E-3</v>
      </c>
      <c r="E248">
        <v>4.9632920324015799E-3</v>
      </c>
      <c r="F248">
        <v>8.5068397793367456</v>
      </c>
      <c r="G248">
        <v>13.102609548917467</v>
      </c>
    </row>
    <row r="249" spans="1:7" x14ac:dyDescent="0.25">
      <c r="A249" s="1">
        <v>44229</v>
      </c>
      <c r="B249">
        <v>5014.5</v>
      </c>
      <c r="C249">
        <v>716539</v>
      </c>
      <c r="D249">
        <v>1.3337374962109729E-2</v>
      </c>
      <c r="E249">
        <v>1.3249215191517194E-2</v>
      </c>
      <c r="F249">
        <v>8.5200889945282636</v>
      </c>
      <c r="G249">
        <v>13.482187956032121</v>
      </c>
    </row>
    <row r="250" spans="1:7" x14ac:dyDescent="0.25">
      <c r="A250" s="1">
        <v>44257</v>
      </c>
      <c r="B250">
        <v>5048.5</v>
      </c>
      <c r="C250">
        <v>394810</v>
      </c>
      <c r="D250">
        <v>6.7803370226343605E-3</v>
      </c>
      <c r="E250">
        <v>6.7574539161126329E-3</v>
      </c>
      <c r="F250">
        <v>8.5268464484443758</v>
      </c>
      <c r="G250">
        <v>12.886159915501331</v>
      </c>
    </row>
    <row r="251" spans="1:7" x14ac:dyDescent="0.25">
      <c r="A251" s="1">
        <v>44288</v>
      </c>
      <c r="B251">
        <v>5062.5</v>
      </c>
      <c r="C251">
        <v>731022</v>
      </c>
      <c r="D251">
        <v>2.7731009210656631E-3</v>
      </c>
      <c r="E251">
        <v>2.7692629704188267E-3</v>
      </c>
      <c r="F251">
        <v>8.5296157114147952</v>
      </c>
      <c r="G251">
        <v>13.502198834038282</v>
      </c>
    </row>
    <row r="252" spans="1:7" x14ac:dyDescent="0.25">
      <c r="A252" s="1">
        <v>44318</v>
      </c>
      <c r="B252">
        <v>4996</v>
      </c>
      <c r="C252">
        <v>511451</v>
      </c>
      <c r="D252">
        <v>-1.3135802469135802E-2</v>
      </c>
      <c r="E252">
        <v>-1.3222840169326299E-2</v>
      </c>
      <c r="F252">
        <v>8.5163928712454684</v>
      </c>
      <c r="G252">
        <v>13.145007063108581</v>
      </c>
    </row>
    <row r="253" spans="1:7" x14ac:dyDescent="0.25">
      <c r="A253" s="1">
        <v>44410</v>
      </c>
      <c r="B253">
        <v>5107.5</v>
      </c>
      <c r="C253">
        <v>554832</v>
      </c>
      <c r="D253">
        <v>2.2317854283426742E-2</v>
      </c>
      <c r="E253">
        <v>2.2072455446308894E-2</v>
      </c>
      <c r="F253">
        <v>8.5384653266917763</v>
      </c>
      <c r="G253">
        <v>13.226420644202157</v>
      </c>
    </row>
    <row r="254" spans="1:7" x14ac:dyDescent="0.25">
      <c r="A254" s="1">
        <v>44441</v>
      </c>
      <c r="B254">
        <v>5273</v>
      </c>
      <c r="C254">
        <v>870072</v>
      </c>
      <c r="D254">
        <v>3.240332843857073E-2</v>
      </c>
      <c r="E254">
        <v>3.1889412838692677E-2</v>
      </c>
      <c r="F254">
        <v>8.5703547395304707</v>
      </c>
      <c r="G254">
        <v>13.67633124582715</v>
      </c>
    </row>
    <row r="255" spans="1:7" x14ac:dyDescent="0.25">
      <c r="A255" s="1">
        <v>44471</v>
      </c>
      <c r="B255">
        <v>5197</v>
      </c>
      <c r="C255">
        <v>542689</v>
      </c>
      <c r="D255">
        <v>-1.4413047600986157E-2</v>
      </c>
      <c r="E255">
        <v>-1.4517924522027931E-2</v>
      </c>
      <c r="F255">
        <v>8.5558368150084423</v>
      </c>
      <c r="G255">
        <v>13.204291690820833</v>
      </c>
    </row>
    <row r="256" spans="1:7" x14ac:dyDescent="0.25">
      <c r="A256" s="1">
        <v>44502</v>
      </c>
      <c r="B256">
        <v>5117.5</v>
      </c>
      <c r="C256">
        <v>496228</v>
      </c>
      <c r="D256">
        <v>-1.529728689628632E-2</v>
      </c>
      <c r="E256">
        <v>-1.5415497472997232E-2</v>
      </c>
      <c r="F256">
        <v>8.5404213175354453</v>
      </c>
      <c r="G256">
        <v>13.114790777507121</v>
      </c>
    </row>
    <row r="257" spans="1:7" x14ac:dyDescent="0.25">
      <c r="A257" s="1">
        <v>44532</v>
      </c>
      <c r="B257">
        <v>5169</v>
      </c>
      <c r="C257">
        <v>493207</v>
      </c>
      <c r="D257">
        <v>1.0063507572056669E-2</v>
      </c>
      <c r="E257">
        <v>1.0013207660594811E-2</v>
      </c>
      <c r="F257">
        <v>8.5504345251960387</v>
      </c>
      <c r="G257">
        <v>13.108684243196748</v>
      </c>
    </row>
    <row r="258" spans="1:7" x14ac:dyDescent="0.25">
      <c r="A258" t="s">
        <v>21</v>
      </c>
      <c r="B258">
        <v>5280</v>
      </c>
      <c r="C258">
        <v>556501</v>
      </c>
      <c r="D258">
        <v>2.1474172954149738E-2</v>
      </c>
      <c r="E258">
        <v>2.1246851504267767E-2</v>
      </c>
      <c r="F258">
        <v>8.5716813767003064</v>
      </c>
      <c r="G258">
        <v>13.229424246641315</v>
      </c>
    </row>
    <row r="259" spans="1:7" x14ac:dyDescent="0.25">
      <c r="A259" t="s">
        <v>22</v>
      </c>
      <c r="B259">
        <v>5297.5</v>
      </c>
      <c r="C259">
        <v>473145</v>
      </c>
      <c r="D259">
        <v>3.3143939393939395E-3</v>
      </c>
      <c r="E259">
        <v>3.3089134421470721E-3</v>
      </c>
      <c r="F259">
        <v>8.5749902901424537</v>
      </c>
      <c r="G259">
        <v>13.067157174407226</v>
      </c>
    </row>
    <row r="260" spans="1:7" x14ac:dyDescent="0.25">
      <c r="A260" t="s">
        <v>23</v>
      </c>
      <c r="B260">
        <v>5260</v>
      </c>
      <c r="C260">
        <v>538090</v>
      </c>
      <c r="D260">
        <v>-7.0788107597923545E-3</v>
      </c>
      <c r="E260">
        <v>-7.103984410698567E-3</v>
      </c>
      <c r="F260">
        <v>8.567886305731756</v>
      </c>
      <c r="G260">
        <v>13.195781111398491</v>
      </c>
    </row>
    <row r="261" spans="1:7" x14ac:dyDescent="0.25">
      <c r="A261" t="s">
        <v>24</v>
      </c>
      <c r="B261">
        <v>5155.5</v>
      </c>
      <c r="C261">
        <v>762248</v>
      </c>
      <c r="D261">
        <v>-1.9866920152091256E-2</v>
      </c>
      <c r="E261">
        <v>-2.0066920773757262E-2</v>
      </c>
      <c r="F261">
        <v>8.5478193849579984</v>
      </c>
      <c r="G261">
        <v>13.544027241035973</v>
      </c>
    </row>
    <row r="262" spans="1:7" x14ac:dyDescent="0.25">
      <c r="A262" t="s">
        <v>25</v>
      </c>
      <c r="B262">
        <v>5172.5</v>
      </c>
      <c r="C262">
        <v>383471</v>
      </c>
      <c r="D262">
        <v>3.2974493259625643E-3</v>
      </c>
      <c r="E262">
        <v>3.2920246616998084E-3</v>
      </c>
      <c r="F262">
        <v>8.5511114096196987</v>
      </c>
      <c r="G262">
        <v>12.857019277634206</v>
      </c>
    </row>
    <row r="263" spans="1:7" x14ac:dyDescent="0.25">
      <c r="A263" t="s">
        <v>26</v>
      </c>
      <c r="B263">
        <v>5149.5</v>
      </c>
      <c r="C263">
        <v>33555</v>
      </c>
      <c r="D263">
        <v>-4.4465925567907204E-3</v>
      </c>
      <c r="E263">
        <v>-4.4565080538416339E-3</v>
      </c>
      <c r="F263">
        <v>8.5466549015658568</v>
      </c>
      <c r="G263">
        <v>10.42094116259234</v>
      </c>
    </row>
    <row r="264" spans="1:7" x14ac:dyDescent="0.25">
      <c r="A264" t="s">
        <v>27</v>
      </c>
      <c r="B264">
        <v>5098</v>
      </c>
      <c r="C264">
        <v>271104</v>
      </c>
      <c r="D264">
        <v>-1.0000970968055151E-2</v>
      </c>
      <c r="E264">
        <v>-1.0051316629795725E-2</v>
      </c>
      <c r="F264">
        <v>8.53660358493606</v>
      </c>
      <c r="G264">
        <v>12.510257790080969</v>
      </c>
    </row>
    <row r="265" spans="1:7" x14ac:dyDescent="0.25">
      <c r="A265" t="s">
        <v>28</v>
      </c>
      <c r="B265">
        <v>5008</v>
      </c>
      <c r="C265">
        <v>546134</v>
      </c>
      <c r="D265">
        <v>-1.7653981953707338E-2</v>
      </c>
      <c r="E265">
        <v>-1.7811672156126338E-2</v>
      </c>
      <c r="F265">
        <v>8.5187919127799336</v>
      </c>
      <c r="G265">
        <v>13.210619645861597</v>
      </c>
    </row>
    <row r="266" spans="1:7" x14ac:dyDescent="0.25">
      <c r="A266" t="s">
        <v>29</v>
      </c>
      <c r="B266">
        <v>4919.5</v>
      </c>
      <c r="C266">
        <v>713489</v>
      </c>
      <c r="D266">
        <v>-1.7671725239616614E-2</v>
      </c>
      <c r="E266">
        <v>-1.7829734474114258E-2</v>
      </c>
      <c r="F266">
        <v>8.5009621783058194</v>
      </c>
      <c r="G266">
        <v>13.477922298821531</v>
      </c>
    </row>
    <row r="267" spans="1:7" x14ac:dyDescent="0.25">
      <c r="A267" t="s">
        <v>30</v>
      </c>
      <c r="B267">
        <v>4929</v>
      </c>
      <c r="C267">
        <v>458905</v>
      </c>
      <c r="D267">
        <v>1.9310905579835349E-3</v>
      </c>
      <c r="E267">
        <v>1.929228399557539E-3</v>
      </c>
      <c r="F267">
        <v>8.5028914067053769</v>
      </c>
      <c r="G267">
        <v>13.036598495943529</v>
      </c>
    </row>
    <row r="268" spans="1:7" x14ac:dyDescent="0.25">
      <c r="A268" s="1">
        <v>44199</v>
      </c>
      <c r="B268">
        <v>4970.5</v>
      </c>
      <c r="C268">
        <v>345421</v>
      </c>
      <c r="D268">
        <v>8.4195577196185846E-3</v>
      </c>
      <c r="E268">
        <v>8.3843109468221284E-3</v>
      </c>
      <c r="F268">
        <v>8.5112757176522003</v>
      </c>
      <c r="G268">
        <v>12.752519241920064</v>
      </c>
    </row>
    <row r="269" spans="1:7" x14ac:dyDescent="0.25">
      <c r="A269" s="1">
        <v>44230</v>
      </c>
      <c r="B269">
        <v>5068.5</v>
      </c>
      <c r="C269">
        <v>393648</v>
      </c>
      <c r="D269">
        <v>1.9716326325319385E-2</v>
      </c>
      <c r="E269">
        <v>1.9524477170254403E-2</v>
      </c>
      <c r="F269">
        <v>8.5308001948224543</v>
      </c>
      <c r="G269">
        <v>12.883212387944303</v>
      </c>
    </row>
    <row r="270" spans="1:7" x14ac:dyDescent="0.25">
      <c r="A270" s="1">
        <v>44258</v>
      </c>
      <c r="B270">
        <v>5030</v>
      </c>
      <c r="C270">
        <v>466695</v>
      </c>
      <c r="D270">
        <v>-7.5959356811679986E-3</v>
      </c>
      <c r="E270">
        <v>-7.6249317286694483E-3</v>
      </c>
      <c r="F270">
        <v>8.5231752630937851</v>
      </c>
      <c r="G270">
        <v>13.053431218360053</v>
      </c>
    </row>
    <row r="271" spans="1:7" x14ac:dyDescent="0.25">
      <c r="A271" s="1">
        <v>44289</v>
      </c>
      <c r="B271">
        <v>4965.5</v>
      </c>
      <c r="C271">
        <v>315202</v>
      </c>
      <c r="D271">
        <v>-1.2823061630218688E-2</v>
      </c>
      <c r="E271">
        <v>-1.2905986750371693E-2</v>
      </c>
      <c r="F271">
        <v>8.5102692763434131</v>
      </c>
      <c r="G271">
        <v>12.660968982123396</v>
      </c>
    </row>
    <row r="272" spans="1:7" x14ac:dyDescent="0.25">
      <c r="A272" s="1">
        <v>44319</v>
      </c>
      <c r="B272">
        <v>5010</v>
      </c>
      <c r="C272">
        <v>569971</v>
      </c>
      <c r="D272">
        <v>8.9618366730440033E-3</v>
      </c>
      <c r="E272">
        <v>8.9219177354971889E-3</v>
      </c>
      <c r="F272">
        <v>8.5191911940789105</v>
      </c>
      <c r="G272">
        <v>13.253340761323463</v>
      </c>
    </row>
    <row r="273" spans="1:7" x14ac:dyDescent="0.25">
      <c r="A273" s="1">
        <v>44442</v>
      </c>
      <c r="B273">
        <v>4980.5</v>
      </c>
      <c r="C273">
        <v>515133</v>
      </c>
      <c r="D273">
        <v>-5.8882235528942119E-3</v>
      </c>
      <c r="E273">
        <v>-5.9056274936901071E-3</v>
      </c>
      <c r="F273">
        <v>8.5132855665852212</v>
      </c>
      <c r="G273">
        <v>13.152180398731639</v>
      </c>
    </row>
    <row r="274" spans="1:7" x14ac:dyDescent="0.25">
      <c r="A274" s="1">
        <v>44472</v>
      </c>
      <c r="B274">
        <v>5070</v>
      </c>
      <c r="C274">
        <v>366323</v>
      </c>
      <c r="D274">
        <v>1.7970083324967374E-2</v>
      </c>
      <c r="E274">
        <v>1.7810530000008522E-2</v>
      </c>
      <c r="F274">
        <v>8.5310960965852285</v>
      </c>
      <c r="G274">
        <v>12.811270736858482</v>
      </c>
    </row>
    <row r="275" spans="1:7" x14ac:dyDescent="0.25">
      <c r="A275" s="1">
        <v>44503</v>
      </c>
      <c r="B275">
        <v>5096.5</v>
      </c>
      <c r="C275">
        <v>254304</v>
      </c>
      <c r="D275">
        <v>5.2268244575936883E-3</v>
      </c>
      <c r="E275">
        <v>5.2132120232386446E-3</v>
      </c>
      <c r="F275">
        <v>8.5363093086084678</v>
      </c>
      <c r="G275">
        <v>12.446285680739907</v>
      </c>
    </row>
    <row r="276" spans="1:7" x14ac:dyDescent="0.25">
      <c r="A276" s="1">
        <v>44533</v>
      </c>
      <c r="B276">
        <v>5135.5</v>
      </c>
      <c r="C276">
        <v>293522</v>
      </c>
      <c r="D276">
        <v>7.6523104091042876E-3</v>
      </c>
      <c r="E276">
        <v>7.6231799973914618E-3</v>
      </c>
      <c r="F276">
        <v>8.5439324886058596</v>
      </c>
      <c r="G276">
        <v>12.589707872851685</v>
      </c>
    </row>
    <row r="277" spans="1:7" x14ac:dyDescent="0.25">
      <c r="A277" t="s">
        <v>31</v>
      </c>
      <c r="B277">
        <v>5217.5</v>
      </c>
      <c r="C277">
        <v>394556</v>
      </c>
      <c r="D277">
        <v>1.5967286534904097E-2</v>
      </c>
      <c r="E277">
        <v>1.5841150345496772E-2</v>
      </c>
      <c r="F277">
        <v>8.5597736389513557</v>
      </c>
      <c r="G277">
        <v>12.885516361031627</v>
      </c>
    </row>
    <row r="278" spans="1:7" x14ac:dyDescent="0.25">
      <c r="A278" t="s">
        <v>32</v>
      </c>
      <c r="B278">
        <v>5170.5</v>
      </c>
      <c r="C278">
        <v>306942</v>
      </c>
      <c r="D278">
        <v>-9.0081456636320074E-3</v>
      </c>
      <c r="E278">
        <v>-9.0489643263261133E-3</v>
      </c>
      <c r="F278">
        <v>8.5507246746250303</v>
      </c>
      <c r="G278">
        <v>12.63441408363931</v>
      </c>
    </row>
    <row r="279" spans="1:7" x14ac:dyDescent="0.25">
      <c r="A279" t="s">
        <v>33</v>
      </c>
      <c r="B279">
        <v>5274.5</v>
      </c>
      <c r="C279">
        <v>583209</v>
      </c>
      <c r="D279">
        <v>2.0114108886954842E-2</v>
      </c>
      <c r="E279">
        <v>1.9914492496833615E-2</v>
      </c>
      <c r="F279">
        <v>8.5706391671218629</v>
      </c>
      <c r="G279">
        <v>13.276300891656277</v>
      </c>
    </row>
    <row r="280" spans="1:7" x14ac:dyDescent="0.25">
      <c r="A280" t="s">
        <v>34</v>
      </c>
      <c r="B280">
        <v>5362</v>
      </c>
      <c r="C280">
        <v>915441</v>
      </c>
      <c r="D280">
        <v>1.6589250165892501E-2</v>
      </c>
      <c r="E280">
        <v>1.6453151674041062E-2</v>
      </c>
      <c r="F280">
        <v>8.5870923187959054</v>
      </c>
      <c r="G280">
        <v>13.727161195361882</v>
      </c>
    </row>
    <row r="281" spans="1:7" x14ac:dyDescent="0.25">
      <c r="A281" t="s">
        <v>35</v>
      </c>
      <c r="B281">
        <v>5428.5</v>
      </c>
      <c r="C281">
        <v>828789</v>
      </c>
      <c r="D281">
        <v>1.2402088772845953E-2</v>
      </c>
      <c r="E281">
        <v>1.2325812876002247E-2</v>
      </c>
      <c r="F281">
        <v>8.5994181316719072</v>
      </c>
      <c r="G281">
        <v>13.627720878198508</v>
      </c>
    </row>
    <row r="282" spans="1:7" x14ac:dyDescent="0.25">
      <c r="A282" t="s">
        <v>36</v>
      </c>
      <c r="B282">
        <v>5409</v>
      </c>
      <c r="C282">
        <v>396221</v>
      </c>
      <c r="D282">
        <v>-3.592152528322741E-3</v>
      </c>
      <c r="E282">
        <v>-3.5986198004799045E-3</v>
      </c>
      <c r="F282">
        <v>8.5958195118714276</v>
      </c>
      <c r="G282">
        <v>12.889727415375519</v>
      </c>
    </row>
    <row r="283" spans="1:7" x14ac:dyDescent="0.25">
      <c r="A283" t="s">
        <v>37</v>
      </c>
      <c r="B283">
        <v>5300.5</v>
      </c>
      <c r="C283">
        <v>446257</v>
      </c>
      <c r="D283">
        <v>-2.0059160658162323E-2</v>
      </c>
      <c r="E283">
        <v>-2.026307715827454E-2</v>
      </c>
      <c r="F283">
        <v>8.5755564347131532</v>
      </c>
      <c r="G283">
        <v>13.008650298227467</v>
      </c>
    </row>
    <row r="284" spans="1:7" x14ac:dyDescent="0.25">
      <c r="A284" t="s">
        <v>38</v>
      </c>
      <c r="B284">
        <v>5354.5</v>
      </c>
      <c r="C284">
        <v>351371</v>
      </c>
      <c r="D284">
        <v>1.0187718139798132E-2</v>
      </c>
      <c r="E284">
        <v>1.0136173127777461E-2</v>
      </c>
      <c r="F284">
        <v>8.5856926078409295</v>
      </c>
      <c r="G284">
        <v>12.769597924294873</v>
      </c>
    </row>
    <row r="285" spans="1:7" x14ac:dyDescent="0.25">
      <c r="A285" t="s">
        <v>39</v>
      </c>
      <c r="B285">
        <v>5294.5</v>
      </c>
      <c r="C285">
        <v>254876</v>
      </c>
      <c r="D285">
        <v>-1.1205528060509852E-2</v>
      </c>
      <c r="E285">
        <v>-1.1268782970420629E-2</v>
      </c>
      <c r="F285">
        <v>8.5744238248705091</v>
      </c>
      <c r="G285">
        <v>12.448532431360967</v>
      </c>
    </row>
    <row r="286" spans="1:7" x14ac:dyDescent="0.25">
      <c r="A286" t="s">
        <v>40</v>
      </c>
      <c r="B286">
        <v>5348</v>
      </c>
      <c r="C286">
        <v>223178</v>
      </c>
      <c r="D286">
        <v>1.0104825762583813E-2</v>
      </c>
      <c r="E286">
        <v>1.0054113351324608E-2</v>
      </c>
      <c r="F286">
        <v>8.5844779382218341</v>
      </c>
      <c r="G286">
        <v>12.315724938323072</v>
      </c>
    </row>
    <row r="287" spans="1:7" x14ac:dyDescent="0.25">
      <c r="A287" t="s">
        <v>41</v>
      </c>
      <c r="B287">
        <v>5300</v>
      </c>
      <c r="C287">
        <v>374734</v>
      </c>
      <c r="D287">
        <v>-8.9753178758414359E-3</v>
      </c>
      <c r="E287">
        <v>-9.0158386816205395E-3</v>
      </c>
      <c r="F287">
        <v>8.5754620995402124</v>
      </c>
      <c r="G287">
        <v>12.833971719923294</v>
      </c>
    </row>
    <row r="288" spans="1:7" x14ac:dyDescent="0.25">
      <c r="A288" t="s">
        <v>42</v>
      </c>
      <c r="B288">
        <v>5281</v>
      </c>
      <c r="C288">
        <v>129101</v>
      </c>
      <c r="D288">
        <v>-3.5849056603773585E-3</v>
      </c>
      <c r="E288">
        <v>-3.5913468332800752E-3</v>
      </c>
      <c r="F288">
        <v>8.5718707527069338</v>
      </c>
      <c r="G288">
        <v>11.768350322738119</v>
      </c>
    </row>
    <row r="289" spans="1:7" x14ac:dyDescent="0.25">
      <c r="A289" t="s">
        <v>43</v>
      </c>
      <c r="B289">
        <v>5344.5</v>
      </c>
      <c r="C289">
        <v>281065</v>
      </c>
      <c r="D289">
        <v>1.2024237833743609E-2</v>
      </c>
      <c r="E289">
        <v>1.1952521007067283E-2</v>
      </c>
      <c r="F289">
        <v>8.5838232737139997</v>
      </c>
      <c r="G289">
        <v>12.546341238292273</v>
      </c>
    </row>
    <row r="290" spans="1:7" x14ac:dyDescent="0.25">
      <c r="A290" s="1">
        <v>44200</v>
      </c>
      <c r="B290">
        <v>5293.5</v>
      </c>
      <c r="C290">
        <v>262969</v>
      </c>
      <c r="D290">
        <v>-9.542520348021331E-3</v>
      </c>
      <c r="E290">
        <v>-9.5883419305659266E-3</v>
      </c>
      <c r="F290">
        <v>8.574234931783435</v>
      </c>
      <c r="G290">
        <v>12.479791433490169</v>
      </c>
    </row>
    <row r="291" spans="1:7" x14ac:dyDescent="0.25">
      <c r="A291" s="1">
        <v>44231</v>
      </c>
      <c r="B291">
        <v>5301.5</v>
      </c>
      <c r="C291">
        <v>89435</v>
      </c>
      <c r="D291">
        <v>1.5112874279777084E-3</v>
      </c>
      <c r="E291">
        <v>1.5101465824184234E-3</v>
      </c>
      <c r="F291">
        <v>8.5757450783658538</v>
      </c>
      <c r="G291">
        <v>11.401267383427346</v>
      </c>
    </row>
    <row r="292" spans="1:7" x14ac:dyDescent="0.25">
      <c r="A292" s="1">
        <v>44320</v>
      </c>
      <c r="B292">
        <v>5254.5</v>
      </c>
      <c r="C292">
        <v>214581</v>
      </c>
      <c r="D292">
        <v>-8.865415448457984E-3</v>
      </c>
      <c r="E292">
        <v>-8.9049470602016994E-3</v>
      </c>
      <c r="F292">
        <v>8.5668401313056517</v>
      </c>
      <c r="G292">
        <v>12.276442568446445</v>
      </c>
    </row>
    <row r="293" spans="1:7" x14ac:dyDescent="0.25">
      <c r="A293" s="1">
        <v>44351</v>
      </c>
      <c r="B293">
        <v>5110.5</v>
      </c>
      <c r="C293">
        <v>441607</v>
      </c>
      <c r="D293">
        <v>-2.7405081358835286E-2</v>
      </c>
      <c r="E293">
        <v>-2.77876055365202E-2</v>
      </c>
      <c r="F293">
        <v>8.5390525257691312</v>
      </c>
      <c r="G293">
        <v>12.998175625268665</v>
      </c>
    </row>
    <row r="294" spans="1:7" x14ac:dyDescent="0.25">
      <c r="A294" s="1">
        <v>44381</v>
      </c>
      <c r="B294">
        <v>5080</v>
      </c>
      <c r="C294">
        <v>523524</v>
      </c>
      <c r="D294">
        <v>-5.9681048821054695E-3</v>
      </c>
      <c r="E294">
        <v>-5.9859851966033205E-3</v>
      </c>
      <c r="F294">
        <v>8.533066540572527</v>
      </c>
      <c r="G294">
        <v>13.168338153514073</v>
      </c>
    </row>
    <row r="295" spans="1:7" x14ac:dyDescent="0.25">
      <c r="A295" s="1">
        <v>44412</v>
      </c>
      <c r="B295">
        <v>5099</v>
      </c>
      <c r="C295">
        <v>333972</v>
      </c>
      <c r="D295">
        <v>3.7401574803149606E-3</v>
      </c>
      <c r="E295">
        <v>3.7331804826280656E-3</v>
      </c>
      <c r="F295">
        <v>8.5367997210551554</v>
      </c>
      <c r="G295">
        <v>12.718812436109381</v>
      </c>
    </row>
    <row r="296" spans="1:7" x14ac:dyDescent="0.25">
      <c r="A296" s="1">
        <v>44443</v>
      </c>
      <c r="B296">
        <v>5135</v>
      </c>
      <c r="C296">
        <v>335742</v>
      </c>
      <c r="D296">
        <v>7.0602078838988037E-3</v>
      </c>
      <c r="E296">
        <v>7.0354013075028922E-3</v>
      </c>
      <c r="F296">
        <v>8.5438351223626583</v>
      </c>
      <c r="G296">
        <v>12.724098286849191</v>
      </c>
    </row>
    <row r="297" spans="1:7" x14ac:dyDescent="0.25">
      <c r="A297" s="1">
        <v>44534</v>
      </c>
      <c r="B297">
        <v>5180</v>
      </c>
      <c r="C297">
        <v>210750</v>
      </c>
      <c r="D297">
        <v>8.7633885102239538E-3</v>
      </c>
      <c r="E297">
        <v>8.7252128908700318E-3</v>
      </c>
      <c r="F297">
        <v>8.5525603352535295</v>
      </c>
      <c r="G297">
        <v>12.258427875864102</v>
      </c>
    </row>
    <row r="298" spans="1:7" x14ac:dyDescent="0.25">
      <c r="A298" t="s">
        <v>44</v>
      </c>
      <c r="B298">
        <v>5134.5</v>
      </c>
      <c r="C298">
        <v>402712</v>
      </c>
      <c r="D298">
        <v>-8.7837837837837843E-3</v>
      </c>
      <c r="E298">
        <v>-8.8225886151789955E-3</v>
      </c>
      <c r="F298">
        <v>8.5437377466383495</v>
      </c>
      <c r="G298">
        <v>12.905976945253279</v>
      </c>
    </row>
    <row r="299" spans="1:7" x14ac:dyDescent="0.25">
      <c r="A299" t="s">
        <v>45</v>
      </c>
      <c r="B299">
        <v>5095</v>
      </c>
      <c r="C299">
        <v>319263</v>
      </c>
      <c r="D299">
        <v>-7.6930567728113741E-3</v>
      </c>
      <c r="E299">
        <v>-7.7228009815245528E-3</v>
      </c>
      <c r="F299">
        <v>8.5360149456568255</v>
      </c>
      <c r="G299">
        <v>12.673770493504259</v>
      </c>
    </row>
    <row r="300" spans="1:7" x14ac:dyDescent="0.25">
      <c r="A300" t="s">
        <v>46</v>
      </c>
      <c r="B300">
        <v>5111.5</v>
      </c>
      <c r="C300">
        <v>287983</v>
      </c>
      <c r="D300">
        <v>3.2384690873405301E-3</v>
      </c>
      <c r="E300">
        <v>3.2332365402436346E-3</v>
      </c>
      <c r="F300">
        <v>8.5392481821970687</v>
      </c>
      <c r="G300">
        <v>12.570656729598097</v>
      </c>
    </row>
    <row r="301" spans="1:7" x14ac:dyDescent="0.25">
      <c r="A301" t="s">
        <v>47</v>
      </c>
      <c r="B301">
        <v>5111.5</v>
      </c>
      <c r="C301">
        <v>242272</v>
      </c>
      <c r="D301">
        <v>0</v>
      </c>
      <c r="E301">
        <v>0</v>
      </c>
      <c r="F301">
        <v>8.5392481821970687</v>
      </c>
      <c r="G301">
        <v>12.397816340903033</v>
      </c>
    </row>
    <row r="302" spans="1:7" x14ac:dyDescent="0.25">
      <c r="A302" t="s">
        <v>48</v>
      </c>
      <c r="B302">
        <v>5095.5</v>
      </c>
      <c r="C302">
        <v>170630</v>
      </c>
      <c r="D302">
        <v>-3.1301966154749093E-3</v>
      </c>
      <c r="E302">
        <v>-3.1351059283204101E-3</v>
      </c>
      <c r="F302">
        <v>8.536113076268748</v>
      </c>
      <c r="G302">
        <v>12.047252748521311</v>
      </c>
    </row>
    <row r="303" spans="1:7" x14ac:dyDescent="0.25">
      <c r="A303" t="s">
        <v>49</v>
      </c>
      <c r="B303">
        <v>5086</v>
      </c>
      <c r="C303">
        <v>274908</v>
      </c>
      <c r="D303">
        <v>-1.8643901481699538E-3</v>
      </c>
      <c r="E303">
        <v>-1.8661302866833701E-3</v>
      </c>
      <c r="F303">
        <v>8.5342469459820656</v>
      </c>
      <c r="G303">
        <v>12.524191775221349</v>
      </c>
    </row>
    <row r="304" spans="1:7" x14ac:dyDescent="0.25">
      <c r="A304" t="s">
        <v>50</v>
      </c>
      <c r="B304">
        <v>5140</v>
      </c>
      <c r="C304">
        <v>298355</v>
      </c>
      <c r="D304">
        <v>1.061738104600865E-2</v>
      </c>
      <c r="E304">
        <v>1.0561412467145818E-2</v>
      </c>
      <c r="F304">
        <v>8.5448083584492114</v>
      </c>
      <c r="G304">
        <v>12.606039331650088</v>
      </c>
    </row>
    <row r="305" spans="1:7" x14ac:dyDescent="0.25">
      <c r="A305" t="s">
        <v>51</v>
      </c>
      <c r="B305">
        <v>5153.5</v>
      </c>
      <c r="C305">
        <v>512716</v>
      </c>
      <c r="D305">
        <v>2.6264591439688718E-3</v>
      </c>
      <c r="E305">
        <v>2.6230160276366214E-3</v>
      </c>
      <c r="F305">
        <v>8.5474313744768473</v>
      </c>
      <c r="G305">
        <v>13.147477364618577</v>
      </c>
    </row>
    <row r="306" spans="1:7" x14ac:dyDescent="0.25">
      <c r="A306" t="s">
        <v>52</v>
      </c>
      <c r="B306">
        <v>5258</v>
      </c>
      <c r="C306">
        <v>656956</v>
      </c>
      <c r="D306">
        <v>2.0277481323372464E-2</v>
      </c>
      <c r="E306">
        <v>2.0074630812979007E-2</v>
      </c>
      <c r="F306">
        <v>8.5675060052898271</v>
      </c>
      <c r="G306">
        <v>13.395372324143414</v>
      </c>
    </row>
    <row r="307" spans="1:7" x14ac:dyDescent="0.25">
      <c r="A307" t="s">
        <v>53</v>
      </c>
      <c r="B307">
        <v>5277</v>
      </c>
      <c r="C307">
        <v>368435</v>
      </c>
      <c r="D307">
        <v>3.6135412704450362E-3</v>
      </c>
      <c r="E307">
        <v>3.6070281158413022E-3</v>
      </c>
      <c r="F307">
        <v>8.571113033405668</v>
      </c>
      <c r="G307">
        <v>12.817019584279441</v>
      </c>
    </row>
    <row r="308" spans="1:7" x14ac:dyDescent="0.25">
      <c r="A308" t="s">
        <v>54</v>
      </c>
      <c r="B308">
        <v>5255</v>
      </c>
      <c r="C308">
        <v>315832</v>
      </c>
      <c r="D308">
        <v>-4.169035436801213E-3</v>
      </c>
      <c r="E308">
        <v>-4.1777500946163972E-3</v>
      </c>
      <c r="F308">
        <v>8.5669352833110519</v>
      </c>
      <c r="G308">
        <v>12.662965705625814</v>
      </c>
    </row>
    <row r="309" spans="1:7" x14ac:dyDescent="0.25">
      <c r="A309" t="s">
        <v>55</v>
      </c>
      <c r="B309">
        <v>5226</v>
      </c>
      <c r="C309">
        <v>218274</v>
      </c>
      <c r="D309">
        <v>-5.518553758325404E-3</v>
      </c>
      <c r="E309">
        <v>-5.5338372304937393E-3</v>
      </c>
      <c r="F309">
        <v>8.5614014460805574</v>
      </c>
      <c r="G309">
        <v>12.29350643329181</v>
      </c>
    </row>
    <row r="310" spans="1:7" x14ac:dyDescent="0.25">
      <c r="A310" t="s">
        <v>56</v>
      </c>
      <c r="B310">
        <v>5113.5</v>
      </c>
      <c r="C310">
        <v>366747</v>
      </c>
      <c r="D310">
        <v>-2.1526980482204364E-2</v>
      </c>
      <c r="E310">
        <v>-2.1762065834490318E-2</v>
      </c>
      <c r="F310">
        <v>8.5396393802460668</v>
      </c>
      <c r="G310">
        <v>12.812427516012672</v>
      </c>
    </row>
    <row r="311" spans="1:7" x14ac:dyDescent="0.25">
      <c r="A311" t="s">
        <v>57</v>
      </c>
      <c r="B311">
        <v>5119</v>
      </c>
      <c r="C311">
        <v>293771</v>
      </c>
      <c r="D311">
        <v>1.075584237801897E-3</v>
      </c>
      <c r="E311">
        <v>1.0750062115157273E-3</v>
      </c>
      <c r="F311">
        <v>8.5407143864575836</v>
      </c>
      <c r="G311">
        <v>12.590555831246965</v>
      </c>
    </row>
  </sheetData>
  <mergeCells count="4">
    <mergeCell ref="Q4:T8"/>
    <mergeCell ref="Q18:T24"/>
    <mergeCell ref="Q33:T37"/>
    <mergeCell ref="Q47:T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Original</vt:lpstr>
      <vt:lpstr>Зад.1-2</vt:lpstr>
      <vt:lpstr>Подсчет выбросов</vt:lpstr>
      <vt:lpstr>Зад 8 с выбросами</vt:lpstr>
      <vt:lpstr>Зад 3 и 8 без выбросов</vt:lpstr>
      <vt:lpstr>Зад. 4</vt:lpstr>
      <vt:lpstr>Зад. 5</vt:lpstr>
      <vt:lpstr>Зад.6</vt:lpstr>
      <vt:lpstr>Зад.7</vt:lpstr>
      <vt:lpstr>Зад. 9</vt:lpstr>
      <vt:lpstr>Зад. 10</vt:lpstr>
      <vt:lpstr>Зад.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Gena</cp:lastModifiedBy>
  <dcterms:created xsi:type="dcterms:W3CDTF">2015-06-05T18:17:20Z</dcterms:created>
  <dcterms:modified xsi:type="dcterms:W3CDTF">2021-05-22T05:01:07Z</dcterms:modified>
</cp:coreProperties>
</file>