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682C892F-6D63-4D8A-AE23-068E1A874DFF}" xr6:coauthVersionLast="46" xr6:coauthVersionMax="46" xr10:uidLastSave="{00000000-0000-0000-0000-000000000000}"/>
  <bookViews>
    <workbookView xWindow="-120" yWindow="-120" windowWidth="29040" windowHeight="16440" tabRatio="890" activeTab="4" xr2:uid="{00000000-000D-0000-FFFF-FFFF00000000}"/>
  </bookViews>
  <sheets>
    <sheet name="Original" sheetId="1" r:id="rId1"/>
    <sheet name="Зад.1-2" sheetId="5" r:id="rId2"/>
    <sheet name="Подсчет выбросов" sheetId="6" r:id="rId3"/>
    <sheet name="Зад 8 с выбросами" sheetId="7" r:id="rId4"/>
    <sheet name="Зад 3 и 8 без выбросов" sheetId="9" r:id="rId5"/>
    <sheet name="Зад. 4" sheetId="10" r:id="rId6"/>
    <sheet name="Зад. 5" sheetId="11" r:id="rId7"/>
    <sheet name="Зад.6" sheetId="12" r:id="rId8"/>
    <sheet name="Зад.7" sheetId="13" r:id="rId9"/>
    <sheet name="Зад. 9" sheetId="14" r:id="rId10"/>
    <sheet name="Зад. 10" sheetId="15" r:id="rId11"/>
    <sheet name="Зад. 11" sheetId="17" r:id="rId12"/>
  </sheets>
  <definedNames>
    <definedName name="_xlchart.v1.0" hidden="1">'Зад 8 с выбросами'!$B$2:$B$334</definedName>
    <definedName name="_xlchart.v1.1" hidden="1">'Зад 8 с выбросами'!$C$2:$C$334</definedName>
    <definedName name="_xlchart.v1.2" hidden="1">'Зад 8 с выбросами'!$D$2</definedName>
    <definedName name="_xlchart.v1.3" hidden="1">'Зад 8 с выбросами'!$D$3:$D$334</definedName>
    <definedName name="_xlchart.v1.4" hidden="1">'Зад 3 и 8 без выбросов'!$D$3:$D$311</definedName>
    <definedName name="_xlchart.v1.5" hidden="1">'Зад 3 и 8 без выбросов'!$C$2:$C$311</definedName>
    <definedName name="_xlchart.v1.6" hidden="1">'Зад 3 и 8 без выбросов'!$B$2:$B$311</definedName>
    <definedName name="_xlnm._FilterDatabase" localSheetId="4" hidden="1">'Зад 3 и 8 без выбросов'!$A$1:$H$311</definedName>
    <definedName name="_xlnm._FilterDatabase" localSheetId="3" hidden="1">'Зад 8 с выбросами'!$A$1:$H$334</definedName>
    <definedName name="_xlnm._FilterDatabase" localSheetId="2" hidden="1">'Подсчет выбросов'!$A$1:$H$334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7" l="1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51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26" i="17"/>
  <c r="K5" i="17"/>
  <c r="M15" i="17" s="1"/>
  <c r="L6" i="17"/>
  <c r="L22" i="17"/>
  <c r="L38" i="17"/>
  <c r="L54" i="17"/>
  <c r="L70" i="17"/>
  <c r="L86" i="17"/>
  <c r="L102" i="17"/>
  <c r="L118" i="17"/>
  <c r="L134" i="17"/>
  <c r="L150" i="17"/>
  <c r="L166" i="17"/>
  <c r="L182" i="17"/>
  <c r="L198" i="17"/>
  <c r="L214" i="17"/>
  <c r="L230" i="17"/>
  <c r="L246" i="17"/>
  <c r="L262" i="17"/>
  <c r="L278" i="17"/>
  <c r="L294" i="17"/>
  <c r="K4" i="17"/>
  <c r="L7" i="17" s="1"/>
  <c r="F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L245" i="17" l="1"/>
  <c r="L85" i="17"/>
  <c r="L276" i="17"/>
  <c r="L100" i="17"/>
  <c r="L275" i="17"/>
  <c r="L99" i="17"/>
  <c r="L290" i="17"/>
  <c r="L194" i="17"/>
  <c r="L130" i="17"/>
  <c r="L18" i="17"/>
  <c r="L241" i="17"/>
  <c r="L129" i="17"/>
  <c r="L256" i="17"/>
  <c r="L112" i="17"/>
  <c r="L287" i="17"/>
  <c r="L191" i="17"/>
  <c r="L63" i="17"/>
  <c r="L302" i="17"/>
  <c r="L286" i="17"/>
  <c r="L270" i="17"/>
  <c r="L254" i="17"/>
  <c r="L238" i="17"/>
  <c r="L222" i="17"/>
  <c r="L206" i="17"/>
  <c r="L190" i="17"/>
  <c r="L174" i="17"/>
  <c r="L158" i="17"/>
  <c r="L142" i="17"/>
  <c r="L126" i="17"/>
  <c r="L110" i="17"/>
  <c r="L94" i="17"/>
  <c r="L78" i="17"/>
  <c r="L62" i="17"/>
  <c r="L46" i="17"/>
  <c r="L30" i="17"/>
  <c r="L14" i="17"/>
  <c r="L293" i="17"/>
  <c r="L181" i="17"/>
  <c r="L53" i="17"/>
  <c r="L228" i="17"/>
  <c r="L116" i="17"/>
  <c r="L291" i="17"/>
  <c r="L131" i="17"/>
  <c r="L274" i="17"/>
  <c r="L162" i="17"/>
  <c r="L66" i="17"/>
  <c r="L177" i="17"/>
  <c r="L33" i="17"/>
  <c r="L272" i="17"/>
  <c r="L160" i="17"/>
  <c r="L64" i="17"/>
  <c r="L239" i="17"/>
  <c r="L127" i="17"/>
  <c r="L79" i="17"/>
  <c r="L301" i="17"/>
  <c r="L285" i="17"/>
  <c r="L269" i="17"/>
  <c r="L253" i="17"/>
  <c r="L237" i="17"/>
  <c r="L221" i="17"/>
  <c r="L205" i="17"/>
  <c r="L189" i="17"/>
  <c r="L173" i="17"/>
  <c r="L157" i="17"/>
  <c r="L141" i="17"/>
  <c r="L125" i="17"/>
  <c r="L109" i="17"/>
  <c r="L93" i="17"/>
  <c r="L77" i="17"/>
  <c r="L61" i="17"/>
  <c r="L45" i="17"/>
  <c r="L29" i="17"/>
  <c r="L13" i="17"/>
  <c r="L213" i="17"/>
  <c r="L101" i="17"/>
  <c r="L260" i="17"/>
  <c r="L148" i="17"/>
  <c r="L52" i="17"/>
  <c r="L227" i="17"/>
  <c r="L163" i="17"/>
  <c r="L35" i="17"/>
  <c r="L242" i="17"/>
  <c r="L146" i="17"/>
  <c r="L50" i="17"/>
  <c r="L289" i="17"/>
  <c r="L193" i="17"/>
  <c r="L97" i="17"/>
  <c r="L304" i="17"/>
  <c r="L192" i="17"/>
  <c r="L96" i="17"/>
  <c r="L16" i="17"/>
  <c r="L303" i="17"/>
  <c r="L223" i="17"/>
  <c r="L111" i="17"/>
  <c r="L15" i="17"/>
  <c r="L300" i="17"/>
  <c r="L284" i="17"/>
  <c r="L268" i="17"/>
  <c r="L252" i="17"/>
  <c r="L236" i="17"/>
  <c r="L220" i="17"/>
  <c r="L204" i="17"/>
  <c r="L188" i="17"/>
  <c r="L172" i="17"/>
  <c r="L156" i="17"/>
  <c r="L140" i="17"/>
  <c r="L124" i="17"/>
  <c r="L108" i="17"/>
  <c r="L92" i="17"/>
  <c r="L76" i="17"/>
  <c r="L60" i="17"/>
  <c r="L44" i="17"/>
  <c r="L28" i="17"/>
  <c r="L12" i="17"/>
  <c r="L229" i="17"/>
  <c r="L69" i="17"/>
  <c r="L2" i="17"/>
  <c r="L164" i="17"/>
  <c r="L20" i="17"/>
  <c r="L243" i="17"/>
  <c r="L67" i="17"/>
  <c r="L257" i="17"/>
  <c r="L161" i="17"/>
  <c r="L65" i="17"/>
  <c r="L240" i="17"/>
  <c r="L128" i="17"/>
  <c r="L48" i="17"/>
  <c r="L271" i="17"/>
  <c r="L175" i="17"/>
  <c r="L31" i="17"/>
  <c r="L299" i="17"/>
  <c r="L283" i="17"/>
  <c r="L267" i="17"/>
  <c r="L251" i="17"/>
  <c r="L235" i="17"/>
  <c r="L219" i="17"/>
  <c r="L203" i="17"/>
  <c r="L187" i="17"/>
  <c r="L171" i="17"/>
  <c r="L155" i="17"/>
  <c r="L139" i="17"/>
  <c r="L123" i="17"/>
  <c r="L107" i="17"/>
  <c r="L91" i="17"/>
  <c r="L75" i="17"/>
  <c r="L59" i="17"/>
  <c r="L43" i="17"/>
  <c r="L27" i="17"/>
  <c r="L11" i="17"/>
  <c r="L277" i="17"/>
  <c r="L149" i="17"/>
  <c r="L21" i="17"/>
  <c r="L292" i="17"/>
  <c r="L180" i="17"/>
  <c r="L68" i="17"/>
  <c r="L259" i="17"/>
  <c r="L147" i="17"/>
  <c r="L3" i="17"/>
  <c r="L226" i="17"/>
  <c r="L98" i="17"/>
  <c r="L273" i="17"/>
  <c r="L145" i="17"/>
  <c r="L49" i="17"/>
  <c r="L288" i="17"/>
  <c r="L144" i="17"/>
  <c r="L32" i="17"/>
  <c r="L255" i="17"/>
  <c r="L143" i="17"/>
  <c r="L47" i="17"/>
  <c r="L298" i="17"/>
  <c r="L282" i="17"/>
  <c r="L266" i="17"/>
  <c r="L250" i="17"/>
  <c r="L234" i="17"/>
  <c r="L218" i="17"/>
  <c r="L202" i="17"/>
  <c r="L186" i="17"/>
  <c r="L170" i="17"/>
  <c r="L154" i="17"/>
  <c r="L138" i="17"/>
  <c r="L122" i="17"/>
  <c r="L106" i="17"/>
  <c r="L90" i="17"/>
  <c r="L74" i="17"/>
  <c r="L58" i="17"/>
  <c r="L42" i="17"/>
  <c r="L26" i="17"/>
  <c r="L10" i="17"/>
  <c r="L133" i="17"/>
  <c r="L196" i="17"/>
  <c r="L84" i="17"/>
  <c r="L211" i="17"/>
  <c r="L83" i="17"/>
  <c r="L210" i="17"/>
  <c r="L82" i="17"/>
  <c r="L305" i="17"/>
  <c r="L113" i="17"/>
  <c r="L224" i="17"/>
  <c r="L80" i="17"/>
  <c r="L207" i="17"/>
  <c r="L95" i="17"/>
  <c r="L297" i="17"/>
  <c r="L281" i="17"/>
  <c r="L265" i="17"/>
  <c r="L249" i="17"/>
  <c r="L233" i="17"/>
  <c r="L217" i="17"/>
  <c r="L201" i="17"/>
  <c r="L185" i="17"/>
  <c r="L169" i="17"/>
  <c r="L153" i="17"/>
  <c r="L137" i="17"/>
  <c r="L121" i="17"/>
  <c r="L105" i="17"/>
  <c r="L89" i="17"/>
  <c r="L73" i="17"/>
  <c r="L57" i="17"/>
  <c r="L41" i="17"/>
  <c r="L25" i="17"/>
  <c r="L9" i="17"/>
  <c r="L197" i="17"/>
  <c r="L117" i="17"/>
  <c r="L5" i="17"/>
  <c r="L212" i="17"/>
  <c r="L36" i="17"/>
  <c r="L195" i="17"/>
  <c r="L51" i="17"/>
  <c r="L258" i="17"/>
  <c r="L114" i="17"/>
  <c r="L209" i="17"/>
  <c r="L17" i="17"/>
  <c r="L176" i="17"/>
  <c r="L296" i="17"/>
  <c r="L264" i="17"/>
  <c r="L248" i="17"/>
  <c r="L232" i="17"/>
  <c r="L216" i="17"/>
  <c r="L200" i="17"/>
  <c r="L184" i="17"/>
  <c r="L168" i="17"/>
  <c r="L152" i="17"/>
  <c r="L136" i="17"/>
  <c r="L120" i="17"/>
  <c r="L104" i="17"/>
  <c r="L88" i="17"/>
  <c r="L72" i="17"/>
  <c r="L56" i="17"/>
  <c r="L40" i="17"/>
  <c r="L24" i="17"/>
  <c r="L8" i="17"/>
  <c r="L261" i="17"/>
  <c r="L165" i="17"/>
  <c r="L37" i="17"/>
  <c r="L244" i="17"/>
  <c r="L132" i="17"/>
  <c r="L4" i="17"/>
  <c r="L179" i="17"/>
  <c r="L115" i="17"/>
  <c r="L19" i="17"/>
  <c r="L306" i="17"/>
  <c r="L178" i="17"/>
  <c r="L34" i="17"/>
  <c r="L225" i="17"/>
  <c r="L81" i="17"/>
  <c r="L208" i="17"/>
  <c r="L159" i="17"/>
  <c r="L280" i="17"/>
  <c r="L295" i="17"/>
  <c r="L279" i="17"/>
  <c r="L263" i="17"/>
  <c r="L247" i="17"/>
  <c r="L231" i="17"/>
  <c r="L215" i="17"/>
  <c r="L199" i="17"/>
  <c r="L183" i="17"/>
  <c r="L167" i="17"/>
  <c r="L151" i="17"/>
  <c r="L135" i="17"/>
  <c r="L119" i="17"/>
  <c r="L103" i="17"/>
  <c r="L87" i="17"/>
  <c r="L71" i="17"/>
  <c r="L55" i="17"/>
  <c r="L39" i="17"/>
  <c r="L23" i="17"/>
  <c r="M233" i="17"/>
  <c r="M187" i="17"/>
  <c r="M13" i="17"/>
  <c r="M186" i="17"/>
  <c r="M58" i="17"/>
  <c r="M139" i="17"/>
  <c r="M138" i="17"/>
  <c r="M45" i="17"/>
  <c r="M299" i="17"/>
  <c r="M170" i="17"/>
  <c r="M251" i="17"/>
  <c r="M286" i="17"/>
  <c r="M250" i="17"/>
  <c r="M204" i="17"/>
  <c r="M158" i="17"/>
  <c r="M122" i="17"/>
  <c r="M76" i="17"/>
  <c r="M30" i="17"/>
  <c r="M269" i="17"/>
  <c r="M59" i="17"/>
  <c r="M268" i="17"/>
  <c r="M12" i="17"/>
  <c r="M267" i="17"/>
  <c r="M57" i="17"/>
  <c r="M302" i="17"/>
  <c r="M46" i="17"/>
  <c r="M219" i="17"/>
  <c r="M91" i="17"/>
  <c r="M300" i="17"/>
  <c r="M126" i="17"/>
  <c r="M217" i="17"/>
  <c r="M43" i="17"/>
  <c r="M252" i="17"/>
  <c r="M42" i="17"/>
  <c r="M169" i="17"/>
  <c r="M285" i="17"/>
  <c r="M249" i="17"/>
  <c r="M203" i="17"/>
  <c r="M157" i="17"/>
  <c r="M121" i="17"/>
  <c r="M75" i="17"/>
  <c r="M29" i="17"/>
  <c r="M141" i="17"/>
  <c r="M93" i="17"/>
  <c r="M92" i="17"/>
  <c r="M301" i="17"/>
  <c r="M9" i="17"/>
  <c r="M44" i="17"/>
  <c r="M171" i="17"/>
  <c r="M206" i="17"/>
  <c r="M123" i="17"/>
  <c r="M284" i="17"/>
  <c r="M238" i="17"/>
  <c r="M202" i="17"/>
  <c r="M156" i="17"/>
  <c r="M110" i="17"/>
  <c r="M74" i="17"/>
  <c r="M28" i="17"/>
  <c r="M140" i="17"/>
  <c r="M11" i="17"/>
  <c r="M254" i="17"/>
  <c r="M253" i="17"/>
  <c r="M298" i="17"/>
  <c r="M205" i="17"/>
  <c r="M283" i="17"/>
  <c r="M237" i="17"/>
  <c r="M201" i="17"/>
  <c r="M155" i="17"/>
  <c r="M109" i="17"/>
  <c r="M73" i="17"/>
  <c r="M27" i="17"/>
  <c r="M174" i="17"/>
  <c r="M265" i="17"/>
  <c r="M172" i="17"/>
  <c r="M89" i="17"/>
  <c r="M124" i="17"/>
  <c r="M77" i="17"/>
  <c r="M282" i="17"/>
  <c r="M236" i="17"/>
  <c r="M190" i="17"/>
  <c r="M154" i="17"/>
  <c r="M108" i="17"/>
  <c r="M62" i="17"/>
  <c r="M26" i="17"/>
  <c r="M105" i="17"/>
  <c r="M94" i="17"/>
  <c r="M185" i="17"/>
  <c r="M266" i="17"/>
  <c r="M10" i="17"/>
  <c r="M137" i="17"/>
  <c r="M218" i="17"/>
  <c r="M125" i="17"/>
  <c r="M78" i="17"/>
  <c r="M41" i="17"/>
  <c r="M281" i="17"/>
  <c r="M235" i="17"/>
  <c r="M189" i="17"/>
  <c r="M153" i="17"/>
  <c r="M107" i="17"/>
  <c r="M61" i="17"/>
  <c r="M25" i="17"/>
  <c r="M222" i="17"/>
  <c r="M221" i="17"/>
  <c r="M220" i="17"/>
  <c r="M173" i="17"/>
  <c r="M90" i="17"/>
  <c r="M297" i="17"/>
  <c r="M270" i="17"/>
  <c r="M234" i="17"/>
  <c r="M188" i="17"/>
  <c r="M142" i="17"/>
  <c r="M106" i="17"/>
  <c r="M60" i="17"/>
  <c r="M14" i="17"/>
  <c r="M184" i="17"/>
  <c r="M279" i="17"/>
  <c r="M231" i="17"/>
  <c r="M183" i="17"/>
  <c r="M135" i="17"/>
  <c r="M71" i="17"/>
  <c r="M23" i="17"/>
  <c r="M278" i="17"/>
  <c r="M230" i="17"/>
  <c r="M182" i="17"/>
  <c r="M134" i="17"/>
  <c r="M70" i="17"/>
  <c r="M6" i="17"/>
  <c r="M292" i="17"/>
  <c r="M276" i="17"/>
  <c r="M260" i="17"/>
  <c r="M244" i="17"/>
  <c r="M228" i="17"/>
  <c r="M212" i="17"/>
  <c r="M196" i="17"/>
  <c r="M180" i="17"/>
  <c r="M164" i="17"/>
  <c r="M148" i="17"/>
  <c r="M132" i="17"/>
  <c r="M116" i="17"/>
  <c r="M100" i="17"/>
  <c r="M84" i="17"/>
  <c r="M68" i="17"/>
  <c r="M52" i="17"/>
  <c r="M36" i="17"/>
  <c r="M20" i="17"/>
  <c r="M4" i="17"/>
  <c r="M280" i="17"/>
  <c r="M248" i="17"/>
  <c r="M200" i="17"/>
  <c r="M152" i="17"/>
  <c r="M120" i="17"/>
  <c r="M88" i="17"/>
  <c r="M56" i="17"/>
  <c r="M8" i="17"/>
  <c r="M263" i="17"/>
  <c r="M215" i="17"/>
  <c r="M167" i="17"/>
  <c r="M119" i="17"/>
  <c r="M87" i="17"/>
  <c r="M55" i="17"/>
  <c r="M7" i="17"/>
  <c r="M262" i="17"/>
  <c r="M214" i="17"/>
  <c r="M166" i="17"/>
  <c r="M118" i="17"/>
  <c r="M86" i="17"/>
  <c r="M54" i="17"/>
  <c r="M22" i="17"/>
  <c r="M293" i="17"/>
  <c r="M245" i="17"/>
  <c r="M197" i="17"/>
  <c r="M149" i="17"/>
  <c r="M85" i="17"/>
  <c r="M37" i="17"/>
  <c r="M275" i="17"/>
  <c r="M227" i="17"/>
  <c r="M179" i="17"/>
  <c r="M99" i="17"/>
  <c r="M19" i="17"/>
  <c r="M306" i="17"/>
  <c r="M290" i="17"/>
  <c r="M274" i="17"/>
  <c r="M258" i="17"/>
  <c r="M242" i="17"/>
  <c r="M226" i="17"/>
  <c r="M210" i="17"/>
  <c r="M194" i="17"/>
  <c r="M178" i="17"/>
  <c r="M162" i="17"/>
  <c r="M146" i="17"/>
  <c r="M130" i="17"/>
  <c r="M114" i="17"/>
  <c r="M98" i="17"/>
  <c r="M82" i="17"/>
  <c r="M66" i="17"/>
  <c r="M50" i="17"/>
  <c r="M34" i="17"/>
  <c r="M18" i="17"/>
  <c r="M2" i="17"/>
  <c r="M261" i="17"/>
  <c r="M213" i="17"/>
  <c r="M165" i="17"/>
  <c r="M133" i="17"/>
  <c r="M101" i="17"/>
  <c r="M53" i="17"/>
  <c r="M21" i="17"/>
  <c r="M243" i="17"/>
  <c r="M163" i="17"/>
  <c r="M115" i="17"/>
  <c r="M51" i="17"/>
  <c r="M305" i="17"/>
  <c r="M289" i="17"/>
  <c r="M273" i="17"/>
  <c r="M257" i="17"/>
  <c r="M241" i="17"/>
  <c r="M225" i="17"/>
  <c r="M209" i="17"/>
  <c r="M193" i="17"/>
  <c r="M177" i="17"/>
  <c r="M161" i="17"/>
  <c r="M145" i="17"/>
  <c r="M129" i="17"/>
  <c r="M113" i="17"/>
  <c r="M97" i="17"/>
  <c r="M81" i="17"/>
  <c r="M65" i="17"/>
  <c r="M49" i="17"/>
  <c r="M33" i="17"/>
  <c r="M17" i="17"/>
  <c r="M259" i="17"/>
  <c r="M195" i="17"/>
  <c r="M131" i="17"/>
  <c r="M83" i="17"/>
  <c r="M35" i="17"/>
  <c r="M304" i="17"/>
  <c r="M288" i="17"/>
  <c r="M272" i="17"/>
  <c r="M256" i="17"/>
  <c r="M240" i="17"/>
  <c r="M224" i="17"/>
  <c r="M208" i="17"/>
  <c r="M192" i="17"/>
  <c r="M176" i="17"/>
  <c r="M160" i="17"/>
  <c r="M144" i="17"/>
  <c r="M128" i="17"/>
  <c r="M112" i="17"/>
  <c r="M96" i="17"/>
  <c r="M80" i="17"/>
  <c r="M64" i="17"/>
  <c r="M48" i="17"/>
  <c r="M32" i="17"/>
  <c r="M16" i="17"/>
  <c r="M296" i="17"/>
  <c r="M264" i="17"/>
  <c r="M232" i="17"/>
  <c r="M216" i="17"/>
  <c r="M168" i="17"/>
  <c r="M136" i="17"/>
  <c r="M104" i="17"/>
  <c r="M72" i="17"/>
  <c r="M40" i="17"/>
  <c r="M24" i="17"/>
  <c r="M295" i="17"/>
  <c r="M247" i="17"/>
  <c r="M199" i="17"/>
  <c r="M151" i="17"/>
  <c r="M103" i="17"/>
  <c r="M39" i="17"/>
  <c r="M294" i="17"/>
  <c r="M246" i="17"/>
  <c r="M198" i="17"/>
  <c r="M150" i="17"/>
  <c r="M102" i="17"/>
  <c r="M38" i="17"/>
  <c r="M277" i="17"/>
  <c r="M229" i="17"/>
  <c r="M181" i="17"/>
  <c r="M117" i="17"/>
  <c r="M69" i="17"/>
  <c r="M5" i="17"/>
  <c r="M291" i="17"/>
  <c r="M211" i="17"/>
  <c r="M147" i="17"/>
  <c r="M67" i="17"/>
  <c r="M3" i="17"/>
  <c r="M303" i="17"/>
  <c r="M287" i="17"/>
  <c r="M271" i="17"/>
  <c r="M255" i="17"/>
  <c r="M239" i="17"/>
  <c r="M223" i="17"/>
  <c r="M207" i="17"/>
  <c r="M191" i="17"/>
  <c r="M175" i="17"/>
  <c r="M159" i="17"/>
  <c r="M143" i="17"/>
  <c r="M127" i="17"/>
  <c r="M111" i="17"/>
  <c r="M95" i="17"/>
  <c r="M79" i="17"/>
  <c r="M63" i="17"/>
  <c r="M47" i="17"/>
  <c r="M31" i="17"/>
  <c r="R3" i="11"/>
  <c r="R2" i="11"/>
  <c r="J3" i="11"/>
  <c r="J2" i="11"/>
  <c r="V4" i="10"/>
  <c r="V5" i="10" s="1"/>
  <c r="V3" i="10"/>
  <c r="V2" i="10"/>
  <c r="V10" i="10" s="1"/>
  <c r="R4" i="10"/>
  <c r="R5" i="10" s="1"/>
  <c r="R3" i="10"/>
  <c r="R2" i="10"/>
  <c r="R10" i="10" s="1"/>
  <c r="N4" i="10"/>
  <c r="N5" i="10" s="1"/>
  <c r="N3" i="10"/>
  <c r="N2" i="10"/>
  <c r="N10" i="10" s="1"/>
  <c r="N6" i="10" l="1"/>
  <c r="N7" i="10" s="1"/>
  <c r="V6" i="10"/>
  <c r="V7" i="10" s="1"/>
  <c r="R6" i="10"/>
  <c r="R7" i="10" s="1"/>
  <c r="R11" i="10" s="1"/>
  <c r="R12" i="10" s="1"/>
  <c r="R13" i="10" s="1"/>
  <c r="R14" i="10" s="1"/>
  <c r="R15" i="10" s="1"/>
  <c r="R16" i="10" s="1"/>
  <c r="R17" i="10" s="1"/>
  <c r="R18" i="10" s="1"/>
  <c r="R19" i="10" s="1"/>
  <c r="N11" i="10"/>
  <c r="N12" i="10" s="1"/>
  <c r="N13" i="10" s="1"/>
  <c r="N14" i="10" s="1"/>
  <c r="N15" i="10" s="1"/>
  <c r="N16" i="10" s="1"/>
  <c r="N17" i="10" s="1"/>
  <c r="N18" i="10" s="1"/>
  <c r="N19" i="10" s="1"/>
  <c r="V11" i="10" l="1"/>
  <c r="V12" i="10" s="1"/>
  <c r="V13" i="10" s="1"/>
  <c r="V14" i="10" s="1"/>
  <c r="V15" i="10" s="1"/>
  <c r="V16" i="10" s="1"/>
  <c r="V17" i="10" s="1"/>
  <c r="V18" i="10" s="1"/>
  <c r="V19" i="10" s="1"/>
  <c r="J4" i="10"/>
  <c r="J5" i="10" s="1"/>
  <c r="J3" i="10"/>
  <c r="J2" i="10"/>
  <c r="J10" i="10" s="1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" i="5"/>
  <c r="J6" i="10" l="1"/>
  <c r="J7" i="10"/>
  <c r="J11" i="10"/>
  <c r="J12" i="10" s="1"/>
  <c r="J13" i="10" s="1"/>
  <c r="J14" i="10" s="1"/>
  <c r="J15" i="10" s="1"/>
  <c r="J16" i="10" s="1"/>
  <c r="J17" i="10" s="1"/>
  <c r="J18" i="10" s="1"/>
  <c r="J19" i="10" s="1"/>
  <c r="M2" i="6"/>
  <c r="M3" i="6"/>
  <c r="M4" i="6" l="1"/>
  <c r="M6" i="6" s="1"/>
  <c r="M5" i="6" l="1"/>
  <c r="H188" i="6"/>
  <c r="H20" i="6"/>
  <c r="H299" i="6"/>
  <c r="H257" i="6"/>
  <c r="H93" i="6"/>
  <c r="H68" i="6"/>
  <c r="H307" i="6"/>
  <c r="H327" i="6"/>
  <c r="H62" i="6"/>
  <c r="H143" i="6"/>
  <c r="H210" i="6"/>
  <c r="H330" i="6"/>
  <c r="H159" i="6"/>
  <c r="H322" i="6"/>
  <c r="H189" i="6"/>
  <c r="H39" i="6"/>
  <c r="H191" i="6"/>
  <c r="H264" i="6"/>
  <c r="H289" i="6"/>
  <c r="H160" i="6"/>
  <c r="H172" i="6"/>
  <c r="H3" i="6"/>
  <c r="H288" i="6"/>
  <c r="H91" i="6"/>
  <c r="H51" i="6"/>
  <c r="H64" i="6"/>
  <c r="H134" i="6"/>
  <c r="H253" i="6"/>
  <c r="H222" i="6"/>
  <c r="H317" i="6"/>
  <c r="H4" i="6"/>
  <c r="H238" i="6"/>
  <c r="H157" i="6"/>
  <c r="H312" i="6"/>
  <c r="H96" i="6"/>
  <c r="H306" i="6"/>
  <c r="H195" i="6"/>
  <c r="H240" i="6"/>
  <c r="H82" i="6"/>
  <c r="H308" i="6"/>
  <c r="H127" i="6"/>
  <c r="H114" i="6"/>
  <c r="H137" i="6"/>
  <c r="H92" i="6"/>
  <c r="H27" i="6"/>
  <c r="H300" i="6"/>
  <c r="H291" i="6"/>
  <c r="H183" i="6"/>
  <c r="H318" i="6"/>
  <c r="H32" i="6"/>
  <c r="H70" i="6"/>
  <c r="H98" i="6"/>
  <c r="H58" i="6"/>
  <c r="H208" i="6"/>
  <c r="H196" i="6"/>
  <c r="H181" i="6"/>
  <c r="H106" i="6"/>
  <c r="H69" i="6"/>
  <c r="H173" i="6"/>
  <c r="H283" i="6"/>
  <c r="H170" i="6"/>
  <c r="H182" i="6"/>
  <c r="H45" i="6"/>
  <c r="H67" i="6"/>
  <c r="H48" i="6"/>
  <c r="H221" i="6"/>
  <c r="H168" i="6"/>
  <c r="H103" i="6"/>
  <c r="H6" i="6"/>
  <c r="H72" i="6"/>
  <c r="H314" i="6"/>
  <c r="H75" i="6"/>
  <c r="H198" i="6"/>
  <c r="H63" i="6"/>
  <c r="H28" i="6"/>
  <c r="H292" i="6"/>
  <c r="H179" i="6"/>
  <c r="H271" i="6"/>
  <c r="H204" i="6"/>
  <c r="H146" i="6"/>
  <c r="H14" i="6"/>
  <c r="H301" i="6"/>
  <c r="H274" i="6"/>
  <c r="H119" i="6"/>
  <c r="H215" i="6"/>
  <c r="H78" i="6"/>
  <c r="H334" i="6"/>
  <c r="H176" i="6"/>
  <c r="H207" i="6"/>
  <c r="H273" i="6"/>
  <c r="H316" i="6"/>
  <c r="H123" i="6"/>
  <c r="H153" i="6"/>
  <c r="H333" i="6"/>
  <c r="H251" i="6"/>
  <c r="H315" i="6"/>
  <c r="H279" i="6"/>
  <c r="H201" i="6"/>
  <c r="H22" i="6"/>
  <c r="H85" i="6"/>
  <c r="H158" i="6"/>
  <c r="H108" i="6"/>
  <c r="H209" i="6"/>
  <c r="H245" i="6"/>
  <c r="H180" i="6"/>
  <c r="H269" i="6"/>
  <c r="H218" i="6"/>
  <c r="H162" i="6"/>
  <c r="H331" i="6"/>
  <c r="H83" i="6"/>
  <c r="H100" i="6"/>
  <c r="H34" i="6"/>
  <c r="H33" i="6"/>
  <c r="H135" i="6"/>
  <c r="H213" i="6"/>
  <c r="H203" i="6"/>
  <c r="H237" i="6"/>
  <c r="H15" i="6"/>
  <c r="H11" i="6"/>
  <c r="H278" i="6"/>
  <c r="H95" i="6"/>
  <c r="H133" i="6"/>
  <c r="H43" i="6"/>
  <c r="H53" i="6"/>
  <c r="H270" i="6"/>
  <c r="H149" i="6"/>
  <c r="H187" i="6"/>
  <c r="H263" i="6"/>
  <c r="H247" i="6"/>
  <c r="H94" i="6"/>
  <c r="H47" i="6"/>
  <c r="H304" i="6"/>
  <c r="H2" i="6"/>
  <c r="H155" i="6"/>
  <c r="H18" i="6"/>
  <c r="H65" i="6"/>
  <c r="H88" i="6"/>
  <c r="H297" i="6"/>
  <c r="H282" i="6"/>
  <c r="H110" i="6"/>
  <c r="H144" i="6"/>
  <c r="H217" i="6"/>
  <c r="H40" i="6"/>
  <c r="H138" i="6"/>
  <c r="H9" i="6"/>
  <c r="H281" i="6"/>
  <c r="H113" i="6"/>
  <c r="H174" i="6"/>
  <c r="H12" i="6"/>
  <c r="H252" i="6"/>
  <c r="H202" i="6"/>
  <c r="H265" i="6"/>
  <c r="H36" i="6"/>
  <c r="H250" i="6"/>
  <c r="H194" i="6"/>
  <c r="H296" i="6"/>
  <c r="H115" i="6"/>
  <c r="H239" i="6"/>
  <c r="H165" i="6"/>
  <c r="H124" i="6"/>
  <c r="H167" i="6"/>
  <c r="H328" i="6"/>
  <c r="H293" i="6"/>
  <c r="H233" i="6"/>
  <c r="H23" i="6"/>
  <c r="H59" i="6"/>
  <c r="H313" i="6"/>
  <c r="H71" i="6"/>
  <c r="H169" i="6"/>
  <c r="H284" i="6"/>
  <c r="H243" i="6"/>
  <c r="H192" i="6"/>
  <c r="H24" i="6"/>
  <c r="H31" i="6"/>
  <c r="H79" i="6"/>
  <c r="H74" i="6"/>
  <c r="H311" i="6"/>
  <c r="H126" i="6"/>
  <c r="H287" i="6"/>
  <c r="H223" i="6"/>
  <c r="H272" i="6"/>
  <c r="H73" i="6"/>
  <c r="H44" i="6"/>
  <c r="H13" i="6"/>
  <c r="H7" i="6"/>
  <c r="H90" i="6"/>
  <c r="H142" i="6"/>
  <c r="H224" i="6"/>
  <c r="H105" i="6"/>
  <c r="H242" i="6"/>
  <c r="H260" i="6"/>
  <c r="H19" i="6"/>
  <c r="H255" i="6"/>
  <c r="H310" i="6"/>
  <c r="H220" i="6"/>
  <c r="H186" i="6"/>
  <c r="H249" i="6"/>
  <c r="H132" i="6"/>
  <c r="H87" i="6"/>
  <c r="H214" i="6"/>
  <c r="H326" i="6"/>
  <c r="H76" i="6"/>
  <c r="H266" i="6"/>
  <c r="H80" i="6"/>
  <c r="H230" i="6"/>
  <c r="H52" i="6"/>
  <c r="H298" i="6"/>
  <c r="H267" i="6"/>
  <c r="H49" i="6"/>
  <c r="H147" i="6"/>
  <c r="H256" i="6"/>
  <c r="H102" i="6"/>
  <c r="H25" i="6"/>
  <c r="H199" i="6"/>
  <c r="H244" i="6"/>
  <c r="H101" i="6"/>
  <c r="H332" i="6"/>
  <c r="H231" i="6"/>
  <c r="H16" i="6"/>
  <c r="H325" i="6"/>
  <c r="H248" i="6"/>
  <c r="H30" i="6"/>
  <c r="H280" i="6"/>
  <c r="H118" i="6"/>
  <c r="H177" i="6"/>
  <c r="H5" i="6"/>
  <c r="H107" i="6"/>
  <c r="H277" i="6"/>
  <c r="H225" i="6"/>
  <c r="H229" i="6"/>
  <c r="H111" i="6"/>
  <c r="H26" i="6"/>
  <c r="H112" i="6"/>
  <c r="H305" i="6"/>
  <c r="H262" i="6"/>
  <c r="H116" i="6"/>
  <c r="H235" i="6"/>
  <c r="H145" i="6"/>
  <c r="H35" i="6"/>
  <c r="H319" i="6"/>
  <c r="H290" i="6"/>
  <c r="H139" i="6"/>
  <c r="H190" i="6"/>
  <c r="H84" i="6"/>
  <c r="H104" i="6"/>
  <c r="H206" i="6"/>
  <c r="H216" i="6"/>
  <c r="H99" i="6"/>
  <c r="H175" i="6"/>
  <c r="H205" i="6"/>
  <c r="H131" i="6"/>
  <c r="H303" i="6"/>
  <c r="H258" i="6"/>
  <c r="H163" i="6"/>
  <c r="H254" i="6"/>
  <c r="H219" i="6"/>
  <c r="H211" i="6"/>
  <c r="H156" i="6"/>
  <c r="H129" i="6"/>
  <c r="H227" i="6"/>
  <c r="H286" i="6"/>
  <c r="H141" i="6"/>
  <c r="H228" i="6"/>
  <c r="H171" i="6"/>
  <c r="H268" i="6"/>
  <c r="H89" i="6"/>
  <c r="H117" i="6"/>
  <c r="H66" i="6"/>
  <c r="H150" i="6"/>
  <c r="H148" i="6"/>
  <c r="H184" i="6"/>
  <c r="H140" i="6"/>
  <c r="H50" i="6"/>
  <c r="H57" i="6"/>
  <c r="H42" i="6"/>
  <c r="H154" i="6"/>
  <c r="H234" i="6"/>
  <c r="H212" i="6"/>
  <c r="H166" i="6"/>
  <c r="H8" i="6"/>
  <c r="H41" i="6"/>
  <c r="H309" i="6"/>
  <c r="H321" i="6"/>
  <c r="H185" i="6"/>
  <c r="H56" i="6"/>
  <c r="H241" i="6"/>
  <c r="H232" i="6"/>
  <c r="H29" i="6"/>
  <c r="H38" i="6"/>
  <c r="H10" i="6"/>
  <c r="H323" i="6"/>
  <c r="H122" i="6"/>
  <c r="H61" i="6"/>
  <c r="H178" i="6"/>
  <c r="H276" i="6"/>
  <c r="H121" i="6"/>
  <c r="H125" i="6"/>
  <c r="H246" i="6"/>
  <c r="H86" i="6"/>
  <c r="H161" i="6"/>
  <c r="H329" i="6"/>
  <c r="H97" i="6"/>
  <c r="H21" i="6"/>
  <c r="H136" i="6"/>
  <c r="H152" i="6"/>
  <c r="H324" i="6"/>
  <c r="H294" i="6"/>
  <c r="H193" i="6"/>
  <c r="H236" i="6"/>
  <c r="H130" i="6"/>
  <c r="H320" i="6"/>
  <c r="H128" i="6"/>
  <c r="H302" i="6"/>
  <c r="H46" i="6"/>
  <c r="H151" i="6"/>
  <c r="H295" i="6"/>
  <c r="H275" i="6"/>
  <c r="H259" i="6"/>
  <c r="H197" i="6"/>
  <c r="H164" i="6"/>
  <c r="H54" i="6"/>
  <c r="H261" i="6"/>
  <c r="H285" i="6"/>
  <c r="H77" i="6"/>
  <c r="H120" i="6"/>
  <c r="H109" i="6"/>
  <c r="H200" i="6"/>
  <c r="H17" i="6"/>
  <c r="H37" i="6"/>
  <c r="H55" i="6" l="1"/>
  <c r="H60" i="6"/>
  <c r="H226" i="6"/>
  <c r="H81" i="6"/>
</calcChain>
</file>

<file path=xl/sharedStrings.xml><?xml version="1.0" encoding="utf-8"?>
<sst xmlns="http://schemas.openxmlformats.org/spreadsheetml/2006/main" count="3261" uniqueCount="293">
  <si>
    <t>&lt;TICKER&gt;</t>
  </si>
  <si>
    <t>&lt;PER&gt;</t>
  </si>
  <si>
    <t>&lt;DATE&gt;</t>
  </si>
  <si>
    <t>&lt;CLOSE&gt;</t>
  </si>
  <si>
    <t>&lt;VOL&gt;</t>
  </si>
  <si>
    <t>D</t>
  </si>
  <si>
    <t>13/01/21</t>
  </si>
  <si>
    <t>14/01/21</t>
  </si>
  <si>
    <t>15/01/21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</si>
  <si>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</si>
  <si>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</si>
  <si>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</si>
  <si>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</si>
  <si>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</si>
  <si>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</si>
  <si>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</si>
  <si>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</si>
  <si>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</si>
  <si>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16/02/21</t>
  </si>
  <si>
    <t>17/02/21</t>
  </si>
  <si>
    <t>18/02/21</t>
  </si>
  <si>
    <t>19/02/21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</si>
  <si>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</si>
  <si>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</si>
  <si>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</si>
  <si>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</si>
  <si>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</si>
  <si>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</si>
  <si>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</si>
  <si>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</si>
  <si>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</si>
  <si>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</si>
  <si>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</si>
  <si>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</si>
  <si>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</si>
  <si>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</si>
  <si>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</si>
  <si>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</si>
  <si>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</si>
  <si>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</si>
  <si>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</si>
  <si>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</si>
  <si>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</si>
  <si>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</si>
  <si>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</si>
  <si>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</si>
  <si>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</si>
  <si>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</si>
  <si>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</si>
  <si>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</si>
  <si>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</si>
  <si>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</si>
  <si>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</si>
  <si>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</si>
  <si>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</si>
  <si>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</si>
  <si>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</si>
  <si>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</si>
  <si>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</si>
  <si>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</si>
  <si>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</si>
  <si>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</si>
  <si>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</si>
  <si>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</si>
  <si>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</si>
  <si>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</si>
  <si>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</si>
  <si>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</si>
  <si>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</si>
  <si>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18/02/20</t>
  </si>
  <si>
    <t>19/02/20</t>
  </si>
  <si>
    <t>20/02/20</t>
  </si>
  <si>
    <t>21/02/20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</si>
  <si>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</si>
  <si>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</si>
  <si>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</si>
  <si>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</si>
  <si>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</si>
  <si>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</si>
  <si>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</si>
  <si>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</si>
  <si>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</si>
  <si>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</si>
  <si>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</si>
  <si>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</si>
  <si>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</si>
  <si>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</si>
  <si>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</si>
  <si>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</si>
  <si>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</si>
  <si>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</si>
  <si>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</si>
  <si>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</si>
  <si>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</si>
  <si>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</si>
  <si>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</si>
  <si>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</si>
  <si>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</si>
  <si>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</si>
  <si>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</si>
  <si>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</si>
  <si>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</si>
  <si>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</si>
  <si>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</si>
  <si>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</si>
  <si>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</si>
  <si>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</si>
  <si>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</si>
  <si>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</si>
  <si>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</si>
  <si>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</si>
  <si>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</si>
  <si>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</si>
  <si>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</si>
  <si>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</si>
  <si>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</si>
  <si>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</si>
  <si>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</si>
  <si>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</si>
  <si>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</si>
  <si>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</si>
  <si>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</si>
  <si>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</si>
  <si>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</si>
  <si>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</si>
  <si>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</si>
  <si>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</si>
  <si>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</si>
  <si>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</si>
  <si>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</si>
  <si>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</si>
  <si>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</si>
  <si>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</si>
  <si>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</si>
  <si>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</si>
  <si>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</si>
  <si>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</si>
  <si>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</si>
  <si>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</si>
  <si>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</si>
  <si>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</si>
  <si>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</si>
  <si>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</si>
  <si>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</si>
  <si>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</si>
  <si>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</si>
  <si>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</si>
  <si>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</si>
  <si>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</si>
  <si>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</si>
  <si>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</si>
  <si>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</si>
  <si>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</si>
  <si>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</si>
  <si>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</si>
  <si>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</si>
  <si>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</si>
  <si>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</si>
  <si>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</si>
  <si>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</si>
  <si>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</si>
  <si>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</si>
  <si>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</si>
  <si>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</si>
  <si>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</si>
  <si>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</si>
  <si>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</si>
  <si>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</si>
  <si>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</si>
  <si>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</si>
  <si>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</si>
  <si>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</si>
  <si>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</si>
  <si>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</si>
  <si>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</si>
  <si>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</si>
  <si>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</si>
  <si>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</si>
  <si>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</si>
  <si>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</si>
  <si>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</si>
  <si>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</si>
  <si>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</si>
  <si>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</si>
  <si>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</si>
  <si>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</si>
  <si>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</si>
  <si>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</si>
  <si>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</si>
  <si>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</si>
  <si>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</si>
  <si>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</si>
  <si>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</si>
  <si>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</si>
  <si>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</si>
  <si>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</si>
  <si>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</si>
  <si>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</si>
  <si>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</si>
  <si>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</si>
  <si>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28/12/20</t>
  </si>
  <si>
    <t>29/12/20</t>
  </si>
  <si>
    <t>30/12/20</t>
  </si>
  <si>
    <t>Дата</t>
  </si>
  <si>
    <t>Доходность</t>
  </si>
  <si>
    <t>Цена закрытия</t>
  </si>
  <si>
    <t>Объем продаж</t>
  </si>
  <si>
    <t>Логодоходности</t>
  </si>
  <si>
    <t>Ln цен</t>
  </si>
  <si>
    <t>Ln объем</t>
  </si>
  <si>
    <t>квантиль 1</t>
  </si>
  <si>
    <t>квантиль 3</t>
  </si>
  <si>
    <t>м.диапазон</t>
  </si>
  <si>
    <t>нижн граница</t>
  </si>
  <si>
    <t>верх граница</t>
  </si>
  <si>
    <t>флаг того что выброс</t>
  </si>
  <si>
    <t>Выброс</t>
  </si>
  <si>
    <t>на данной диаграмме не наблюдается выбросов и каких либо аномалий</t>
  </si>
  <si>
    <t>На диаграмме объема продаж видны некоторое количество выбросов, которые могут быть связаны с вбросом в определенные дни определенного количества акций</t>
  </si>
  <si>
    <t>На диаграмме размаха по доходности также видно некоторое количество выбросов, которые связаны с минимальными скачками цен на акций относительно акции на промежутке измерения доходности</t>
  </si>
  <si>
    <t>На представленной диаграмме размаха видно что после удаления выбросов так называемых "усов" не видно</t>
  </si>
  <si>
    <t>На диаграмме размаха по объемам продаж количество и качество выбросов изменилось не сильно так как выбросы удалялись по доходности</t>
  </si>
  <si>
    <t>На диграмме размаха по доходности больше не присутсвуют "усы" так как они были удалены</t>
  </si>
  <si>
    <t>Ассиметричная</t>
  </si>
  <si>
    <t>Симметричная</t>
  </si>
  <si>
    <t>Симметриная</t>
  </si>
  <si>
    <t>На колокол похожа</t>
  </si>
  <si>
    <t xml:space="preserve">На колокол не похожа </t>
  </si>
  <si>
    <t xml:space="preserve">кол карманов </t>
  </si>
  <si>
    <t>диапазон</t>
  </si>
  <si>
    <t>граница карманов</t>
  </si>
  <si>
    <t>мин</t>
  </si>
  <si>
    <t>макс</t>
  </si>
  <si>
    <t>кол данных</t>
  </si>
  <si>
    <t xml:space="preserve"> </t>
  </si>
  <si>
    <t>Карман</t>
  </si>
  <si>
    <t>Еще</t>
  </si>
  <si>
    <t>Частота</t>
  </si>
  <si>
    <t>цена закрытия  доп параметры</t>
  </si>
  <si>
    <t>объем продаж</t>
  </si>
  <si>
    <t>доходность</t>
  </si>
  <si>
    <t xml:space="preserve">ширина </t>
  </si>
  <si>
    <t>ширина</t>
  </si>
  <si>
    <t>ассиметрия</t>
  </si>
  <si>
    <t>Эксцесс</t>
  </si>
  <si>
    <t>цена закрытия</t>
  </si>
  <si>
    <t>эксцесс</t>
  </si>
  <si>
    <t>На графике прослеживается минимальное колебание цен относительно маленького промежутка  времени, но виден явный рост по всему графику</t>
  </si>
  <si>
    <t>Если сопоставить график цен и график объема то видна некотороя зависимость от роста цены после некоторых кризисных ситуаций и увеличение объема продаж</t>
  </si>
  <si>
    <t>На графике опять же можно увидеть некоторые зависимости, но уже относительно объема. Доходность повышается когда идут некоторые "пики" когда большой объем продаж</t>
  </si>
  <si>
    <t>На графике аналогично доходнии представлены значительные колебания и примерно такие  же зависимости</t>
  </si>
  <si>
    <t>По доходности</t>
  </si>
  <si>
    <t>флаг того что выброс по доходности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</si>
  <si>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</si>
  <si>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</si>
  <si>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</si>
  <si>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</si>
  <si>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</si>
  <si>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</si>
  <si>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</si>
  <si>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</si>
  <si>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</si>
  <si>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</si>
  <si>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</si>
  <si>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</si>
  <si>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 по цене закрытия</t>
  </si>
  <si>
    <t>Описательная статистика по объемам продаж</t>
  </si>
  <si>
    <t>Описательная статистика по доходности</t>
  </si>
  <si>
    <t>Описательная статистика по логудохдности</t>
  </si>
  <si>
    <t>ср знач</t>
  </si>
  <si>
    <t>ср геом</t>
  </si>
  <si>
    <t>ср гарм</t>
  </si>
  <si>
    <t>МЕДИАНА</t>
  </si>
  <si>
    <t>мода</t>
  </si>
  <si>
    <t>Мг1</t>
  </si>
  <si>
    <t>мг2</t>
  </si>
  <si>
    <t>US1.MSFT</t>
  </si>
  <si>
    <t>24/02/20</t>
  </si>
  <si>
    <t>24/06/20</t>
  </si>
  <si>
    <t>31/12/20</t>
  </si>
  <si>
    <t>23/02/21</t>
  </si>
  <si>
    <t>Столбец1</t>
  </si>
  <si>
    <t>`</t>
  </si>
  <si>
    <t>Так как компания Microsoft компания большая и не особо связана с производством чего-то железного, то никакие факапы не возможны, НО так как 2020 год был связан с ковидом то цены у компании падали и поднимались на фоне этого (не сильно но было)</t>
  </si>
  <si>
    <t>фондовый рынок пагубно оценило новости по поводу запрета на продаж средств идентификации на фоне BLM https://www.reuters.com/article/us-microsoft-facial-recognition-idUSKBN23I2T6</t>
  </si>
  <si>
    <t>скорее всего на фоне новостей и плохом анонсе  новых игр https://www.livemint.com/technology/tech-news/microsoft-readies-games-for-xbox-series-x-led-by-halo-infinite-11595522460360.html\</t>
  </si>
  <si>
    <t>падение на фоне сокращение количества работников в новом финансовом году https://www.reuters.com/article/us-microsoft-layoffs-idUSKCN24I03A</t>
  </si>
  <si>
    <t>новости о покупке популярной соц сети TikTok https://www.theverge.com/2020/8/3/21352309/microsoft-tiktok-acquisition-deal-why-us-countries-data</t>
  </si>
  <si>
    <t>новости по поводу новых игровых консолях</t>
  </si>
  <si>
    <t>https://www.theverge.com/2020/9/8/21426934/microsoft-xbox-series-s-announcement-price</t>
  </si>
  <si>
    <t>старт продаж нового поколения игровых приставок на территории США</t>
  </si>
  <si>
    <t>новости про холодильник xbox https://www.theverge.com/2020/10/28/21538654/microsoft-xbox-series-x-fridge-competition</t>
  </si>
  <si>
    <t>ПРИЧИНЫ ВЫБРОСОВ ПОДРОБНО ОПИСАНЫ В ЗАДАНИИ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</si>
</sst>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9" formatCode="0.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2" borderId="0" xfId="0" applyFont="1" applyFill="1"/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Continuous"/>
    </xf>
    <xf numFmtId="169" fontId="0" fillId="0" borderId="0" xfId="0" applyNumberFormat="1"/>
    <xf numFmtId="0" fontId="2" fillId="3" borderId="0" xfId="0" applyFont="1" applyFill="1"/>
  </cellXfs>
  <cellStyles count="1">
    <cellStyle name="Обычный" xfId="0" builtinId="0"/>
  </cellStyles>
  <dxfs count="3">
    <dxf>
      <font>
        <strike/>
      </font>
      <fill>
        <patternFill>
          <bgColor theme="7" tint="0.59996337778862885"/>
        </patternFill>
      </fill>
    </dxf>
    <dxf>
      <font>
        <strike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цены</a:t>
            </a:r>
            <a:r>
              <a:rPr lang="ru-RU" baseline="0"/>
              <a:t> продажи</a:t>
            </a:r>
          </a:p>
        </c:rich>
      </c:tx>
      <c:layout>
        <c:manualLayout>
          <c:xMode val="edge"/>
          <c:yMode val="edge"/>
          <c:x val="7.7664862204724405E-2"/>
          <c:y val="5.286343612334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4'!$I$22:$I$32</c:f>
              <c:strCache>
                <c:ptCount val="11"/>
                <c:pt idx="0">
                  <c:v>2705</c:v>
                </c:pt>
                <c:pt idx="1">
                  <c:v>3044.722222</c:v>
                </c:pt>
                <c:pt idx="2">
                  <c:v>3384.444444</c:v>
                </c:pt>
                <c:pt idx="3">
                  <c:v>3724.166667</c:v>
                </c:pt>
                <c:pt idx="4">
                  <c:v>4063.888889</c:v>
                </c:pt>
                <c:pt idx="5">
                  <c:v>4403.611111</c:v>
                </c:pt>
                <c:pt idx="6">
                  <c:v>4743.333333</c:v>
                </c:pt>
                <c:pt idx="7">
                  <c:v>5083.055556</c:v>
                </c:pt>
                <c:pt idx="8">
                  <c:v>5422.777778</c:v>
                </c:pt>
                <c:pt idx="9">
                  <c:v>5762.5</c:v>
                </c:pt>
                <c:pt idx="10">
                  <c:v>Еще</c:v>
                </c:pt>
              </c:strCache>
            </c:strRef>
          </c:cat>
          <c:val>
            <c:numRef>
              <c:f>'Зад. 4'!$J$22:$J$32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28</c:v>
                </c:pt>
                <c:pt idx="5">
                  <c:v>16</c:v>
                </c:pt>
                <c:pt idx="6">
                  <c:v>43</c:v>
                </c:pt>
                <c:pt idx="7">
                  <c:v>74</c:v>
                </c:pt>
                <c:pt idx="8">
                  <c:v>62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2-4EEF-BB40-7FCC0C85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03167"/>
        <c:axId val="747196927"/>
      </c:barChart>
      <c:catAx>
        <c:axId val="74720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6927"/>
        <c:crosses val="autoZero"/>
        <c:auto val="1"/>
        <c:lblAlgn val="ctr"/>
        <c:lblOffset val="100"/>
        <c:noMultiLvlLbl val="0"/>
      </c:catAx>
      <c:valAx>
        <c:axId val="74719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20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логодоходности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Зад.7!$E$3:$E$311</c:f>
              <c:numCache>
                <c:formatCode>General</c:formatCode>
                <c:ptCount val="309"/>
                <c:pt idx="0">
                  <c:v>-1.1522451985385767E-2</c:v>
                </c:pt>
                <c:pt idx="1">
                  <c:v>1.4475881308112901E-3</c:v>
                </c:pt>
                <c:pt idx="2">
                  <c:v>-8.7171292947280481E-3</c:v>
                </c:pt>
                <c:pt idx="3">
                  <c:v>1.5861359718984062E-2</c:v>
                </c:pt>
                <c:pt idx="4">
                  <c:v>1.2041607855885723E-2</c:v>
                </c:pt>
                <c:pt idx="5">
                  <c:v>-5.010061507948884E-3</c:v>
                </c:pt>
                <c:pt idx="6">
                  <c:v>1.2509020983995013E-2</c:v>
                </c:pt>
                <c:pt idx="7">
                  <c:v>-7.3755712347890632E-3</c:v>
                </c:pt>
                <c:pt idx="8">
                  <c:v>7.3143323725879126E-3</c:v>
                </c:pt>
                <c:pt idx="9">
                  <c:v>1.7784451010662082E-2</c:v>
                </c:pt>
                <c:pt idx="10">
                  <c:v>5.1605275040943806E-3</c:v>
                </c:pt>
                <c:pt idx="11">
                  <c:v>-3.7176993110255214E-3</c:v>
                </c:pt>
                <c:pt idx="12">
                  <c:v>-3.9727976167544567E-3</c:v>
                </c:pt>
                <c:pt idx="13">
                  <c:v>5.5934948711727373E-3</c:v>
                </c:pt>
                <c:pt idx="14">
                  <c:v>-1.0187868809371142E-2</c:v>
                </c:pt>
                <c:pt idx="15">
                  <c:v>-1.6926254211550945E-2</c:v>
                </c:pt>
                <c:pt idx="16">
                  <c:v>1.9649155479406561E-2</c:v>
                </c:pt>
                <c:pt idx="17">
                  <c:v>1.5886195676298693E-2</c:v>
                </c:pt>
                <c:pt idx="18">
                  <c:v>2.7048496940628573E-2</c:v>
                </c:pt>
                <c:pt idx="19">
                  <c:v>-1.4988762226367965E-2</c:v>
                </c:pt>
                <c:pt idx="20">
                  <c:v>2.4494811053468058E-2</c:v>
                </c:pt>
                <c:pt idx="21">
                  <c:v>3.2438325719223039E-2</c:v>
                </c:pt>
                <c:pt idx="22">
                  <c:v>-1.3886962376147818E-3</c:v>
                </c:pt>
                <c:pt idx="23">
                  <c:v>2.0630631309188824E-2</c:v>
                </c:pt>
                <c:pt idx="24">
                  <c:v>1.3059804870854833E-3</c:v>
                </c:pt>
                <c:pt idx="25">
                  <c:v>2.5926682346657941E-2</c:v>
                </c:pt>
                <c:pt idx="26">
                  <c:v>-2.3319827017120168E-2</c:v>
                </c:pt>
                <c:pt idx="27">
                  <c:v>1.7882791228947092E-3</c:v>
                </c:pt>
                <c:pt idx="28">
                  <c:v>-5.4833330472213978E-3</c:v>
                </c:pt>
                <c:pt idx="29">
                  <c:v>9.266098973781986E-3</c:v>
                </c:pt>
                <c:pt idx="30">
                  <c:v>9.9289692655741366E-3</c:v>
                </c:pt>
                <c:pt idx="31">
                  <c:v>0</c:v>
                </c:pt>
                <c:pt idx="32">
                  <c:v>-1.5500014315029422E-2</c:v>
                </c:pt>
                <c:pt idx="33">
                  <c:v>-3.1963926873266171E-2</c:v>
                </c:pt>
                <c:pt idx="34">
                  <c:v>-3.5782410961148598E-3</c:v>
                </c:pt>
                <c:pt idx="35">
                  <c:v>2.4507353072133874E-2</c:v>
                </c:pt>
                <c:pt idx="36">
                  <c:v>3.589623655423442E-2</c:v>
                </c:pt>
                <c:pt idx="37">
                  <c:v>-2.3686958265962912E-2</c:v>
                </c:pt>
                <c:pt idx="38">
                  <c:v>-3.1551053388858018E-2</c:v>
                </c:pt>
                <c:pt idx="39">
                  <c:v>-2.7406559628619875E-2</c:v>
                </c:pt>
                <c:pt idx="40">
                  <c:v>1.2621837451552444E-3</c:v>
                </c:pt>
                <c:pt idx="41">
                  <c:v>-9.1787551931721036E-3</c:v>
                </c:pt>
                <c:pt idx="42">
                  <c:v>-9.6187153569455269E-3</c:v>
                </c:pt>
                <c:pt idx="43">
                  <c:v>-1.6605199452191875E-2</c:v>
                </c:pt>
                <c:pt idx="44">
                  <c:v>-3.7150174745359955E-2</c:v>
                </c:pt>
                <c:pt idx="45">
                  <c:v>2.1747064473503844E-2</c:v>
                </c:pt>
                <c:pt idx="46">
                  <c:v>-9.2530344098743656E-3</c:v>
                </c:pt>
                <c:pt idx="47">
                  <c:v>-1.0889841456658469E-2</c:v>
                </c:pt>
                <c:pt idx="48">
                  <c:v>9.921259747664642E-3</c:v>
                </c:pt>
                <c:pt idx="49">
                  <c:v>4.8440812330806035E-4</c:v>
                </c:pt>
                <c:pt idx="50">
                  <c:v>1.935289385399739E-3</c:v>
                </c:pt>
                <c:pt idx="51">
                  <c:v>-1.0707669951216298E-2</c:v>
                </c:pt>
                <c:pt idx="52">
                  <c:v>2.9979604568097531E-2</c:v>
                </c:pt>
                <c:pt idx="53">
                  <c:v>9.1068143014420375E-3</c:v>
                </c:pt>
                <c:pt idx="54">
                  <c:v>3.3583605604604619E-2</c:v>
                </c:pt>
                <c:pt idx="55">
                  <c:v>-1.2002579367524193E-2</c:v>
                </c:pt>
                <c:pt idx="56">
                  <c:v>1.7978921715775406E-2</c:v>
                </c:pt>
                <c:pt idx="57">
                  <c:v>-2.2943683346957557E-3</c:v>
                </c:pt>
                <c:pt idx="58">
                  <c:v>-2.5297194072549052E-2</c:v>
                </c:pt>
                <c:pt idx="59">
                  <c:v>1.0828506515136959E-2</c:v>
                </c:pt>
                <c:pt idx="60">
                  <c:v>-2.6405853904084748E-2</c:v>
                </c:pt>
                <c:pt idx="61">
                  <c:v>2.439490472903456E-2</c:v>
                </c:pt>
                <c:pt idx="62">
                  <c:v>1.0567983108029913E-2</c:v>
                </c:pt>
                <c:pt idx="63">
                  <c:v>9.9645736278360826E-3</c:v>
                </c:pt>
                <c:pt idx="64">
                  <c:v>5.9532112793754003E-3</c:v>
                </c:pt>
                <c:pt idx="65">
                  <c:v>6.0803661813834311E-3</c:v>
                </c:pt>
                <c:pt idx="66">
                  <c:v>1.065958949337539E-2</c:v>
                </c:pt>
                <c:pt idx="67">
                  <c:v>-2.3295923212280186E-2</c:v>
                </c:pt>
                <c:pt idx="68">
                  <c:v>-1.557784360069598E-2</c:v>
                </c:pt>
                <c:pt idx="69">
                  <c:v>4.9426696575663003E-3</c:v>
                </c:pt>
                <c:pt idx="70">
                  <c:v>1.5337976945289418E-2</c:v>
                </c:pt>
                <c:pt idx="71">
                  <c:v>8.8532202511257679E-3</c:v>
                </c:pt>
                <c:pt idx="72">
                  <c:v>-7.7627076021602927E-3</c:v>
                </c:pt>
                <c:pt idx="73">
                  <c:v>1.1648513128464242E-2</c:v>
                </c:pt>
                <c:pt idx="74">
                  <c:v>-1.1921029821798082E-2</c:v>
                </c:pt>
                <c:pt idx="75">
                  <c:v>4.3599106908960886E-4</c:v>
                </c:pt>
                <c:pt idx="76">
                  <c:v>-1.0736887587805118E-2</c:v>
                </c:pt>
                <c:pt idx="77">
                  <c:v>1.26592746080288E-3</c:v>
                </c:pt>
                <c:pt idx="78">
                  <c:v>-2.7540639825731406E-3</c:v>
                </c:pt>
                <c:pt idx="79">
                  <c:v>1.0261565611320033E-2</c:v>
                </c:pt>
                <c:pt idx="80">
                  <c:v>-1.6938506358449251E-3</c:v>
                </c:pt>
                <c:pt idx="81">
                  <c:v>1.1580936827017146E-2</c:v>
                </c:pt>
                <c:pt idx="82">
                  <c:v>1.8362502459212265E-3</c:v>
                </c:pt>
                <c:pt idx="83">
                  <c:v>-1.2979789581000458E-2</c:v>
                </c:pt>
                <c:pt idx="84">
                  <c:v>2.3393195544198681E-2</c:v>
                </c:pt>
                <c:pt idx="85">
                  <c:v>6.2812939407273834E-3</c:v>
                </c:pt>
                <c:pt idx="86">
                  <c:v>7.4015669646669228E-3</c:v>
                </c:pt>
                <c:pt idx="87">
                  <c:v>3.6461698967268655E-2</c:v>
                </c:pt>
                <c:pt idx="88">
                  <c:v>8.3937513318170648E-3</c:v>
                </c:pt>
                <c:pt idx="89">
                  <c:v>7.5315938922293664E-3</c:v>
                </c:pt>
                <c:pt idx="90">
                  <c:v>2.4015771799379897E-2</c:v>
                </c:pt>
                <c:pt idx="91">
                  <c:v>1.4433736203461765E-3</c:v>
                </c:pt>
                <c:pt idx="92">
                  <c:v>1.1268879173373421E-2</c:v>
                </c:pt>
                <c:pt idx="93">
                  <c:v>-6.4897133667887524E-3</c:v>
                </c:pt>
                <c:pt idx="94">
                  <c:v>2.7656657945073292E-2</c:v>
                </c:pt>
                <c:pt idx="95">
                  <c:v>6.4123495474404484E-3</c:v>
                </c:pt>
                <c:pt idx="96">
                  <c:v>-2.062548085981155E-2</c:v>
                </c:pt>
                <c:pt idx="97">
                  <c:v>1.3315106905582358E-2</c:v>
                </c:pt>
                <c:pt idx="98">
                  <c:v>-1.9963358955021909E-2</c:v>
                </c:pt>
                <c:pt idx="99">
                  <c:v>1.053547707703556E-2</c:v>
                </c:pt>
                <c:pt idx="100">
                  <c:v>2.5077188520289766E-2</c:v>
                </c:pt>
                <c:pt idx="101">
                  <c:v>5.3905844540108189E-3</c:v>
                </c:pt>
                <c:pt idx="102">
                  <c:v>7.4983309744411104E-3</c:v>
                </c:pt>
                <c:pt idx="103">
                  <c:v>2.1926178842061786E-2</c:v>
                </c:pt>
                <c:pt idx="104">
                  <c:v>-1.1886999975368965E-2</c:v>
                </c:pt>
                <c:pt idx="105">
                  <c:v>2.1944454254559365E-2</c:v>
                </c:pt>
                <c:pt idx="106">
                  <c:v>7.2557369224855251E-3</c:v>
                </c:pt>
                <c:pt idx="107">
                  <c:v>-3.0831060998962353E-3</c:v>
                </c:pt>
                <c:pt idx="108">
                  <c:v>-3.2283104902009321E-2</c:v>
                </c:pt>
                <c:pt idx="109">
                  <c:v>6.934105888256833E-3</c:v>
                </c:pt>
                <c:pt idx="110">
                  <c:v>-1.7770951580111452E-3</c:v>
                </c:pt>
                <c:pt idx="111">
                  <c:v>-2.000455134457764E-2</c:v>
                </c:pt>
                <c:pt idx="112">
                  <c:v>4.2041856545323067E-2</c:v>
                </c:pt>
                <c:pt idx="113">
                  <c:v>-1.3275478672910788E-2</c:v>
                </c:pt>
                <c:pt idx="114">
                  <c:v>1.4692511643481577E-2</c:v>
                </c:pt>
                <c:pt idx="115">
                  <c:v>-6.9797080620918562E-3</c:v>
                </c:pt>
                <c:pt idx="116">
                  <c:v>1.2293112277887385E-2</c:v>
                </c:pt>
                <c:pt idx="117">
                  <c:v>-8.5744377890382348E-3</c:v>
                </c:pt>
                <c:pt idx="118">
                  <c:v>9.8493852475729331E-3</c:v>
                </c:pt>
                <c:pt idx="119">
                  <c:v>-8.8248277531818365E-4</c:v>
                </c:pt>
                <c:pt idx="120">
                  <c:v>5.8197987958374092E-3</c:v>
                </c:pt>
                <c:pt idx="121">
                  <c:v>-1.5118324932881287E-2</c:v>
                </c:pt>
                <c:pt idx="122">
                  <c:v>-1.9705364357017665E-3</c:v>
                </c:pt>
                <c:pt idx="123">
                  <c:v>1.5795319656291988E-2</c:v>
                </c:pt>
                <c:pt idx="124">
                  <c:v>-1.8005057502731889E-2</c:v>
                </c:pt>
                <c:pt idx="125">
                  <c:v>-1.9630374411576928E-2</c:v>
                </c:pt>
                <c:pt idx="126">
                  <c:v>-2.4096380829306548E-2</c:v>
                </c:pt>
                <c:pt idx="127">
                  <c:v>2.8598304141594273E-2</c:v>
                </c:pt>
                <c:pt idx="128">
                  <c:v>-2.6795556489185844E-3</c:v>
                </c:pt>
                <c:pt idx="129">
                  <c:v>8.6206901890532428E-4</c:v>
                </c:pt>
                <c:pt idx="130">
                  <c:v>6.2992334279873708E-3</c:v>
                </c:pt>
                <c:pt idx="131">
                  <c:v>6.0706849941063032E-3</c:v>
                </c:pt>
                <c:pt idx="132">
                  <c:v>-7.8323804860404057E-3</c:v>
                </c:pt>
                <c:pt idx="133">
                  <c:v>2.2197475878915539E-2</c:v>
                </c:pt>
                <c:pt idx="134">
                  <c:v>-6.6874240855093799E-3</c:v>
                </c:pt>
                <c:pt idx="135">
                  <c:v>2.7645684500755925E-3</c:v>
                </c:pt>
                <c:pt idx="136">
                  <c:v>1.2647213724338259E-2</c:v>
                </c:pt>
                <c:pt idx="137">
                  <c:v>2.1709680120776065E-2</c:v>
                </c:pt>
                <c:pt idx="138">
                  <c:v>2.407709830214869E-2</c:v>
                </c:pt>
                <c:pt idx="139">
                  <c:v>1.0755388035830753E-2</c:v>
                </c:pt>
                <c:pt idx="140">
                  <c:v>-1.7708933780773303E-2</c:v>
                </c:pt>
                <c:pt idx="141">
                  <c:v>1.0082335341512358E-2</c:v>
                </c:pt>
                <c:pt idx="142">
                  <c:v>1.9303852218724864E-2</c:v>
                </c:pt>
                <c:pt idx="143">
                  <c:v>-1.3774130816022157E-2</c:v>
                </c:pt>
                <c:pt idx="144">
                  <c:v>4.1084455756927964E-2</c:v>
                </c:pt>
                <c:pt idx="145">
                  <c:v>-2.8093758596047531E-2</c:v>
                </c:pt>
                <c:pt idx="146">
                  <c:v>-6.2536846373766114E-3</c:v>
                </c:pt>
                <c:pt idx="147">
                  <c:v>6.1562709701620767E-3</c:v>
                </c:pt>
                <c:pt idx="148">
                  <c:v>1.7048199823796975E-2</c:v>
                </c:pt>
                <c:pt idx="149">
                  <c:v>-1.8705685700260669E-2</c:v>
                </c:pt>
                <c:pt idx="150">
                  <c:v>-9.9044692974873828E-3</c:v>
                </c:pt>
                <c:pt idx="151">
                  <c:v>-1.2894445667318642E-2</c:v>
                </c:pt>
                <c:pt idx="152">
                  <c:v>1.1563117347603586E-2</c:v>
                </c:pt>
                <c:pt idx="153">
                  <c:v>2.3166682630366257E-2</c:v>
                </c:pt>
                <c:pt idx="154">
                  <c:v>-3.2685370334717072E-2</c:v>
                </c:pt>
                <c:pt idx="155">
                  <c:v>1.1588877718147398E-2</c:v>
                </c:pt>
                <c:pt idx="156">
                  <c:v>2.2926848120108798E-2</c:v>
                </c:pt>
                <c:pt idx="157">
                  <c:v>8.5294493816686755E-3</c:v>
                </c:pt>
                <c:pt idx="158">
                  <c:v>-1.156581578899833E-2</c:v>
                </c:pt>
                <c:pt idx="159">
                  <c:v>1.4377014781523487E-2</c:v>
                </c:pt>
                <c:pt idx="160">
                  <c:v>1.0742868514877647E-2</c:v>
                </c:pt>
                <c:pt idx="161">
                  <c:v>-3.0104045945551751E-2</c:v>
                </c:pt>
                <c:pt idx="162">
                  <c:v>1.9646619868387762E-2</c:v>
                </c:pt>
                <c:pt idx="163">
                  <c:v>-2.1345938122576846E-2</c:v>
                </c:pt>
                <c:pt idx="164">
                  <c:v>1.9632060054872367E-2</c:v>
                </c:pt>
                <c:pt idx="165">
                  <c:v>3.5197905440619744E-3</c:v>
                </c:pt>
                <c:pt idx="166">
                  <c:v>2.4390308999980473E-2</c:v>
                </c:pt>
                <c:pt idx="167">
                  <c:v>2.59790507858117E-2</c:v>
                </c:pt>
                <c:pt idx="168">
                  <c:v>5.8970663139451471E-3</c:v>
                </c:pt>
                <c:pt idx="169">
                  <c:v>-8.6096680043938802E-3</c:v>
                </c:pt>
                <c:pt idx="170">
                  <c:v>-5.3563450804561758E-3</c:v>
                </c:pt>
                <c:pt idx="171">
                  <c:v>-2.7312454649033581E-4</c:v>
                </c:pt>
                <c:pt idx="172">
                  <c:v>-2.4331876388744275E-2</c:v>
                </c:pt>
                <c:pt idx="173">
                  <c:v>1.1189334003461127E-3</c:v>
                </c:pt>
                <c:pt idx="174">
                  <c:v>7.9182099667991757E-4</c:v>
                </c:pt>
                <c:pt idx="175">
                  <c:v>7.4467098293678092E-4</c:v>
                </c:pt>
                <c:pt idx="176">
                  <c:v>5.937488451618113E-3</c:v>
                </c:pt>
                <c:pt idx="177">
                  <c:v>-2.7999109011567901E-2</c:v>
                </c:pt>
                <c:pt idx="178">
                  <c:v>1.3698844358161927E-2</c:v>
                </c:pt>
                <c:pt idx="179">
                  <c:v>9.2424825868614412E-3</c:v>
                </c:pt>
                <c:pt idx="180">
                  <c:v>-8.4525541330484674E-3</c:v>
                </c:pt>
                <c:pt idx="181">
                  <c:v>-1.5310535155281509E-3</c:v>
                </c:pt>
                <c:pt idx="182">
                  <c:v>1.8704947246936842E-2</c:v>
                </c:pt>
                <c:pt idx="183">
                  <c:v>3.0796857210279069E-2</c:v>
                </c:pt>
                <c:pt idx="184">
                  <c:v>1.8349860811649498E-3</c:v>
                </c:pt>
                <c:pt idx="185">
                  <c:v>-2.3617801388862273E-2</c:v>
                </c:pt>
                <c:pt idx="186">
                  <c:v>-3.4182606232115068E-2</c:v>
                </c:pt>
                <c:pt idx="187">
                  <c:v>2.4983755606035468E-2</c:v>
                </c:pt>
                <c:pt idx="188">
                  <c:v>-4.5849333531666975E-3</c:v>
                </c:pt>
                <c:pt idx="189">
                  <c:v>4.9545166522085519E-3</c:v>
                </c:pt>
                <c:pt idx="190">
                  <c:v>3.9184099922564292E-3</c:v>
                </c:pt>
                <c:pt idx="191">
                  <c:v>-1.3199219066729377E-2</c:v>
                </c:pt>
                <c:pt idx="192">
                  <c:v>-1.6451604892005169E-2</c:v>
                </c:pt>
                <c:pt idx="193">
                  <c:v>6.3777232832137104E-3</c:v>
                </c:pt>
                <c:pt idx="194">
                  <c:v>-9.55813087229411E-3</c:v>
                </c:pt>
                <c:pt idx="195">
                  <c:v>-1.3321282715948589E-3</c:v>
                </c:pt>
                <c:pt idx="196">
                  <c:v>1.7975997713119446E-2</c:v>
                </c:pt>
                <c:pt idx="197">
                  <c:v>-3.2737051619405685E-4</c:v>
                </c:pt>
                <c:pt idx="198">
                  <c:v>6.5736034753127622E-3</c:v>
                </c:pt>
                <c:pt idx="199">
                  <c:v>-4.4242708097401735E-3</c:v>
                </c:pt>
                <c:pt idx="200">
                  <c:v>9.1528503867360587E-3</c:v>
                </c:pt>
                <c:pt idx="201">
                  <c:v>-3.7532189646171002E-3</c:v>
                </c:pt>
                <c:pt idx="202">
                  <c:v>-5.2596178872487175E-3</c:v>
                </c:pt>
                <c:pt idx="203">
                  <c:v>5.1321530508022879E-4</c:v>
                </c:pt>
                <c:pt idx="204">
                  <c:v>-3.2656108148670113E-4</c:v>
                </c:pt>
                <c:pt idx="205">
                  <c:v>7.7155855682603178E-3</c:v>
                </c:pt>
                <c:pt idx="206">
                  <c:v>-2.0818978405554762E-2</c:v>
                </c:pt>
                <c:pt idx="207">
                  <c:v>-4.643677791122105E-3</c:v>
                </c:pt>
                <c:pt idx="208">
                  <c:v>1.2976470869368161E-2</c:v>
                </c:pt>
                <c:pt idx="209">
                  <c:v>4.1638461057459386E-3</c:v>
                </c:pt>
                <c:pt idx="210">
                  <c:v>-2.8016436492553874E-4</c:v>
                </c:pt>
                <c:pt idx="211">
                  <c:v>2.3492484569451914E-2</c:v>
                </c:pt>
                <c:pt idx="212">
                  <c:v>8.6633386628120156E-4</c:v>
                </c:pt>
                <c:pt idx="213">
                  <c:v>-5.8050671532617441E-3</c:v>
                </c:pt>
                <c:pt idx="214">
                  <c:v>2.0104600368947411E-2</c:v>
                </c:pt>
                <c:pt idx="215">
                  <c:v>6.1364999625067888E-3</c:v>
                </c:pt>
                <c:pt idx="216">
                  <c:v>-1.3486987387921846E-2</c:v>
                </c:pt>
                <c:pt idx="217">
                  <c:v>7.8445918711780253E-3</c:v>
                </c:pt>
                <c:pt idx="218">
                  <c:v>1.0009020108693751E-2</c:v>
                </c:pt>
                <c:pt idx="219">
                  <c:v>-2.8941002858032128E-3</c:v>
                </c:pt>
                <c:pt idx="220">
                  <c:v>-1.1300061948508839E-2</c:v>
                </c:pt>
                <c:pt idx="221">
                  <c:v>2.2072578163448136E-3</c:v>
                </c:pt>
                <c:pt idx="222">
                  <c:v>-1.9951126442582602E-2</c:v>
                </c:pt>
                <c:pt idx="223">
                  <c:v>7.8004913676142098E-4</c:v>
                </c:pt>
                <c:pt idx="224">
                  <c:v>-2.6869091870728321E-2</c:v>
                </c:pt>
                <c:pt idx="225">
                  <c:v>2.7465189740134375E-2</c:v>
                </c:pt>
                <c:pt idx="226">
                  <c:v>6.3970974381078608E-3</c:v>
                </c:pt>
                <c:pt idx="227">
                  <c:v>-9.565071438123041E-3</c:v>
                </c:pt>
                <c:pt idx="228">
                  <c:v>-1.2074815348599345E-2</c:v>
                </c:pt>
                <c:pt idx="229">
                  <c:v>7.2808539224985093E-3</c:v>
                </c:pt>
                <c:pt idx="230">
                  <c:v>-1.5881851179309639E-2</c:v>
                </c:pt>
                <c:pt idx="231">
                  <c:v>-2.0207248587572977E-3</c:v>
                </c:pt>
                <c:pt idx="232">
                  <c:v>1.7532856096707801E-2</c:v>
                </c:pt>
                <c:pt idx="233">
                  <c:v>3.5776468523303961E-2</c:v>
                </c:pt>
                <c:pt idx="234">
                  <c:v>2.7613254084267913E-3</c:v>
                </c:pt>
                <c:pt idx="235">
                  <c:v>4.3048995806760117E-3</c:v>
                </c:pt>
                <c:pt idx="236">
                  <c:v>1.6034784656446595E-2</c:v>
                </c:pt>
                <c:pt idx="237">
                  <c:v>1.3204512484166341E-2</c:v>
                </c:pt>
                <c:pt idx="238">
                  <c:v>3.2633461053015408E-3</c:v>
                </c:pt>
                <c:pt idx="239">
                  <c:v>2.3974041041974526E-2</c:v>
                </c:pt>
                <c:pt idx="240">
                  <c:v>-3.0813512805087716E-2</c:v>
                </c:pt>
                <c:pt idx="241">
                  <c:v>3.35302811058334E-2</c:v>
                </c:pt>
                <c:pt idx="242">
                  <c:v>-8.3514285796065508E-4</c:v>
                </c:pt>
                <c:pt idx="243">
                  <c:v>1.4762251826900287E-2</c:v>
                </c:pt>
                <c:pt idx="244">
                  <c:v>-3.4636353281119088E-3</c:v>
                </c:pt>
                <c:pt idx="245">
                  <c:v>5.3682407912764572E-4</c:v>
                </c:pt>
                <c:pt idx="246">
                  <c:v>7.015661720189885E-4</c:v>
                </c:pt>
                <c:pt idx="247">
                  <c:v>5.5948804822940753E-3</c:v>
                </c:pt>
                <c:pt idx="248">
                  <c:v>-3.6989890517805978E-3</c:v>
                </c:pt>
                <c:pt idx="249">
                  <c:v>6.5665507234437303E-3</c:v>
                </c:pt>
                <c:pt idx="250">
                  <c:v>2.369766175403134E-3</c:v>
                </c:pt>
                <c:pt idx="251">
                  <c:v>-5.3604072950051134E-3</c:v>
                </c:pt>
                <c:pt idx="252">
                  <c:v>2.1721765134277032E-3</c:v>
                </c:pt>
                <c:pt idx="253">
                  <c:v>-1.6799495868808139E-3</c:v>
                </c:pt>
                <c:pt idx="254">
                  <c:v>-1.1922337544532764E-2</c:v>
                </c:pt>
                <c:pt idx="255">
                  <c:v>-2.6578519942333251E-2</c:v>
                </c:pt>
                <c:pt idx="256">
                  <c:v>-5.8987134062917562E-3</c:v>
                </c:pt>
                <c:pt idx="257">
                  <c:v>5.0033245985228762E-3</c:v>
                </c:pt>
                <c:pt idx="258">
                  <c:v>-2.4396192763899149E-2</c:v>
                </c:pt>
                <c:pt idx="259">
                  <c:v>1.5268796678836152E-2</c:v>
                </c:pt>
                <c:pt idx="260">
                  <c:v>1.9861710743125194E-2</c:v>
                </c:pt>
                <c:pt idx="261">
                  <c:v>-1.2954924529870408E-2</c:v>
                </c:pt>
                <c:pt idx="262">
                  <c:v>-2.8049958646873967E-2</c:v>
                </c:pt>
                <c:pt idx="263">
                  <c:v>-2.6856291044560694E-3</c:v>
                </c:pt>
                <c:pt idx="264">
                  <c:v>2.0724547945838723E-2</c:v>
                </c:pt>
                <c:pt idx="265">
                  <c:v>-1.7994952168114042E-2</c:v>
                </c:pt>
                <c:pt idx="266">
                  <c:v>2.6765429711537111E-2</c:v>
                </c:pt>
                <c:pt idx="267">
                  <c:v>-5.1928104156293156E-3</c:v>
                </c:pt>
                <c:pt idx="268">
                  <c:v>2.0316293224728343E-2</c:v>
                </c:pt>
                <c:pt idx="269">
                  <c:v>-5.835358433378587E-3</c:v>
                </c:pt>
                <c:pt idx="270">
                  <c:v>-4.1221399975466134E-3</c:v>
                </c:pt>
                <c:pt idx="271">
                  <c:v>1.2147526260424349E-2</c:v>
                </c:pt>
                <c:pt idx="272">
                  <c:v>-2.4852058872621707E-3</c:v>
                </c:pt>
                <c:pt idx="273">
                  <c:v>-2.7145959090197302E-2</c:v>
                </c:pt>
                <c:pt idx="274">
                  <c:v>-2.9945989438111506E-3</c:v>
                </c:pt>
                <c:pt idx="275">
                  <c:v>2.5660036547418181E-2</c:v>
                </c:pt>
                <c:pt idx="276">
                  <c:v>6.5449404961939539E-3</c:v>
                </c:pt>
                <c:pt idx="277">
                  <c:v>-9.3873580389736422E-3</c:v>
                </c:pt>
                <c:pt idx="278">
                  <c:v>-1.3386851755568292E-2</c:v>
                </c:pt>
                <c:pt idx="279">
                  <c:v>1.8006972297619796E-2</c:v>
                </c:pt>
                <c:pt idx="280">
                  <c:v>-5.0450557458280431E-3</c:v>
                </c:pt>
                <c:pt idx="281">
                  <c:v>-1.2660562609308356E-2</c:v>
                </c:pt>
                <c:pt idx="282">
                  <c:v>1.4613771161992183E-2</c:v>
                </c:pt>
                <c:pt idx="283">
                  <c:v>2.7777239741917849E-2</c:v>
                </c:pt>
                <c:pt idx="284">
                  <c:v>2.7106783593011427E-2</c:v>
                </c:pt>
                <c:pt idx="285">
                  <c:v>-4.5880870922078406E-3</c:v>
                </c:pt>
                <c:pt idx="286">
                  <c:v>8.1154276101762981E-3</c:v>
                </c:pt>
                <c:pt idx="287">
                  <c:v>1.3611329532135114E-2</c:v>
                </c:pt>
                <c:pt idx="288">
                  <c:v>9.3308997150699843E-3</c:v>
                </c:pt>
                <c:pt idx="289">
                  <c:v>1.2505863752767118E-3</c:v>
                </c:pt>
                <c:pt idx="290">
                  <c:v>9.1363891953890955E-3</c:v>
                </c:pt>
                <c:pt idx="291">
                  <c:v>-1.0113276130041133E-2</c:v>
                </c:pt>
                <c:pt idx="292">
                  <c:v>1.4592566934087352E-2</c:v>
                </c:pt>
                <c:pt idx="293">
                  <c:v>3.9221768345561875E-3</c:v>
                </c:pt>
                <c:pt idx="294">
                  <c:v>-6.7386997142702366E-3</c:v>
                </c:pt>
                <c:pt idx="295">
                  <c:v>-2.0111392917291928E-3</c:v>
                </c:pt>
                <c:pt idx="296">
                  <c:v>9.1335394174296286E-3</c:v>
                </c:pt>
                <c:pt idx="297">
                  <c:v>-1.3440128160450111E-2</c:v>
                </c:pt>
                <c:pt idx="298">
                  <c:v>1.4015402869981446E-2</c:v>
                </c:pt>
                <c:pt idx="299">
                  <c:v>2.6420094628385759E-3</c:v>
                </c:pt>
                <c:pt idx="300">
                  <c:v>2.3680402174270088E-3</c:v>
                </c:pt>
                <c:pt idx="301">
                  <c:v>-2.8597146747407792E-2</c:v>
                </c:pt>
                <c:pt idx="302">
                  <c:v>-9.0302078566887704E-3</c:v>
                </c:pt>
                <c:pt idx="303">
                  <c:v>-1.0304376308088458E-3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49E-A840-C4A3260D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54351"/>
        <c:axId val="492454767"/>
      </c:lineChart>
      <c:catAx>
        <c:axId val="4924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767"/>
        <c:crosses val="autoZero"/>
        <c:auto val="1"/>
        <c:lblAlgn val="ctr"/>
        <c:lblOffset val="100"/>
        <c:noMultiLvlLbl val="0"/>
      </c:catAx>
      <c:valAx>
        <c:axId val="492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Накопительный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160.61000000000001</c:v>
                </c:pt>
                <c:pt idx="1">
                  <c:v>158.77000000000001</c:v>
                </c:pt>
                <c:pt idx="2">
                  <c:v>159</c:v>
                </c:pt>
                <c:pt idx="3">
                  <c:v>157.62</c:v>
                </c:pt>
                <c:pt idx="4">
                  <c:v>160.13999999999999</c:v>
                </c:pt>
                <c:pt idx="5">
                  <c:v>162.08000000000001</c:v>
                </c:pt>
                <c:pt idx="6">
                  <c:v>161.27000000000001</c:v>
                </c:pt>
                <c:pt idx="7">
                  <c:v>163.30000000000001</c:v>
                </c:pt>
                <c:pt idx="8">
                  <c:v>162.1</c:v>
                </c:pt>
                <c:pt idx="9">
                  <c:v>163.29</c:v>
                </c:pt>
                <c:pt idx="10">
                  <c:v>166.22</c:v>
                </c:pt>
                <c:pt idx="11">
                  <c:v>167.08</c:v>
                </c:pt>
                <c:pt idx="12">
                  <c:v>166.46</c:v>
                </c:pt>
                <c:pt idx="13">
                  <c:v>165.8</c:v>
                </c:pt>
                <c:pt idx="14">
                  <c:v>166.73</c:v>
                </c:pt>
                <c:pt idx="15">
                  <c:v>165.04</c:v>
                </c:pt>
                <c:pt idx="16">
                  <c:v>162.27000000000001</c:v>
                </c:pt>
                <c:pt idx="17">
                  <c:v>165.49</c:v>
                </c:pt>
                <c:pt idx="18">
                  <c:v>168.14</c:v>
                </c:pt>
                <c:pt idx="19">
                  <c:v>172.75</c:v>
                </c:pt>
                <c:pt idx="20">
                  <c:v>170.18</c:v>
                </c:pt>
                <c:pt idx="21">
                  <c:v>174.4</c:v>
                </c:pt>
                <c:pt idx="22">
                  <c:v>180.15</c:v>
                </c:pt>
                <c:pt idx="23">
                  <c:v>179.9</c:v>
                </c:pt>
                <c:pt idx="24">
                  <c:v>183.65</c:v>
                </c:pt>
                <c:pt idx="25">
                  <c:v>183.89</c:v>
                </c:pt>
                <c:pt idx="26">
                  <c:v>188.72</c:v>
                </c:pt>
                <c:pt idx="27">
                  <c:v>184.37</c:v>
                </c:pt>
                <c:pt idx="28">
                  <c:v>184.7</c:v>
                </c:pt>
                <c:pt idx="29">
                  <c:v>183.69</c:v>
                </c:pt>
                <c:pt idx="30">
                  <c:v>185.4</c:v>
                </c:pt>
                <c:pt idx="31">
                  <c:v>187.25</c:v>
                </c:pt>
                <c:pt idx="32">
                  <c:v>187.25</c:v>
                </c:pt>
                <c:pt idx="33">
                  <c:v>184.37</c:v>
                </c:pt>
                <c:pt idx="34">
                  <c:v>178.57</c:v>
                </c:pt>
                <c:pt idx="35">
                  <c:v>170.17</c:v>
                </c:pt>
                <c:pt idx="36">
                  <c:v>161.91999999999999</c:v>
                </c:pt>
                <c:pt idx="37">
                  <c:v>170.45</c:v>
                </c:pt>
                <c:pt idx="38">
                  <c:v>166.46</c:v>
                </c:pt>
                <c:pt idx="39">
                  <c:v>161.29</c:v>
                </c:pt>
                <c:pt idx="40">
                  <c:v>142.52000000000001</c:v>
                </c:pt>
                <c:pt idx="41">
                  <c:v>142.69999999999999</c:v>
                </c:pt>
                <c:pt idx="42">
                  <c:v>135.56</c:v>
                </c:pt>
                <c:pt idx="43">
                  <c:v>146.91999999999999</c:v>
                </c:pt>
                <c:pt idx="44">
                  <c:v>157.66999999999999</c:v>
                </c:pt>
                <c:pt idx="45">
                  <c:v>151.91999999999999</c:v>
                </c:pt>
                <c:pt idx="46">
                  <c:v>155.26</c:v>
                </c:pt>
                <c:pt idx="47">
                  <c:v>153.83000000000001</c:v>
                </c:pt>
                <c:pt idx="48">
                  <c:v>163.47999999999999</c:v>
                </c:pt>
                <c:pt idx="49">
                  <c:v>165.11</c:v>
                </c:pt>
                <c:pt idx="50">
                  <c:v>165.19</c:v>
                </c:pt>
                <c:pt idx="51">
                  <c:v>165.51</c:v>
                </c:pt>
                <c:pt idx="52">
                  <c:v>171.85</c:v>
                </c:pt>
                <c:pt idx="53">
                  <c:v>177.08</c:v>
                </c:pt>
                <c:pt idx="54">
                  <c:v>178.7</c:v>
                </c:pt>
                <c:pt idx="55">
                  <c:v>173.5</c:v>
                </c:pt>
                <c:pt idx="56">
                  <c:v>171.43</c:v>
                </c:pt>
                <c:pt idx="57">
                  <c:v>174.54</c:v>
                </c:pt>
                <c:pt idx="58">
                  <c:v>174.14</c:v>
                </c:pt>
                <c:pt idx="59">
                  <c:v>169.79</c:v>
                </c:pt>
                <c:pt idx="60">
                  <c:v>179.2</c:v>
                </c:pt>
                <c:pt idx="61">
                  <c:v>174.53</c:v>
                </c:pt>
                <c:pt idx="62">
                  <c:v>178.84</c:v>
                </c:pt>
                <c:pt idx="63">
                  <c:v>180.74</c:v>
                </c:pt>
                <c:pt idx="64">
                  <c:v>182.55</c:v>
                </c:pt>
                <c:pt idx="65">
                  <c:v>183.64</c:v>
                </c:pt>
                <c:pt idx="66">
                  <c:v>184.76</c:v>
                </c:pt>
                <c:pt idx="67">
                  <c:v>186.74</c:v>
                </c:pt>
                <c:pt idx="68">
                  <c:v>182.44</c:v>
                </c:pt>
                <c:pt idx="69">
                  <c:v>179.62</c:v>
                </c:pt>
                <c:pt idx="70">
                  <c:v>180.51</c:v>
                </c:pt>
                <c:pt idx="71">
                  <c:v>183.3</c:v>
                </c:pt>
                <c:pt idx="72">
                  <c:v>184.93</c:v>
                </c:pt>
                <c:pt idx="73">
                  <c:v>183.5</c:v>
                </c:pt>
                <c:pt idx="74">
                  <c:v>185.65</c:v>
                </c:pt>
                <c:pt idx="75">
                  <c:v>183.45</c:v>
                </c:pt>
                <c:pt idx="76">
                  <c:v>183.53</c:v>
                </c:pt>
                <c:pt idx="77">
                  <c:v>181.57</c:v>
                </c:pt>
                <c:pt idx="78">
                  <c:v>181.8</c:v>
                </c:pt>
                <c:pt idx="79">
                  <c:v>181.3</c:v>
                </c:pt>
                <c:pt idx="80">
                  <c:v>183.17</c:v>
                </c:pt>
                <c:pt idx="81">
                  <c:v>182.86</c:v>
                </c:pt>
                <c:pt idx="82">
                  <c:v>184.99</c:v>
                </c:pt>
                <c:pt idx="83">
                  <c:v>185.33</c:v>
                </c:pt>
                <c:pt idx="84">
                  <c:v>182.94</c:v>
                </c:pt>
                <c:pt idx="85">
                  <c:v>187.27</c:v>
                </c:pt>
                <c:pt idx="86">
                  <c:v>188.45</c:v>
                </c:pt>
                <c:pt idx="87">
                  <c:v>189.85</c:v>
                </c:pt>
                <c:pt idx="88">
                  <c:v>196.9</c:v>
                </c:pt>
                <c:pt idx="89">
                  <c:v>187.83</c:v>
                </c:pt>
                <c:pt idx="90">
                  <c:v>189.25</c:v>
                </c:pt>
                <c:pt idx="91">
                  <c:v>193.85</c:v>
                </c:pt>
                <c:pt idx="92">
                  <c:v>194.13</c:v>
                </c:pt>
                <c:pt idx="93">
                  <c:v>196.33</c:v>
                </c:pt>
                <c:pt idx="94">
                  <c:v>195.06</c:v>
                </c:pt>
                <c:pt idx="95">
                  <c:v>200.53</c:v>
                </c:pt>
                <c:pt idx="96">
                  <c:v>201.82</c:v>
                </c:pt>
                <c:pt idx="97">
                  <c:v>197.7</c:v>
                </c:pt>
                <c:pt idx="98">
                  <c:v>200.35</c:v>
                </c:pt>
                <c:pt idx="99">
                  <c:v>196.39</c:v>
                </c:pt>
                <c:pt idx="100">
                  <c:v>198.47</c:v>
                </c:pt>
                <c:pt idx="101">
                  <c:v>203.51</c:v>
                </c:pt>
                <c:pt idx="102">
                  <c:v>204.61</c:v>
                </c:pt>
                <c:pt idx="103">
                  <c:v>206.15</c:v>
                </c:pt>
                <c:pt idx="104">
                  <c:v>210.72</c:v>
                </c:pt>
                <c:pt idx="105">
                  <c:v>208.23</c:v>
                </c:pt>
                <c:pt idx="106">
                  <c:v>212.85</c:v>
                </c:pt>
                <c:pt idx="107">
                  <c:v>214.4</c:v>
                </c:pt>
                <c:pt idx="108">
                  <c:v>213.74</c:v>
                </c:pt>
                <c:pt idx="109">
                  <c:v>206.95</c:v>
                </c:pt>
                <c:pt idx="110">
                  <c:v>208.39</c:v>
                </c:pt>
                <c:pt idx="111">
                  <c:v>208.02</c:v>
                </c:pt>
                <c:pt idx="112">
                  <c:v>203.9</c:v>
                </c:pt>
                <c:pt idx="113">
                  <c:v>211.56</c:v>
                </c:pt>
                <c:pt idx="114">
                  <c:v>208.77</c:v>
                </c:pt>
                <c:pt idx="115">
                  <c:v>211.86</c:v>
                </c:pt>
                <c:pt idx="116">
                  <c:v>201.31</c:v>
                </c:pt>
                <c:pt idx="117">
                  <c:v>203.8</c:v>
                </c:pt>
                <c:pt idx="118">
                  <c:v>202.06</c:v>
                </c:pt>
                <c:pt idx="119">
                  <c:v>204.06</c:v>
                </c:pt>
                <c:pt idx="120">
                  <c:v>203.88</c:v>
                </c:pt>
                <c:pt idx="121">
                  <c:v>205.07</c:v>
                </c:pt>
                <c:pt idx="122">
                  <c:v>213.35</c:v>
                </c:pt>
                <c:pt idx="123">
                  <c:v>212.93</c:v>
                </c:pt>
                <c:pt idx="124">
                  <c:v>216.32</c:v>
                </c:pt>
                <c:pt idx="125">
                  <c:v>212.46</c:v>
                </c:pt>
                <c:pt idx="126">
                  <c:v>208.33</c:v>
                </c:pt>
                <c:pt idx="127">
                  <c:v>203.37</c:v>
                </c:pt>
                <c:pt idx="128">
                  <c:v>209.27</c:v>
                </c:pt>
                <c:pt idx="129">
                  <c:v>208.71</c:v>
                </c:pt>
                <c:pt idx="130">
                  <c:v>208.89</c:v>
                </c:pt>
                <c:pt idx="131">
                  <c:v>210.21</c:v>
                </c:pt>
                <c:pt idx="132">
                  <c:v>211.49</c:v>
                </c:pt>
                <c:pt idx="133">
                  <c:v>209.84</c:v>
                </c:pt>
                <c:pt idx="134">
                  <c:v>214.55</c:v>
                </c:pt>
                <c:pt idx="135">
                  <c:v>213.12</c:v>
                </c:pt>
                <c:pt idx="136">
                  <c:v>213.71</c:v>
                </c:pt>
                <c:pt idx="137">
                  <c:v>216.43</c:v>
                </c:pt>
                <c:pt idx="138">
                  <c:v>221.18</c:v>
                </c:pt>
                <c:pt idx="139">
                  <c:v>226.57</c:v>
                </c:pt>
                <c:pt idx="140">
                  <c:v>229.02</c:v>
                </c:pt>
                <c:pt idx="141">
                  <c:v>225</c:v>
                </c:pt>
                <c:pt idx="142">
                  <c:v>227.28</c:v>
                </c:pt>
                <c:pt idx="143">
                  <c:v>231.71</c:v>
                </c:pt>
                <c:pt idx="144">
                  <c:v>214.14</c:v>
                </c:pt>
                <c:pt idx="145">
                  <c:v>211.17</c:v>
                </c:pt>
                <c:pt idx="146">
                  <c:v>205.32</c:v>
                </c:pt>
                <c:pt idx="147">
                  <c:v>204.04</c:v>
                </c:pt>
                <c:pt idx="148">
                  <c:v>205.3</c:v>
                </c:pt>
                <c:pt idx="149">
                  <c:v>208.83</c:v>
                </c:pt>
                <c:pt idx="150">
                  <c:v>204.96</c:v>
                </c:pt>
                <c:pt idx="151">
                  <c:v>202.94</c:v>
                </c:pt>
                <c:pt idx="152">
                  <c:v>200.34</c:v>
                </c:pt>
                <c:pt idx="153">
                  <c:v>202.67</c:v>
                </c:pt>
                <c:pt idx="154">
                  <c:v>207.42</c:v>
                </c:pt>
                <c:pt idx="155">
                  <c:v>200.75</c:v>
                </c:pt>
                <c:pt idx="156">
                  <c:v>203.09</c:v>
                </c:pt>
                <c:pt idx="157">
                  <c:v>207.8</c:v>
                </c:pt>
                <c:pt idx="158">
                  <c:v>209.58</c:v>
                </c:pt>
                <c:pt idx="159">
                  <c:v>207.17</c:v>
                </c:pt>
                <c:pt idx="160">
                  <c:v>210.17</c:v>
                </c:pt>
                <c:pt idx="161">
                  <c:v>212.44</c:v>
                </c:pt>
                <c:pt idx="162">
                  <c:v>206.14</c:v>
                </c:pt>
                <c:pt idx="163">
                  <c:v>210.23</c:v>
                </c:pt>
                <c:pt idx="164">
                  <c:v>205.79</c:v>
                </c:pt>
                <c:pt idx="165">
                  <c:v>209.87</c:v>
                </c:pt>
                <c:pt idx="166">
                  <c:v>210.61</c:v>
                </c:pt>
                <c:pt idx="167">
                  <c:v>215.81</c:v>
                </c:pt>
                <c:pt idx="168">
                  <c:v>221.49</c:v>
                </c:pt>
                <c:pt idx="169">
                  <c:v>222.8</c:v>
                </c:pt>
                <c:pt idx="170">
                  <c:v>220.89</c:v>
                </c:pt>
                <c:pt idx="171">
                  <c:v>219.71</c:v>
                </c:pt>
                <c:pt idx="172">
                  <c:v>219.65</c:v>
                </c:pt>
                <c:pt idx="173">
                  <c:v>214.37</c:v>
                </c:pt>
                <c:pt idx="174">
                  <c:v>214.61</c:v>
                </c:pt>
                <c:pt idx="175">
                  <c:v>214.78</c:v>
                </c:pt>
                <c:pt idx="176">
                  <c:v>214.94</c:v>
                </c:pt>
                <c:pt idx="177">
                  <c:v>216.22</c:v>
                </c:pt>
                <c:pt idx="178">
                  <c:v>210.25</c:v>
                </c:pt>
                <c:pt idx="179">
                  <c:v>213.15</c:v>
                </c:pt>
                <c:pt idx="180">
                  <c:v>204.35</c:v>
                </c:pt>
                <c:pt idx="181">
                  <c:v>202.63</c:v>
                </c:pt>
                <c:pt idx="182">
                  <c:v>202.32</c:v>
                </c:pt>
                <c:pt idx="183">
                  <c:v>206.14</c:v>
                </c:pt>
                <c:pt idx="184">
                  <c:v>223.23</c:v>
                </c:pt>
                <c:pt idx="185">
                  <c:v>223.64</c:v>
                </c:pt>
                <c:pt idx="186">
                  <c:v>218.42</c:v>
                </c:pt>
                <c:pt idx="187">
                  <c:v>211.08</c:v>
                </c:pt>
                <c:pt idx="188">
                  <c:v>216.42</c:v>
                </c:pt>
                <c:pt idx="189">
                  <c:v>215.43</c:v>
                </c:pt>
                <c:pt idx="190">
                  <c:v>216.5</c:v>
                </c:pt>
                <c:pt idx="191">
                  <c:v>217.35</c:v>
                </c:pt>
                <c:pt idx="192">
                  <c:v>214.5</c:v>
                </c:pt>
                <c:pt idx="193">
                  <c:v>211</c:v>
                </c:pt>
                <c:pt idx="194">
                  <c:v>212.35</c:v>
                </c:pt>
                <c:pt idx="195">
                  <c:v>210.33</c:v>
                </c:pt>
                <c:pt idx="196">
                  <c:v>210.05</c:v>
                </c:pt>
                <c:pt idx="197">
                  <c:v>213.86</c:v>
                </c:pt>
                <c:pt idx="198">
                  <c:v>213.79</c:v>
                </c:pt>
                <c:pt idx="199">
                  <c:v>215.2</c:v>
                </c:pt>
                <c:pt idx="200">
                  <c:v>214.25</c:v>
                </c:pt>
                <c:pt idx="201">
                  <c:v>216.22</c:v>
                </c:pt>
                <c:pt idx="202">
                  <c:v>215.41</c:v>
                </c:pt>
                <c:pt idx="203">
                  <c:v>214.28</c:v>
                </c:pt>
                <c:pt idx="204">
                  <c:v>214.39</c:v>
                </c:pt>
                <c:pt idx="205">
                  <c:v>214.32</c:v>
                </c:pt>
                <c:pt idx="206">
                  <c:v>215.98</c:v>
                </c:pt>
                <c:pt idx="207">
                  <c:v>211.53</c:v>
                </c:pt>
                <c:pt idx="208">
                  <c:v>210.55</c:v>
                </c:pt>
                <c:pt idx="209">
                  <c:v>213.3</c:v>
                </c:pt>
                <c:pt idx="210">
                  <c:v>214.19</c:v>
                </c:pt>
                <c:pt idx="211">
                  <c:v>214.13</c:v>
                </c:pt>
                <c:pt idx="212">
                  <c:v>219.22</c:v>
                </c:pt>
                <c:pt idx="213">
                  <c:v>219.41</c:v>
                </c:pt>
                <c:pt idx="214">
                  <c:v>218.14</c:v>
                </c:pt>
                <c:pt idx="215">
                  <c:v>222.57</c:v>
                </c:pt>
                <c:pt idx="216">
                  <c:v>223.94</c:v>
                </c:pt>
                <c:pt idx="217">
                  <c:v>220.94</c:v>
                </c:pt>
                <c:pt idx="218">
                  <c:v>222.68</c:v>
                </c:pt>
                <c:pt idx="219">
                  <c:v>224.92</c:v>
                </c:pt>
                <c:pt idx="220">
                  <c:v>224.27</c:v>
                </c:pt>
                <c:pt idx="221">
                  <c:v>221.75</c:v>
                </c:pt>
                <c:pt idx="222">
                  <c:v>222.24</c:v>
                </c:pt>
                <c:pt idx="223">
                  <c:v>217.85</c:v>
                </c:pt>
                <c:pt idx="224">
                  <c:v>218.02</c:v>
                </c:pt>
                <c:pt idx="225">
                  <c:v>212.24</c:v>
                </c:pt>
                <c:pt idx="226">
                  <c:v>218.15</c:v>
                </c:pt>
                <c:pt idx="227">
                  <c:v>219.55</c:v>
                </c:pt>
                <c:pt idx="228">
                  <c:v>217.46</c:v>
                </c:pt>
                <c:pt idx="229">
                  <c:v>214.85</c:v>
                </c:pt>
                <c:pt idx="230">
                  <c:v>216.42</c:v>
                </c:pt>
                <c:pt idx="231">
                  <c:v>213.01</c:v>
                </c:pt>
                <c:pt idx="232">
                  <c:v>212.58</c:v>
                </c:pt>
                <c:pt idx="233">
                  <c:v>216.34</c:v>
                </c:pt>
                <c:pt idx="234">
                  <c:v>224.22</c:v>
                </c:pt>
                <c:pt idx="235">
                  <c:v>224.84</c:v>
                </c:pt>
                <c:pt idx="236">
                  <c:v>225.81</c:v>
                </c:pt>
                <c:pt idx="237">
                  <c:v>229.46</c:v>
                </c:pt>
                <c:pt idx="238">
                  <c:v>232.51</c:v>
                </c:pt>
                <c:pt idx="239">
                  <c:v>233.27</c:v>
                </c:pt>
                <c:pt idx="240">
                  <c:v>238.93</c:v>
                </c:pt>
                <c:pt idx="241">
                  <c:v>231.68</c:v>
                </c:pt>
                <c:pt idx="242">
                  <c:v>239.58</c:v>
                </c:pt>
                <c:pt idx="243">
                  <c:v>239.38</c:v>
                </c:pt>
                <c:pt idx="244">
                  <c:v>242.94</c:v>
                </c:pt>
                <c:pt idx="245">
                  <c:v>242.1</c:v>
                </c:pt>
                <c:pt idx="246">
                  <c:v>242.23</c:v>
                </c:pt>
                <c:pt idx="247">
                  <c:v>242.4</c:v>
                </c:pt>
                <c:pt idx="248">
                  <c:v>243.76</c:v>
                </c:pt>
                <c:pt idx="249">
                  <c:v>242.86</c:v>
                </c:pt>
                <c:pt idx="250">
                  <c:v>244.46</c:v>
                </c:pt>
                <c:pt idx="251">
                  <c:v>245.04</c:v>
                </c:pt>
                <c:pt idx="252">
                  <c:v>243.73</c:v>
                </c:pt>
                <c:pt idx="253">
                  <c:v>244.26</c:v>
                </c:pt>
                <c:pt idx="254">
                  <c:v>243.85</c:v>
                </c:pt>
                <c:pt idx="255">
                  <c:v>240.96</c:v>
                </c:pt>
                <c:pt idx="256">
                  <c:v>234.64</c:v>
                </c:pt>
                <c:pt idx="257">
                  <c:v>233.26</c:v>
                </c:pt>
                <c:pt idx="258">
                  <c:v>234.43</c:v>
                </c:pt>
                <c:pt idx="259">
                  <c:v>228.78</c:v>
                </c:pt>
                <c:pt idx="260">
                  <c:v>232.3</c:v>
                </c:pt>
                <c:pt idx="261">
                  <c:v>236.96</c:v>
                </c:pt>
                <c:pt idx="262">
                  <c:v>233.91</c:v>
                </c:pt>
                <c:pt idx="263">
                  <c:v>227.44</c:v>
                </c:pt>
                <c:pt idx="264">
                  <c:v>226.83</c:v>
                </c:pt>
                <c:pt idx="265">
                  <c:v>231.58</c:v>
                </c:pt>
                <c:pt idx="266">
                  <c:v>227.45</c:v>
                </c:pt>
                <c:pt idx="267">
                  <c:v>233.62</c:v>
                </c:pt>
                <c:pt idx="268">
                  <c:v>232.41</c:v>
                </c:pt>
                <c:pt idx="269">
                  <c:v>237.18</c:v>
                </c:pt>
                <c:pt idx="270">
                  <c:v>235.8</c:v>
                </c:pt>
                <c:pt idx="271">
                  <c:v>234.83</c:v>
                </c:pt>
                <c:pt idx="272">
                  <c:v>237.7</c:v>
                </c:pt>
                <c:pt idx="273">
                  <c:v>237.11</c:v>
                </c:pt>
                <c:pt idx="274">
                  <c:v>230.76</c:v>
                </c:pt>
                <c:pt idx="275">
                  <c:v>230.07</c:v>
                </c:pt>
                <c:pt idx="276">
                  <c:v>236.05</c:v>
                </c:pt>
                <c:pt idx="277">
                  <c:v>237.6</c:v>
                </c:pt>
                <c:pt idx="278">
                  <c:v>235.38</c:v>
                </c:pt>
                <c:pt idx="279">
                  <c:v>232.25</c:v>
                </c:pt>
                <c:pt idx="280">
                  <c:v>236.47</c:v>
                </c:pt>
                <c:pt idx="281">
                  <c:v>235.28</c:v>
                </c:pt>
                <c:pt idx="282">
                  <c:v>232.32</c:v>
                </c:pt>
                <c:pt idx="283">
                  <c:v>235.74</c:v>
                </c:pt>
                <c:pt idx="284">
                  <c:v>242.38</c:v>
                </c:pt>
                <c:pt idx="285">
                  <c:v>249.04</c:v>
                </c:pt>
                <c:pt idx="286">
                  <c:v>247.9</c:v>
                </c:pt>
                <c:pt idx="287">
                  <c:v>249.92</c:v>
                </c:pt>
                <c:pt idx="288">
                  <c:v>253.345</c:v>
                </c:pt>
                <c:pt idx="289">
                  <c:v>255.72</c:v>
                </c:pt>
                <c:pt idx="290">
                  <c:v>256.04000000000002</c:v>
                </c:pt>
                <c:pt idx="291">
                  <c:v>258.39</c:v>
                </c:pt>
                <c:pt idx="292">
                  <c:v>255.79</c:v>
                </c:pt>
                <c:pt idx="293">
                  <c:v>259.55</c:v>
                </c:pt>
                <c:pt idx="294">
                  <c:v>260.57</c:v>
                </c:pt>
                <c:pt idx="295">
                  <c:v>258.82</c:v>
                </c:pt>
                <c:pt idx="296">
                  <c:v>258.3</c:v>
                </c:pt>
                <c:pt idx="297">
                  <c:v>260.67</c:v>
                </c:pt>
                <c:pt idx="298">
                  <c:v>257.19</c:v>
                </c:pt>
                <c:pt idx="299">
                  <c:v>260.82</c:v>
                </c:pt>
                <c:pt idx="300">
                  <c:v>261.51</c:v>
                </c:pt>
                <c:pt idx="301">
                  <c:v>262.13</c:v>
                </c:pt>
                <c:pt idx="302">
                  <c:v>254.74</c:v>
                </c:pt>
                <c:pt idx="303">
                  <c:v>252.45</c:v>
                </c:pt>
                <c:pt idx="304">
                  <c:v>252.19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8-4042-B5EA-143070A3EC5D}"/>
            </c:ext>
          </c:extLst>
        </c:ser>
        <c:ser>
          <c:idx val="1"/>
          <c:order val="1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11'!$F$3:$F$311</c:f>
              <c:numCache>
                <c:formatCode>General</c:formatCode>
                <c:ptCount val="309"/>
                <c:pt idx="0">
                  <c:v>159.69</c:v>
                </c:pt>
                <c:pt idx="1">
                  <c:v>159.46</c:v>
                </c:pt>
                <c:pt idx="2">
                  <c:v>159</c:v>
                </c:pt>
                <c:pt idx="3">
                  <c:v>159.22800000000001</c:v>
                </c:pt>
                <c:pt idx="4">
                  <c:v>159.70333333333335</c:v>
                </c:pt>
                <c:pt idx="5">
                  <c:v>159.92714285714285</c:v>
                </c:pt>
                <c:pt idx="6">
                  <c:v>160.34875</c:v>
                </c:pt>
                <c:pt idx="7">
                  <c:v>160.54333333333332</c:v>
                </c:pt>
                <c:pt idx="8">
                  <c:v>160.81799999999998</c:v>
                </c:pt>
                <c:pt idx="9">
                  <c:v>161.30909090909088</c:v>
                </c:pt>
                <c:pt idx="10">
                  <c:v>161.79</c:v>
                </c:pt>
                <c:pt idx="11">
                  <c:v>162.14923076923074</c:v>
                </c:pt>
                <c:pt idx="12">
                  <c:v>162.41</c:v>
                </c:pt>
                <c:pt idx="13">
                  <c:v>162.69799999999998</c:v>
                </c:pt>
                <c:pt idx="14">
                  <c:v>162.84437499999999</c:v>
                </c:pt>
                <c:pt idx="15">
                  <c:v>162.81058823529409</c:v>
                </c:pt>
                <c:pt idx="16">
                  <c:v>162.95944444444442</c:v>
                </c:pt>
                <c:pt idx="17">
                  <c:v>163.23210526315788</c:v>
                </c:pt>
                <c:pt idx="18">
                  <c:v>163.70799999999997</c:v>
                </c:pt>
                <c:pt idx="19">
                  <c:v>164.01619047619045</c:v>
                </c:pt>
                <c:pt idx="20">
                  <c:v>164.4881818181818</c:v>
                </c:pt>
                <c:pt idx="21">
                  <c:v>165.16913043478257</c:v>
                </c:pt>
                <c:pt idx="22">
                  <c:v>165.78291666666664</c:v>
                </c:pt>
                <c:pt idx="23">
                  <c:v>166.49759999999998</c:v>
                </c:pt>
                <c:pt idx="24">
                  <c:v>167.16653846153847</c:v>
                </c:pt>
                <c:pt idx="25">
                  <c:v>167.96481481481482</c:v>
                </c:pt>
                <c:pt idx="26">
                  <c:v>168.55071428571429</c:v>
                </c:pt>
                <c:pt idx="27">
                  <c:v>169.10758620689654</c:v>
                </c:pt>
                <c:pt idx="28">
                  <c:v>169.59366666666665</c:v>
                </c:pt>
                <c:pt idx="29">
                  <c:v>170.10354838709674</c:v>
                </c:pt>
                <c:pt idx="30">
                  <c:v>170.63937499999997</c:v>
                </c:pt>
                <c:pt idx="31">
                  <c:v>171.14272727272726</c:v>
                </c:pt>
                <c:pt idx="32">
                  <c:v>171.53176470588232</c:v>
                </c:pt>
                <c:pt idx="33">
                  <c:v>171.73285714285711</c:v>
                </c:pt>
                <c:pt idx="34">
                  <c:v>171.6894444444444</c:v>
                </c:pt>
                <c:pt idx="35">
                  <c:v>171.42540540540537</c:v>
                </c:pt>
                <c:pt idx="36">
                  <c:v>171.39973684210523</c:v>
                </c:pt>
                <c:pt idx="37">
                  <c:v>171.2730769230769</c:v>
                </c:pt>
                <c:pt idx="38">
                  <c:v>171.02349999999996</c:v>
                </c:pt>
                <c:pt idx="39">
                  <c:v>170.32829268292681</c:v>
                </c:pt>
                <c:pt idx="40">
                  <c:v>169.67047619047617</c:v>
                </c:pt>
                <c:pt idx="41">
                  <c:v>168.87720930232555</c:v>
                </c:pt>
                <c:pt idx="42">
                  <c:v>168.37818181818182</c:v>
                </c:pt>
                <c:pt idx="43">
                  <c:v>168.14022222222221</c:v>
                </c:pt>
                <c:pt idx="44">
                  <c:v>167.78760869565215</c:v>
                </c:pt>
                <c:pt idx="45">
                  <c:v>167.52106382978724</c:v>
                </c:pt>
                <c:pt idx="46">
                  <c:v>167.23583333333332</c:v>
                </c:pt>
                <c:pt idx="47">
                  <c:v>167.15918367346939</c:v>
                </c:pt>
                <c:pt idx="48">
                  <c:v>167.1182</c:v>
                </c:pt>
                <c:pt idx="49">
                  <c:v>167.08039215686276</c:v>
                </c:pt>
                <c:pt idx="50">
                  <c:v>167.05019230769233</c:v>
                </c:pt>
                <c:pt idx="51">
                  <c:v>167.14075471698115</c:v>
                </c:pt>
                <c:pt idx="52">
                  <c:v>167.32481481481483</c:v>
                </c:pt>
                <c:pt idx="53">
                  <c:v>167.53163636363638</c:v>
                </c:pt>
                <c:pt idx="54">
                  <c:v>167.63821428571433</c:v>
                </c:pt>
                <c:pt idx="55">
                  <c:v>167.70473684210529</c:v>
                </c:pt>
                <c:pt idx="56">
                  <c:v>167.8225862068966</c:v>
                </c:pt>
                <c:pt idx="57">
                  <c:v>167.92966101694918</c:v>
                </c:pt>
                <c:pt idx="58">
                  <c:v>167.96066666666673</c:v>
                </c:pt>
                <c:pt idx="59">
                  <c:v>168.14491803278696</c:v>
                </c:pt>
                <c:pt idx="60">
                  <c:v>168.24790322580651</c:v>
                </c:pt>
                <c:pt idx="61">
                  <c:v>168.41603174603182</c:v>
                </c:pt>
                <c:pt idx="62">
                  <c:v>168.60859375000007</c:v>
                </c:pt>
                <c:pt idx="63">
                  <c:v>168.82307692307697</c:v>
                </c:pt>
                <c:pt idx="64">
                  <c:v>169.0475757575758</c:v>
                </c:pt>
                <c:pt idx="65">
                  <c:v>169.28208955223886</c:v>
                </c:pt>
                <c:pt idx="66">
                  <c:v>169.53882352941181</c:v>
                </c:pt>
                <c:pt idx="67">
                  <c:v>169.72579710144933</c:v>
                </c:pt>
                <c:pt idx="68">
                  <c:v>169.86714285714291</c:v>
                </c:pt>
                <c:pt idx="69">
                  <c:v>170.0170422535212</c:v>
                </c:pt>
                <c:pt idx="70">
                  <c:v>170.20152777777784</c:v>
                </c:pt>
                <c:pt idx="71">
                  <c:v>170.40328767123293</c:v>
                </c:pt>
                <c:pt idx="72">
                  <c:v>170.58027027027032</c:v>
                </c:pt>
                <c:pt idx="73">
                  <c:v>170.78120000000004</c:v>
                </c:pt>
                <c:pt idx="74">
                  <c:v>170.94789473684216</c:v>
                </c:pt>
                <c:pt idx="75">
                  <c:v>171.11129870129878</c:v>
                </c:pt>
                <c:pt idx="76">
                  <c:v>171.24538461538467</c:v>
                </c:pt>
                <c:pt idx="77">
                  <c:v>171.37898734177222</c:v>
                </c:pt>
                <c:pt idx="78">
                  <c:v>171.50300000000004</c:v>
                </c:pt>
                <c:pt idx="79">
                  <c:v>171.64703703703708</c:v>
                </c:pt>
                <c:pt idx="80">
                  <c:v>171.78378048780493</c:v>
                </c:pt>
                <c:pt idx="81">
                  <c:v>171.9428915662651</c:v>
                </c:pt>
                <c:pt idx="82">
                  <c:v>172.10226190476195</c:v>
                </c:pt>
                <c:pt idx="83">
                  <c:v>172.22976470588242</c:v>
                </c:pt>
                <c:pt idx="84">
                  <c:v>172.40465116279074</c:v>
                </c:pt>
                <c:pt idx="85">
                  <c:v>172.58908045977017</c:v>
                </c:pt>
                <c:pt idx="86">
                  <c:v>172.78522727272733</c:v>
                </c:pt>
                <c:pt idx="87">
                  <c:v>173.05617977528095</c:v>
                </c:pt>
                <c:pt idx="88">
                  <c:v>173.2203333333334</c:v>
                </c:pt>
                <c:pt idx="89">
                  <c:v>173.39648351648358</c:v>
                </c:pt>
                <c:pt idx="90">
                  <c:v>173.61880434782614</c:v>
                </c:pt>
                <c:pt idx="91">
                  <c:v>173.83935483870974</c:v>
                </c:pt>
                <c:pt idx="92">
                  <c:v>174.07861702127664</c:v>
                </c:pt>
                <c:pt idx="93">
                  <c:v>174.29947368421057</c:v>
                </c:pt>
                <c:pt idx="94">
                  <c:v>174.57270833333337</c:v>
                </c:pt>
                <c:pt idx="95">
                  <c:v>174.8536082474227</c:v>
                </c:pt>
                <c:pt idx="96">
                  <c:v>175.08673469387759</c:v>
                </c:pt>
                <c:pt idx="97">
                  <c:v>175.3419191919192</c:v>
                </c:pt>
                <c:pt idx="98">
                  <c:v>175.55240000000001</c:v>
                </c:pt>
                <c:pt idx="99">
                  <c:v>175.77930693069311</c:v>
                </c:pt>
                <c:pt idx="100">
                  <c:v>176.05117647058825</c:v>
                </c:pt>
                <c:pt idx="101">
                  <c:v>176.32844660194178</c:v>
                </c:pt>
                <c:pt idx="102">
                  <c:v>176.61519230769233</c:v>
                </c:pt>
                <c:pt idx="103">
                  <c:v>176.94000000000005</c:v>
                </c:pt>
                <c:pt idx="104">
                  <c:v>177.23518867924531</c:v>
                </c:pt>
                <c:pt idx="105">
                  <c:v>177.5680373831776</c:v>
                </c:pt>
                <c:pt idx="106">
                  <c:v>177.90907407407411</c:v>
                </c:pt>
                <c:pt idx="107">
                  <c:v>178.23779816513766</c:v>
                </c:pt>
                <c:pt idx="108">
                  <c:v>178.49881818181825</c:v>
                </c:pt>
                <c:pt idx="109">
                  <c:v>178.76810810810815</c:v>
                </c:pt>
                <c:pt idx="110">
                  <c:v>179.02928571428578</c:v>
                </c:pt>
                <c:pt idx="111">
                  <c:v>179.24938053097353</c:v>
                </c:pt>
                <c:pt idx="112">
                  <c:v>179.53280701754394</c:v>
                </c:pt>
                <c:pt idx="113">
                  <c:v>179.78704347826095</c:v>
                </c:pt>
                <c:pt idx="114">
                  <c:v>180.06353448275871</c:v>
                </c:pt>
                <c:pt idx="115">
                  <c:v>180.24512820512831</c:v>
                </c:pt>
                <c:pt idx="116">
                  <c:v>180.44474576271196</c:v>
                </c:pt>
                <c:pt idx="117">
                  <c:v>180.62638655462194</c:v>
                </c:pt>
                <c:pt idx="118">
                  <c:v>180.82166666666677</c:v>
                </c:pt>
                <c:pt idx="119">
                  <c:v>181.01223140495878</c:v>
                </c:pt>
                <c:pt idx="120">
                  <c:v>181.20942622950832</c:v>
                </c:pt>
                <c:pt idx="121">
                  <c:v>181.47073170731719</c:v>
                </c:pt>
                <c:pt idx="122">
                  <c:v>181.72443548387108</c:v>
                </c:pt>
                <c:pt idx="123">
                  <c:v>182.0012000000001</c:v>
                </c:pt>
                <c:pt idx="124">
                  <c:v>182.24293650793661</c:v>
                </c:pt>
                <c:pt idx="125">
                  <c:v>182.44834645669303</c:v>
                </c:pt>
                <c:pt idx="126">
                  <c:v>182.6117968750001</c:v>
                </c:pt>
                <c:pt idx="127">
                  <c:v>182.81844961240319</c:v>
                </c:pt>
                <c:pt idx="128">
                  <c:v>183.01761538461548</c:v>
                </c:pt>
                <c:pt idx="129">
                  <c:v>183.21511450381689</c:v>
                </c:pt>
                <c:pt idx="130">
                  <c:v>183.41962121212129</c:v>
                </c:pt>
                <c:pt idx="131">
                  <c:v>183.63067669172941</c:v>
                </c:pt>
                <c:pt idx="132">
                  <c:v>183.82626865671651</c:v>
                </c:pt>
                <c:pt idx="133">
                  <c:v>184.05385185185193</c:v>
                </c:pt>
                <c:pt idx="134">
                  <c:v>184.26757352941183</c:v>
                </c:pt>
                <c:pt idx="135">
                  <c:v>184.48248175182488</c:v>
                </c:pt>
                <c:pt idx="136">
                  <c:v>184.71398550724643</c:v>
                </c:pt>
                <c:pt idx="137">
                  <c:v>184.97633093525187</c:v>
                </c:pt>
                <c:pt idx="138">
                  <c:v>185.27342857142864</c:v>
                </c:pt>
                <c:pt idx="139">
                  <c:v>185.58368794326248</c:v>
                </c:pt>
                <c:pt idx="140">
                  <c:v>185.86126760563388</c:v>
                </c:pt>
                <c:pt idx="141">
                  <c:v>186.15090909090915</c:v>
                </c:pt>
                <c:pt idx="142">
                  <c:v>186.46729166666671</c:v>
                </c:pt>
                <c:pt idx="143">
                  <c:v>186.65813793103453</c:v>
                </c:pt>
                <c:pt idx="144">
                  <c:v>186.8260273972603</c:v>
                </c:pt>
                <c:pt idx="145">
                  <c:v>186.95183673469393</c:v>
                </c:pt>
                <c:pt idx="146">
                  <c:v>187.06729729729733</c:v>
                </c:pt>
                <c:pt idx="147">
                  <c:v>187.18966442953024</c:v>
                </c:pt>
                <c:pt idx="148">
                  <c:v>187.33393333333339</c:v>
                </c:pt>
                <c:pt idx="149">
                  <c:v>187.45066225165567</c:v>
                </c:pt>
                <c:pt idx="150">
                  <c:v>187.55256578947373</c:v>
                </c:pt>
                <c:pt idx="151">
                  <c:v>187.6361437908497</c:v>
                </c:pt>
                <c:pt idx="152">
                  <c:v>187.73376623376626</c:v>
                </c:pt>
                <c:pt idx="153">
                  <c:v>187.86077419354839</c:v>
                </c:pt>
                <c:pt idx="154">
                  <c:v>187.94339743589745</c:v>
                </c:pt>
                <c:pt idx="155">
                  <c:v>188.03987261146497</c:v>
                </c:pt>
                <c:pt idx="156">
                  <c:v>188.16493670886078</c:v>
                </c:pt>
                <c:pt idx="157">
                  <c:v>188.29962264150944</c:v>
                </c:pt>
                <c:pt idx="158">
                  <c:v>188.4175625</c:v>
                </c:pt>
                <c:pt idx="159">
                  <c:v>188.55267080745341</c:v>
                </c:pt>
                <c:pt idx="160">
                  <c:v>188.70012345679012</c:v>
                </c:pt>
                <c:pt idx="161">
                  <c:v>188.80711656441716</c:v>
                </c:pt>
                <c:pt idx="162">
                  <c:v>188.937743902439</c:v>
                </c:pt>
                <c:pt idx="163">
                  <c:v>189.03987878787876</c:v>
                </c:pt>
                <c:pt idx="164">
                  <c:v>189.16536144578311</c:v>
                </c:pt>
                <c:pt idx="165">
                  <c:v>189.29377245508979</c:v>
                </c:pt>
                <c:pt idx="166">
                  <c:v>189.45160714285714</c:v>
                </c:pt>
                <c:pt idx="167">
                  <c:v>189.64118343195267</c:v>
                </c:pt>
                <c:pt idx="168">
                  <c:v>189.83623529411764</c:v>
                </c:pt>
                <c:pt idx="169">
                  <c:v>190.01783625730994</c:v>
                </c:pt>
                <c:pt idx="170">
                  <c:v>190.19046511627906</c:v>
                </c:pt>
                <c:pt idx="171">
                  <c:v>190.36075144508669</c:v>
                </c:pt>
                <c:pt idx="172">
                  <c:v>190.49873563218389</c:v>
                </c:pt>
                <c:pt idx="173">
                  <c:v>190.63651428571427</c:v>
                </c:pt>
                <c:pt idx="174">
                  <c:v>190.77369318181817</c:v>
                </c:pt>
                <c:pt idx="175">
                  <c:v>190.91022598870057</c:v>
                </c:pt>
                <c:pt idx="176">
                  <c:v>191.05241573033709</c:v>
                </c:pt>
                <c:pt idx="177">
                  <c:v>191.15966480446929</c:v>
                </c:pt>
                <c:pt idx="178">
                  <c:v>191.28183333333334</c:v>
                </c:pt>
                <c:pt idx="179">
                  <c:v>191.35403314917127</c:v>
                </c:pt>
                <c:pt idx="180">
                  <c:v>191.41598901098899</c:v>
                </c:pt>
                <c:pt idx="181">
                  <c:v>191.47557377049179</c:v>
                </c:pt>
                <c:pt idx="182">
                  <c:v>191.55527173913043</c:v>
                </c:pt>
                <c:pt idx="183">
                  <c:v>191.72648648648649</c:v>
                </c:pt>
                <c:pt idx="184">
                  <c:v>191.89806451612904</c:v>
                </c:pt>
                <c:pt idx="185">
                  <c:v>192.03989304812833</c:v>
                </c:pt>
                <c:pt idx="186">
                  <c:v>192.14117021276596</c:v>
                </c:pt>
                <c:pt idx="187">
                  <c:v>192.26962962962963</c:v>
                </c:pt>
                <c:pt idx="188">
                  <c:v>192.39152631578946</c:v>
                </c:pt>
                <c:pt idx="189">
                  <c:v>192.51774869109948</c:v>
                </c:pt>
                <c:pt idx="190">
                  <c:v>192.64708333333331</c:v>
                </c:pt>
                <c:pt idx="191">
                  <c:v>192.760310880829</c:v>
                </c:pt>
                <c:pt idx="192">
                  <c:v>192.85432989690722</c:v>
                </c:pt>
                <c:pt idx="193">
                  <c:v>192.95430769230768</c:v>
                </c:pt>
                <c:pt idx="194">
                  <c:v>193.04295918367347</c:v>
                </c:pt>
                <c:pt idx="195">
                  <c:v>193.12928934010154</c:v>
                </c:pt>
                <c:pt idx="196">
                  <c:v>193.2339898989899</c:v>
                </c:pt>
                <c:pt idx="197">
                  <c:v>193.33728643216082</c:v>
                </c:pt>
                <c:pt idx="198">
                  <c:v>193.44659999999999</c:v>
                </c:pt>
                <c:pt idx="199">
                  <c:v>193.55009950248757</c:v>
                </c:pt>
                <c:pt idx="200">
                  <c:v>193.66232673267328</c:v>
                </c:pt>
                <c:pt idx="201">
                  <c:v>193.76945812807884</c:v>
                </c:pt>
                <c:pt idx="202">
                  <c:v>193.87</c:v>
                </c:pt>
                <c:pt idx="203">
                  <c:v>193.97009756097563</c:v>
                </c:pt>
                <c:pt idx="204">
                  <c:v>194.06888349514566</c:v>
                </c:pt>
                <c:pt idx="205">
                  <c:v>194.17473429951693</c:v>
                </c:pt>
                <c:pt idx="206">
                  <c:v>194.2581730769231</c:v>
                </c:pt>
                <c:pt idx="207">
                  <c:v>194.33612440191391</c:v>
                </c:pt>
                <c:pt idx="208">
                  <c:v>194.42642857142863</c:v>
                </c:pt>
                <c:pt idx="209">
                  <c:v>194.52009478672991</c:v>
                </c:pt>
                <c:pt idx="210">
                  <c:v>194.61259433962269</c:v>
                </c:pt>
                <c:pt idx="211">
                  <c:v>194.72812206572775</c:v>
                </c:pt>
                <c:pt idx="212">
                  <c:v>194.8434579439253</c:v>
                </c:pt>
                <c:pt idx="213">
                  <c:v>194.95181395348843</c:v>
                </c:pt>
                <c:pt idx="214">
                  <c:v>195.07967592592598</c:v>
                </c:pt>
                <c:pt idx="215">
                  <c:v>195.21267281105997</c:v>
                </c:pt>
                <c:pt idx="216">
                  <c:v>195.33068807339458</c:v>
                </c:pt>
                <c:pt idx="217">
                  <c:v>195.4555707762558</c:v>
                </c:pt>
                <c:pt idx="218">
                  <c:v>195.58950000000007</c:v>
                </c:pt>
                <c:pt idx="219">
                  <c:v>195.71927601809961</c:v>
                </c:pt>
                <c:pt idx="220">
                  <c:v>195.83653153153159</c:v>
                </c:pt>
                <c:pt idx="221">
                  <c:v>195.95493273542607</c:v>
                </c:pt>
                <c:pt idx="222">
                  <c:v>196.05267857142863</c:v>
                </c:pt>
                <c:pt idx="223">
                  <c:v>196.15031111111114</c:v>
                </c:pt>
                <c:pt idx="224">
                  <c:v>196.22150442477877</c:v>
                </c:pt>
                <c:pt idx="225">
                  <c:v>196.31810572687226</c:v>
                </c:pt>
                <c:pt idx="226">
                  <c:v>196.42000000000004</c:v>
                </c:pt>
                <c:pt idx="227">
                  <c:v>196.51187772925769</c:v>
                </c:pt>
                <c:pt idx="228">
                  <c:v>196.59160869565221</c:v>
                </c:pt>
                <c:pt idx="229">
                  <c:v>196.67744588744591</c:v>
                </c:pt>
                <c:pt idx="230">
                  <c:v>196.74784482758625</c:v>
                </c:pt>
                <c:pt idx="231">
                  <c:v>196.81579399141634</c:v>
                </c:pt>
                <c:pt idx="232">
                  <c:v>196.8992307692308</c:v>
                </c:pt>
                <c:pt idx="233">
                  <c:v>197.01548936170215</c:v>
                </c:pt>
                <c:pt idx="234">
                  <c:v>197.13338983050849</c:v>
                </c:pt>
                <c:pt idx="235">
                  <c:v>197.25438818565402</c:v>
                </c:pt>
                <c:pt idx="236">
                  <c:v>197.38970588235293</c:v>
                </c:pt>
                <c:pt idx="237">
                  <c:v>197.53665271966528</c:v>
                </c:pt>
                <c:pt idx="238">
                  <c:v>197.68554166666667</c:v>
                </c:pt>
                <c:pt idx="239">
                  <c:v>197.85668049792531</c:v>
                </c:pt>
                <c:pt idx="240">
                  <c:v>197.99644628099173</c:v>
                </c:pt>
                <c:pt idx="241">
                  <c:v>198.16757201646092</c:v>
                </c:pt>
                <c:pt idx="242">
                  <c:v>198.33647540983605</c:v>
                </c:pt>
                <c:pt idx="243">
                  <c:v>198.51853061224489</c:v>
                </c:pt>
                <c:pt idx="244">
                  <c:v>198.69569105691056</c:v>
                </c:pt>
                <c:pt idx="245">
                  <c:v>198.87194331983807</c:v>
                </c:pt>
                <c:pt idx="246">
                  <c:v>199.04745967741937</c:v>
                </c:pt>
                <c:pt idx="247">
                  <c:v>199.22702811244983</c:v>
                </c:pt>
                <c:pt idx="248">
                  <c:v>199.40156000000002</c:v>
                </c:pt>
                <c:pt idx="249">
                  <c:v>199.58107569721119</c:v>
                </c:pt>
                <c:pt idx="250">
                  <c:v>199.76146825396827</c:v>
                </c:pt>
                <c:pt idx="251">
                  <c:v>199.93525691699608</c:v>
                </c:pt>
                <c:pt idx="252">
                  <c:v>200.10976377952761</c:v>
                </c:pt>
                <c:pt idx="253">
                  <c:v>200.28129411764709</c:v>
                </c:pt>
                <c:pt idx="254">
                  <c:v>200.44019531250004</c:v>
                </c:pt>
                <c:pt idx="255">
                  <c:v>200.57326848249031</c:v>
                </c:pt>
                <c:pt idx="256">
                  <c:v>200.69996124031013</c:v>
                </c:pt>
                <c:pt idx="257">
                  <c:v>200.83019305019309</c:v>
                </c:pt>
                <c:pt idx="258">
                  <c:v>200.93769230769234</c:v>
                </c:pt>
                <c:pt idx="259">
                  <c:v>201.05785440613033</c:v>
                </c:pt>
                <c:pt idx="260">
                  <c:v>201.19488549618325</c:v>
                </c:pt>
                <c:pt idx="261">
                  <c:v>201.31927756653999</c:v>
                </c:pt>
                <c:pt idx="262">
                  <c:v>201.41821969696977</c:v>
                </c:pt>
                <c:pt idx="263">
                  <c:v>201.51411320754724</c:v>
                </c:pt>
                <c:pt idx="264">
                  <c:v>201.62714285714293</c:v>
                </c:pt>
                <c:pt idx="265">
                  <c:v>201.72385767790269</c:v>
                </c:pt>
                <c:pt idx="266">
                  <c:v>201.84287313432844</c:v>
                </c:pt>
                <c:pt idx="267">
                  <c:v>201.95650557620826</c:v>
                </c:pt>
                <c:pt idx="268">
                  <c:v>202.08696296296304</c:v>
                </c:pt>
                <c:pt idx="269">
                  <c:v>202.21136531365323</c:v>
                </c:pt>
                <c:pt idx="270">
                  <c:v>202.33128676470599</c:v>
                </c:pt>
                <c:pt idx="271">
                  <c:v>202.46084249084259</c:v>
                </c:pt>
                <c:pt idx="272">
                  <c:v>202.58729927007309</c:v>
                </c:pt>
                <c:pt idx="273">
                  <c:v>202.68974545454557</c:v>
                </c:pt>
                <c:pt idx="274">
                  <c:v>202.78894927536243</c:v>
                </c:pt>
                <c:pt idx="275">
                  <c:v>202.90902527075824</c:v>
                </c:pt>
                <c:pt idx="276">
                  <c:v>203.03381294964041</c:v>
                </c:pt>
                <c:pt idx="277">
                  <c:v>203.14974910394275</c:v>
                </c:pt>
                <c:pt idx="278">
                  <c:v>203.25367857142868</c:v>
                </c:pt>
                <c:pt idx="279">
                  <c:v>203.37188612099655</c:v>
                </c:pt>
                <c:pt idx="280">
                  <c:v>203.485035460993</c:v>
                </c:pt>
                <c:pt idx="281">
                  <c:v>203.58692579505311</c:v>
                </c:pt>
                <c:pt idx="282">
                  <c:v>203.70014084507051</c:v>
                </c:pt>
                <c:pt idx="283">
                  <c:v>203.83585964912288</c:v>
                </c:pt>
                <c:pt idx="284">
                  <c:v>203.99391608391616</c:v>
                </c:pt>
                <c:pt idx="285">
                  <c:v>204.14689895470391</c:v>
                </c:pt>
                <c:pt idx="286">
                  <c:v>204.30583333333342</c:v>
                </c:pt>
                <c:pt idx="287">
                  <c:v>204.47551903114194</c:v>
                </c:pt>
                <c:pt idx="288">
                  <c:v>204.65222413793111</c:v>
                </c:pt>
                <c:pt idx="289">
                  <c:v>204.82881443298979</c:v>
                </c:pt>
                <c:pt idx="290">
                  <c:v>205.01224315068501</c:v>
                </c:pt>
                <c:pt idx="291">
                  <c:v>205.18554607508543</c:v>
                </c:pt>
                <c:pt idx="292">
                  <c:v>205.37045918367357</c:v>
                </c:pt>
                <c:pt idx="293">
                  <c:v>205.55757627118655</c:v>
                </c:pt>
                <c:pt idx="294">
                  <c:v>205.737516891892</c:v>
                </c:pt>
                <c:pt idx="295">
                  <c:v>205.91449494949507</c:v>
                </c:pt>
                <c:pt idx="296">
                  <c:v>206.09823825503366</c:v>
                </c:pt>
                <c:pt idx="297">
                  <c:v>206.26911371237469</c:v>
                </c:pt>
                <c:pt idx="298">
                  <c:v>206.45095000000012</c:v>
                </c:pt>
                <c:pt idx="299">
                  <c:v>206.6338704318938</c:v>
                </c:pt>
                <c:pt idx="300">
                  <c:v>206.81763245033125</c:v>
                </c:pt>
                <c:pt idx="301">
                  <c:v>206.97579207920802</c:v>
                </c:pt>
                <c:pt idx="302">
                  <c:v>207.12537828947379</c:v>
                </c:pt>
                <c:pt idx="303">
                  <c:v>207.27313114754108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38-4042-B5EA-143070A3EC5D}"/>
            </c:ext>
          </c:extLst>
        </c:ser>
        <c:ser>
          <c:idx val="2"/>
          <c:order val="2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11'!$G$3:$G$311</c:f>
              <c:numCache>
                <c:formatCode>General</c:formatCode>
                <c:ptCount val="309"/>
                <c:pt idx="0">
                  <c:v>159.68734984337365</c:v>
                </c:pt>
                <c:pt idx="1">
                  <c:v>159.45790370804536</c:v>
                </c:pt>
                <c:pt idx="2">
                  <c:v>158.99642836066985</c:v>
                </c:pt>
                <c:pt idx="3">
                  <c:v>159.22448750864498</c:v>
                </c:pt>
                <c:pt idx="4">
                  <c:v>159.69688846556318</c:v>
                </c:pt>
                <c:pt idx="5">
                  <c:v>159.92067568860878</c:v>
                </c:pt>
                <c:pt idx="6">
                  <c:v>160.33923683362713</c:v>
                </c:pt>
                <c:pt idx="7">
                  <c:v>160.53392888147573</c:v>
                </c:pt>
                <c:pt idx="8">
                  <c:v>160.80742961131392</c:v>
                </c:pt>
                <c:pt idx="9">
                  <c:v>161.29211076009415</c:v>
                </c:pt>
                <c:pt idx="10">
                  <c:v>161.76667928603953</c:v>
                </c:pt>
                <c:pt idx="11">
                  <c:v>162.12295767529483</c:v>
                </c:pt>
                <c:pt idx="12">
                  <c:v>162.38287749156271</c:v>
                </c:pt>
                <c:pt idx="13">
                  <c:v>162.66912633376197</c:v>
                </c:pt>
                <c:pt idx="14">
                  <c:v>162.81630301090286</c:v>
                </c:pt>
                <c:pt idx="15">
                  <c:v>162.78411668795357</c:v>
                </c:pt>
                <c:pt idx="16">
                  <c:v>162.93327610358222</c:v>
                </c:pt>
                <c:pt idx="17">
                  <c:v>163.20325012263075</c:v>
                </c:pt>
                <c:pt idx="18">
                  <c:v>163.66780799030067</c:v>
                </c:pt>
                <c:pt idx="19">
                  <c:v>163.97218458100019</c:v>
                </c:pt>
                <c:pt idx="20">
                  <c:v>164.43235893901664</c:v>
                </c:pt>
                <c:pt idx="21">
                  <c:v>165.08631326851727</c:v>
                </c:pt>
                <c:pt idx="22">
                  <c:v>165.6784690636492</c:v>
                </c:pt>
                <c:pt idx="23">
                  <c:v>166.36235794858391</c:v>
                </c:pt>
                <c:pt idx="24">
                  <c:v>167.00453374898851</c:v>
                </c:pt>
                <c:pt idx="25">
                  <c:v>167.76236706966975</c:v>
                </c:pt>
                <c:pt idx="26">
                  <c:v>168.32889704235629</c:v>
                </c:pt>
                <c:pt idx="27">
                  <c:v>168.86848856552695</c:v>
                </c:pt>
                <c:pt idx="28">
                  <c:v>169.34271287399548</c:v>
                </c:pt>
                <c:pt idx="29">
                  <c:v>169.83830579868805</c:v>
                </c:pt>
                <c:pt idx="30">
                  <c:v>170.35709157876971</c:v>
                </c:pt>
                <c:pt idx="31">
                  <c:v>170.84587923228602</c:v>
                </c:pt>
                <c:pt idx="32">
                  <c:v>171.22911750760244</c:v>
                </c:pt>
                <c:pt idx="33">
                  <c:v>171.43460877370038</c:v>
                </c:pt>
                <c:pt idx="34">
                  <c:v>171.3993541738437</c:v>
                </c:pt>
                <c:pt idx="35">
                  <c:v>171.13600076861729</c:v>
                </c:pt>
                <c:pt idx="36">
                  <c:v>171.11791279364894</c:v>
                </c:pt>
                <c:pt idx="37">
                  <c:v>170.99686633065321</c:v>
                </c:pt>
                <c:pt idx="38">
                  <c:v>170.74721700868605</c:v>
                </c:pt>
                <c:pt idx="39">
                  <c:v>169.99632807756797</c:v>
                </c:pt>
                <c:pt idx="40">
                  <c:v>169.28935341590451</c:v>
                </c:pt>
                <c:pt idx="41">
                  <c:v>168.41683622690533</c:v>
                </c:pt>
                <c:pt idx="42">
                  <c:v>167.89496536771509</c:v>
                </c:pt>
                <c:pt idx="43">
                  <c:v>167.66069410336576</c:v>
                </c:pt>
                <c:pt idx="44">
                  <c:v>167.30174487704326</c:v>
                </c:pt>
                <c:pt idx="45">
                  <c:v>167.03606052703466</c:v>
                </c:pt>
                <c:pt idx="46">
                  <c:v>166.74969458890249</c:v>
                </c:pt>
                <c:pt idx="47">
                  <c:v>166.68231684501671</c:v>
                </c:pt>
                <c:pt idx="48">
                  <c:v>166.65072424623602</c:v>
                </c:pt>
                <c:pt idx="49">
                  <c:v>166.62195881419549</c:v>
                </c:pt>
                <c:pt idx="50">
                  <c:v>166.60050470019021</c:v>
                </c:pt>
                <c:pt idx="51">
                  <c:v>166.6980518907782</c:v>
                </c:pt>
                <c:pt idx="52">
                  <c:v>166.88466516118578</c:v>
                </c:pt>
                <c:pt idx="53">
                  <c:v>167.09235474404488</c:v>
                </c:pt>
                <c:pt idx="54">
                  <c:v>167.20467531061132</c:v>
                </c:pt>
                <c:pt idx="55">
                  <c:v>167.27789870113438</c:v>
                </c:pt>
                <c:pt idx="56">
                  <c:v>167.40051057825394</c:v>
                </c:pt>
                <c:pt idx="57">
                  <c:v>167.51253718711979</c:v>
                </c:pt>
                <c:pt idx="58">
                  <c:v>167.5502434266771</c:v>
                </c:pt>
                <c:pt idx="59">
                  <c:v>167.73497796196028</c:v>
                </c:pt>
                <c:pt idx="60">
                  <c:v>167.84244777890098</c:v>
                </c:pt>
                <c:pt idx="61">
                  <c:v>168.01161645137626</c:v>
                </c:pt>
                <c:pt idx="62">
                  <c:v>168.20343345186902</c:v>
                </c:pt>
                <c:pt idx="63">
                  <c:v>168.41537366856414</c:v>
                </c:pt>
                <c:pt idx="64">
                  <c:v>168.63635682698353</c:v>
                </c:pt>
                <c:pt idx="65">
                  <c:v>168.86634479281162</c:v>
                </c:pt>
                <c:pt idx="66">
                  <c:v>169.11637674069667</c:v>
                </c:pt>
                <c:pt idx="67">
                  <c:v>169.30234579017352</c:v>
                </c:pt>
                <c:pt idx="68">
                  <c:v>169.44548455661305</c:v>
                </c:pt>
                <c:pt idx="69">
                  <c:v>169.59651325865801</c:v>
                </c:pt>
                <c:pt idx="70">
                  <c:v>169.77963964745726</c:v>
                </c:pt>
                <c:pt idx="71">
                  <c:v>169.9785517938752</c:v>
                </c:pt>
                <c:pt idx="72">
                  <c:v>170.15446122823278</c:v>
                </c:pt>
                <c:pt idx="73">
                  <c:v>170.35231053329989</c:v>
                </c:pt>
                <c:pt idx="74">
                  <c:v>170.51842544875242</c:v>
                </c:pt>
                <c:pt idx="75">
                  <c:v>170.68134784919397</c:v>
                </c:pt>
                <c:pt idx="76">
                  <c:v>170.81672752802336</c:v>
                </c:pt>
                <c:pt idx="77">
                  <c:v>170.9515225819425</c:v>
                </c:pt>
                <c:pt idx="78">
                  <c:v>171.07716060336421</c:v>
                </c:pt>
                <c:pt idx="79">
                  <c:v>171.22147538386602</c:v>
                </c:pt>
                <c:pt idx="80">
                  <c:v>171.35884786472067</c:v>
                </c:pt>
                <c:pt idx="81">
                  <c:v>171.51694640823038</c:v>
                </c:pt>
                <c:pt idx="82">
                  <c:v>171.67517419517148</c:v>
                </c:pt>
                <c:pt idx="83">
                  <c:v>171.8035828356069</c:v>
                </c:pt>
                <c:pt idx="84">
                  <c:v>171.97587141592297</c:v>
                </c:pt>
                <c:pt idx="85">
                  <c:v>172.15679526284129</c:v>
                </c:pt>
                <c:pt idx="86">
                  <c:v>172.34828648384811</c:v>
                </c:pt>
                <c:pt idx="87">
                  <c:v>172.6063796463875</c:v>
                </c:pt>
                <c:pt idx="88">
                  <c:v>172.76855918347897</c:v>
                </c:pt>
                <c:pt idx="89">
                  <c:v>172.94163461185383</c:v>
                </c:pt>
                <c:pt idx="90">
                  <c:v>173.15631029661071</c:v>
                </c:pt>
                <c:pt idx="91">
                  <c:v>173.36931794040905</c:v>
                </c:pt>
                <c:pt idx="92">
                  <c:v>173.59885730929912</c:v>
                </c:pt>
                <c:pt idx="93">
                  <c:v>173.81198466184185</c:v>
                </c:pt>
                <c:pt idx="94">
                  <c:v>174.07106633869415</c:v>
                </c:pt>
                <c:pt idx="95">
                  <c:v>174.33670488589738</c:v>
                </c:pt>
                <c:pt idx="96">
                  <c:v>174.56057268441654</c:v>
                </c:pt>
                <c:pt idx="97">
                  <c:v>174.8037055407566</c:v>
                </c:pt>
                <c:pt idx="98">
                  <c:v>175.00736345190541</c:v>
                </c:pt>
                <c:pt idx="99">
                  <c:v>175.22549591315044</c:v>
                </c:pt>
                <c:pt idx="100">
                  <c:v>175.48275317749307</c:v>
                </c:pt>
                <c:pt idx="101">
                  <c:v>175.74457940175864</c:v>
                </c:pt>
                <c:pt idx="102">
                  <c:v>176.01444002652053</c:v>
                </c:pt>
                <c:pt idx="103">
                  <c:v>176.31637773358798</c:v>
                </c:pt>
                <c:pt idx="104">
                  <c:v>176.59331732737689</c:v>
                </c:pt>
                <c:pt idx="105">
                  <c:v>176.90178011967919</c:v>
                </c:pt>
                <c:pt idx="106">
                  <c:v>177.21696008528099</c:v>
                </c:pt>
                <c:pt idx="107">
                  <c:v>177.52188176663546</c:v>
                </c:pt>
                <c:pt idx="108">
                  <c:v>177.76958987355286</c:v>
                </c:pt>
                <c:pt idx="109">
                  <c:v>178.02429185385981</c:v>
                </c:pt>
                <c:pt idx="110">
                  <c:v>178.27197214305605</c:v>
                </c:pt>
                <c:pt idx="111">
                  <c:v>178.48400412875446</c:v>
                </c:pt>
                <c:pt idx="112">
                  <c:v>178.75037818680445</c:v>
                </c:pt>
                <c:pt idx="113">
                  <c:v>178.99184305981422</c:v>
                </c:pt>
                <c:pt idx="114">
                  <c:v>179.25216510506397</c:v>
                </c:pt>
                <c:pt idx="115">
                  <c:v>179.43005376748891</c:v>
                </c:pt>
                <c:pt idx="116">
                  <c:v>179.62381147911108</c:v>
                </c:pt>
                <c:pt idx="117">
                  <c:v>179.80156083544159</c:v>
                </c:pt>
                <c:pt idx="118">
                  <c:v>179.99129197995106</c:v>
                </c:pt>
                <c:pt idx="119">
                  <c:v>180.17676826562902</c:v>
                </c:pt>
                <c:pt idx="120">
                  <c:v>180.36799434734138</c:v>
                </c:pt>
                <c:pt idx="121">
                  <c:v>180.61442325986616</c:v>
                </c:pt>
                <c:pt idx="122">
                  <c:v>180.85433203784129</c:v>
                </c:pt>
                <c:pt idx="123">
                  <c:v>181.11359786639653</c:v>
                </c:pt>
                <c:pt idx="124">
                  <c:v>181.3431959312461</c:v>
                </c:pt>
                <c:pt idx="125">
                  <c:v>181.54139949855187</c:v>
                </c:pt>
                <c:pt idx="126">
                  <c:v>181.70250845686792</c:v>
                </c:pt>
                <c:pt idx="127">
                  <c:v>181.90158097615787</c:v>
                </c:pt>
                <c:pt idx="128">
                  <c:v>182.09405058064587</c:v>
                </c:pt>
                <c:pt idx="129">
                  <c:v>182.28498028347113</c:v>
                </c:pt>
                <c:pt idx="130">
                  <c:v>182.48192087505487</c:v>
                </c:pt>
                <c:pt idx="131">
                  <c:v>182.68444625588057</c:v>
                </c:pt>
                <c:pt idx="132">
                  <c:v>182.87347925475265</c:v>
                </c:pt>
                <c:pt idx="133">
                  <c:v>183.09000527677142</c:v>
                </c:pt>
                <c:pt idx="134">
                  <c:v>183.29458460878078</c:v>
                </c:pt>
                <c:pt idx="135">
                  <c:v>183.50010386168097</c:v>
                </c:pt>
                <c:pt idx="136">
                  <c:v>183.71970651902188</c:v>
                </c:pt>
                <c:pt idx="137">
                  <c:v>183.96513689274792</c:v>
                </c:pt>
                <c:pt idx="138">
                  <c:v>184.23906456935163</c:v>
                </c:pt>
                <c:pt idx="139">
                  <c:v>184.52358079207255</c:v>
                </c:pt>
                <c:pt idx="140">
                  <c:v>184.78147419127862</c:v>
                </c:pt>
                <c:pt idx="141">
                  <c:v>185.04916018432618</c:v>
                </c:pt>
                <c:pt idx="142">
                  <c:v>185.33835183925626</c:v>
                </c:pt>
                <c:pt idx="143">
                  <c:v>185.52307524498858</c:v>
                </c:pt>
                <c:pt idx="144">
                  <c:v>185.68768461207821</c:v>
                </c:pt>
                <c:pt idx="145">
                  <c:v>185.8146822998701</c:v>
                </c:pt>
                <c:pt idx="146">
                  <c:v>185.93219224625062</c:v>
                </c:pt>
                <c:pt idx="147">
                  <c:v>186.05588486151274</c:v>
                </c:pt>
                <c:pt idx="148">
                  <c:v>186.19917009239529</c:v>
                </c:pt>
                <c:pt idx="149">
                  <c:v>186.31758345720496</c:v>
                </c:pt>
                <c:pt idx="150">
                  <c:v>186.42236471626467</c:v>
                </c:pt>
                <c:pt idx="151">
                  <c:v>186.51011480784265</c:v>
                </c:pt>
                <c:pt idx="152">
                  <c:v>186.61077696839322</c:v>
                </c:pt>
                <c:pt idx="153">
                  <c:v>186.73810179603191</c:v>
                </c:pt>
                <c:pt idx="154">
                  <c:v>186.82473154567788</c:v>
                </c:pt>
                <c:pt idx="155">
                  <c:v>186.92409435611822</c:v>
                </c:pt>
                <c:pt idx="156">
                  <c:v>187.04939139468647</c:v>
                </c:pt>
                <c:pt idx="157">
                  <c:v>187.18323583045844</c:v>
                </c:pt>
                <c:pt idx="158">
                  <c:v>187.30196133125924</c:v>
                </c:pt>
                <c:pt idx="159">
                  <c:v>187.43602284555672</c:v>
                </c:pt>
                <c:pt idx="160">
                  <c:v>187.58096229624516</c:v>
                </c:pt>
                <c:pt idx="161">
                  <c:v>187.68956627311707</c:v>
                </c:pt>
                <c:pt idx="162">
                  <c:v>187.81940629695706</c:v>
                </c:pt>
                <c:pt idx="163">
                  <c:v>187.92344759475222</c:v>
                </c:pt>
                <c:pt idx="164">
                  <c:v>188.0485303021679</c:v>
                </c:pt>
                <c:pt idx="165">
                  <c:v>188.17616284890607</c:v>
                </c:pt>
                <c:pt idx="166">
                  <c:v>188.32970084516327</c:v>
                </c:pt>
                <c:pt idx="167">
                  <c:v>188.51052090772293</c:v>
                </c:pt>
                <c:pt idx="168">
                  <c:v>188.69592972185708</c:v>
                </c:pt>
                <c:pt idx="169">
                  <c:v>188.86983954770693</c:v>
                </c:pt>
                <c:pt idx="170">
                  <c:v>189.03599769931463</c:v>
                </c:pt>
                <c:pt idx="171">
                  <c:v>189.20007989866795</c:v>
                </c:pt>
                <c:pt idx="172">
                  <c:v>189.33593779132465</c:v>
                </c:pt>
                <c:pt idx="173">
                  <c:v>189.47155037009287</c:v>
                </c:pt>
                <c:pt idx="174">
                  <c:v>189.60657041499198</c:v>
                </c:pt>
                <c:pt idx="175">
                  <c:v>189.74095767472019</c:v>
                </c:pt>
                <c:pt idx="176">
                  <c:v>189.8802622840808</c:v>
                </c:pt>
                <c:pt idx="177">
                  <c:v>189.98839075136604</c:v>
                </c:pt>
                <c:pt idx="178">
                  <c:v>190.1098460436109</c:v>
                </c:pt>
                <c:pt idx="179">
                  <c:v>190.18572884313454</c:v>
                </c:pt>
                <c:pt idx="180">
                  <c:v>190.25197155468916</c:v>
                </c:pt>
                <c:pt idx="181">
                  <c:v>190.31592072979569</c:v>
                </c:pt>
                <c:pt idx="182">
                  <c:v>190.39855037408108</c:v>
                </c:pt>
                <c:pt idx="183">
                  <c:v>190.56234617081833</c:v>
                </c:pt>
                <c:pt idx="184">
                  <c:v>190.72640097260975</c:v>
                </c:pt>
                <c:pt idx="185">
                  <c:v>190.86473272065615</c:v>
                </c:pt>
                <c:pt idx="186">
                  <c:v>190.96696636533815</c:v>
                </c:pt>
                <c:pt idx="187">
                  <c:v>191.09343088110563</c:v>
                </c:pt>
                <c:pt idx="188">
                  <c:v>191.21403233732474</c:v>
                </c:pt>
                <c:pt idx="189">
                  <c:v>191.33840910324309</c:v>
                </c:pt>
                <c:pt idx="190">
                  <c:v>191.46547738125008</c:v>
                </c:pt>
                <c:pt idx="191">
                  <c:v>191.57820953728546</c:v>
                </c:pt>
                <c:pt idx="192">
                  <c:v>191.67358984853956</c:v>
                </c:pt>
                <c:pt idx="193">
                  <c:v>191.77431077911749</c:v>
                </c:pt>
                <c:pt idx="194">
                  <c:v>191.86469936758914</c:v>
                </c:pt>
                <c:pt idx="195">
                  <c:v>191.95291425753879</c:v>
                </c:pt>
                <c:pt idx="196">
                  <c:v>192.05771375333728</c:v>
                </c:pt>
                <c:pt idx="197">
                  <c:v>192.1612002244903</c:v>
                </c:pt>
                <c:pt idx="198">
                  <c:v>192.27002618952696</c:v>
                </c:pt>
                <c:pt idx="199">
                  <c:v>192.37359558417293</c:v>
                </c:pt>
                <c:pt idx="200">
                  <c:v>192.48491601618548</c:v>
                </c:pt>
                <c:pt idx="201">
                  <c:v>192.59164234953994</c:v>
                </c:pt>
                <c:pt idx="202">
                  <c:v>192.6924125101834</c:v>
                </c:pt>
                <c:pt idx="203">
                  <c:v>192.79273415826702</c:v>
                </c:pt>
                <c:pt idx="204">
                  <c:v>192.89182750044529</c:v>
                </c:pt>
                <c:pt idx="205">
                  <c:v>192.99720713641213</c:v>
                </c:pt>
                <c:pt idx="206">
                  <c:v>193.08230343447929</c:v>
                </c:pt>
                <c:pt idx="207">
                  <c:v>193.16233056228688</c:v>
                </c:pt>
                <c:pt idx="208">
                  <c:v>193.25356951802127</c:v>
                </c:pt>
                <c:pt idx="209">
                  <c:v>193.34780159709157</c:v>
                </c:pt>
                <c:pt idx="210">
                  <c:v>193.44093435623583</c:v>
                </c:pt>
                <c:pt idx="211">
                  <c:v>193.55458346724234</c:v>
                </c:pt>
                <c:pt idx="212">
                  <c:v>193.66802029669253</c:v>
                </c:pt>
                <c:pt idx="213">
                  <c:v>193.77523539450493</c:v>
                </c:pt>
                <c:pt idx="214">
                  <c:v>193.89956301390362</c:v>
                </c:pt>
                <c:pt idx="215">
                  <c:v>194.02831023709456</c:v>
                </c:pt>
                <c:pt idx="216">
                  <c:v>194.14394914819525</c:v>
                </c:pt>
                <c:pt idx="217">
                  <c:v>194.26555845265582</c:v>
                </c:pt>
                <c:pt idx="218">
                  <c:v>194.39498126139213</c:v>
                </c:pt>
                <c:pt idx="219">
                  <c:v>194.52077052059113</c:v>
                </c:pt>
                <c:pt idx="220">
                  <c:v>194.63559940842069</c:v>
                </c:pt>
                <c:pt idx="221">
                  <c:v>194.75139295995808</c:v>
                </c:pt>
                <c:pt idx="222">
                  <c:v>194.84886512917879</c:v>
                </c:pt>
                <c:pt idx="223">
                  <c:v>194.9461948697614</c:v>
                </c:pt>
                <c:pt idx="224">
                  <c:v>195.01952405122688</c:v>
                </c:pt>
                <c:pt idx="225">
                  <c:v>195.11584041255171</c:v>
                </c:pt>
                <c:pt idx="226">
                  <c:v>195.21683604693763</c:v>
                </c:pt>
                <c:pt idx="227">
                  <c:v>195.30884321745168</c:v>
                </c:pt>
                <c:pt idx="228">
                  <c:v>195.38983504651347</c:v>
                </c:pt>
                <c:pt idx="229">
                  <c:v>195.47631989017265</c:v>
                </c:pt>
                <c:pt idx="230">
                  <c:v>195.54870997116367</c:v>
                </c:pt>
                <c:pt idx="231">
                  <c:v>195.61880860319246</c:v>
                </c:pt>
                <c:pt idx="232">
                  <c:v>195.70299574597144</c:v>
                </c:pt>
                <c:pt idx="233">
                  <c:v>195.81631103540138</c:v>
                </c:pt>
                <c:pt idx="234">
                  <c:v>195.93102328908893</c:v>
                </c:pt>
                <c:pt idx="235">
                  <c:v>196.0483948755849</c:v>
                </c:pt>
                <c:pt idx="236">
                  <c:v>196.17806624164814</c:v>
                </c:pt>
                <c:pt idx="237">
                  <c:v>196.31758323761588</c:v>
                </c:pt>
                <c:pt idx="238">
                  <c:v>196.45870686096964</c:v>
                </c:pt>
                <c:pt idx="239">
                  <c:v>196.61831761776486</c:v>
                </c:pt>
                <c:pt idx="240">
                  <c:v>196.75168364345325</c:v>
                </c:pt>
                <c:pt idx="241">
                  <c:v>196.91121021349062</c:v>
                </c:pt>
                <c:pt idx="242">
                  <c:v>197.06888243474836</c:v>
                </c:pt>
                <c:pt idx="243">
                  <c:v>197.23727624068363</c:v>
                </c:pt>
                <c:pt idx="244">
                  <c:v>197.40166373297595</c:v>
                </c:pt>
                <c:pt idx="245">
                  <c:v>197.56528488474183</c:v>
                </c:pt>
                <c:pt idx="246">
                  <c:v>197.72827984789708</c:v>
                </c:pt>
                <c:pt idx="247">
                  <c:v>197.89454499389652</c:v>
                </c:pt>
                <c:pt idx="248">
                  <c:v>198.05668769395587</c:v>
                </c:pt>
                <c:pt idx="249">
                  <c:v>198.22285543684868</c:v>
                </c:pt>
                <c:pt idx="250">
                  <c:v>198.38970776085901</c:v>
                </c:pt>
                <c:pt idx="251">
                  <c:v>198.55117305549143</c:v>
                </c:pt>
                <c:pt idx="252">
                  <c:v>198.7131961981525</c:v>
                </c:pt>
                <c:pt idx="253">
                  <c:v>198.87276904906531</c:v>
                </c:pt>
                <c:pt idx="254">
                  <c:v>199.02195288821238</c:v>
                </c:pt>
                <c:pt idx="255">
                  <c:v>199.14948959055945</c:v>
                </c:pt>
                <c:pt idx="256">
                  <c:v>199.27156237232182</c:v>
                </c:pt>
                <c:pt idx="257">
                  <c:v>199.39661834741258</c:v>
                </c:pt>
                <c:pt idx="258">
                  <c:v>199.50206947211657</c:v>
                </c:pt>
                <c:pt idx="259">
                  <c:v>199.61844523509632</c:v>
                </c:pt>
                <c:pt idx="260">
                  <c:v>199.74914176386625</c:v>
                </c:pt>
                <c:pt idx="261">
                  <c:v>199.8690835526838</c:v>
                </c:pt>
                <c:pt idx="262">
                  <c:v>199.96694031078695</c:v>
                </c:pt>
                <c:pt idx="263">
                  <c:v>200.06207836802909</c:v>
                </c:pt>
                <c:pt idx="264">
                  <c:v>200.1721410271648</c:v>
                </c:pt>
                <c:pt idx="265">
                  <c:v>200.26794124017374</c:v>
                </c:pt>
                <c:pt idx="266">
                  <c:v>200.38308332404523</c:v>
                </c:pt>
                <c:pt idx="267">
                  <c:v>200.49356440542601</c:v>
                </c:pt>
                <c:pt idx="268">
                  <c:v>200.61838241554838</c:v>
                </c:pt>
                <c:pt idx="269">
                  <c:v>200.7380336312695</c:v>
                </c:pt>
                <c:pt idx="270">
                  <c:v>200.85383168670091</c:v>
                </c:pt>
                <c:pt idx="271">
                  <c:v>200.9777900676664</c:v>
                </c:pt>
                <c:pt idx="272">
                  <c:v>201.09909531298152</c:v>
                </c:pt>
                <c:pt idx="273">
                  <c:v>201.19972883396738</c:v>
                </c:pt>
                <c:pt idx="274">
                  <c:v>201.29749885026558</c:v>
                </c:pt>
                <c:pt idx="275">
                  <c:v>201.41326709913918</c:v>
                </c:pt>
                <c:pt idx="276">
                  <c:v>201.53301297164785</c:v>
                </c:pt>
                <c:pt idx="277">
                  <c:v>201.6451861216056</c:v>
                </c:pt>
                <c:pt idx="278">
                  <c:v>201.74697401214232</c:v>
                </c:pt>
                <c:pt idx="279">
                  <c:v>201.86102346118307</c:v>
                </c:pt>
                <c:pt idx="280">
                  <c:v>201.97071449509917</c:v>
                </c:pt>
                <c:pt idx="281">
                  <c:v>202.07064907203264</c:v>
                </c:pt>
                <c:pt idx="282">
                  <c:v>202.1803321242424</c:v>
                </c:pt>
                <c:pt idx="283">
                  <c:v>202.30902126640555</c:v>
                </c:pt>
                <c:pt idx="284">
                  <c:v>202.45607920672987</c:v>
                </c:pt>
                <c:pt idx="285">
                  <c:v>202.59897928678598</c:v>
                </c:pt>
                <c:pt idx="286">
                  <c:v>202.74669985149686</c:v>
                </c:pt>
                <c:pt idx="287">
                  <c:v>202.90306082868591</c:v>
                </c:pt>
                <c:pt idx="288">
                  <c:v>203.06499641317245</c:v>
                </c:pt>
                <c:pt idx="289">
                  <c:v>203.22682032355348</c:v>
                </c:pt>
                <c:pt idx="290">
                  <c:v>203.39402738445887</c:v>
                </c:pt>
                <c:pt idx="291">
                  <c:v>203.55320324117824</c:v>
                </c:pt>
                <c:pt idx="292">
                  <c:v>203.72153095323063</c:v>
                </c:pt>
                <c:pt idx="293">
                  <c:v>203.89156607121245</c:v>
                </c:pt>
                <c:pt idx="294">
                  <c:v>204.05594722123848</c:v>
                </c:pt>
                <c:pt idx="295">
                  <c:v>204.21796974945369</c:v>
                </c:pt>
                <c:pt idx="296">
                  <c:v>204.38529643647328</c:v>
                </c:pt>
                <c:pt idx="297">
                  <c:v>204.54244516534189</c:v>
                </c:pt>
                <c:pt idx="298">
                  <c:v>204.70822919707888</c:v>
                </c:pt>
                <c:pt idx="299">
                  <c:v>204.87484297593221</c:v>
                </c:pt>
                <c:pt idx="300">
                  <c:v>205.04209538457894</c:v>
                </c:pt>
                <c:pt idx="301">
                  <c:v>205.1890123491545</c:v>
                </c:pt>
                <c:pt idx="302">
                  <c:v>205.32896767528689</c:v>
                </c:pt>
                <c:pt idx="303">
                  <c:v>205.4674056157389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38-4042-B5EA-143070A3EC5D}"/>
            </c:ext>
          </c:extLst>
        </c:ser>
        <c:ser>
          <c:idx val="3"/>
          <c:order val="3"/>
          <c:tx>
            <c:strRef>
              <c:f>'Зад. 11'!$H$1</c:f>
              <c:strCache>
                <c:ptCount val="1"/>
                <c:pt idx="0">
                  <c:v>ср гарм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'Зад. 11'!$H$3:$H$311</c:f>
              <c:numCache>
                <c:formatCode>General</c:formatCode>
                <c:ptCount val="309"/>
                <c:pt idx="0">
                  <c:v>159.68469973072831</c:v>
                </c:pt>
                <c:pt idx="1">
                  <c:v>159.45581220100692</c:v>
                </c:pt>
                <c:pt idx="2">
                  <c:v>158.99286169445367</c:v>
                </c:pt>
                <c:pt idx="3">
                  <c:v>159.22097269335825</c:v>
                </c:pt>
                <c:pt idx="4">
                  <c:v>159.69045213072636</c:v>
                </c:pt>
                <c:pt idx="5">
                  <c:v>159.91420479169889</c:v>
                </c:pt>
                <c:pt idx="6">
                  <c:v>160.32973115076081</c:v>
                </c:pt>
                <c:pt idx="7">
                  <c:v>160.52451595447141</c:v>
                </c:pt>
                <c:pt idx="8">
                  <c:v>160.79684193950115</c:v>
                </c:pt>
                <c:pt idx="9">
                  <c:v>161.27518982766273</c:v>
                </c:pt>
                <c:pt idx="10">
                  <c:v>161.74347356432349</c:v>
                </c:pt>
                <c:pt idx="11">
                  <c:v>162.09677337150495</c:v>
                </c:pt>
                <c:pt idx="12">
                  <c:v>162.35579469763576</c:v>
                </c:pt>
                <c:pt idx="13">
                  <c:v>162.64025534951912</c:v>
                </c:pt>
                <c:pt idx="14">
                  <c:v>162.78819300680277</c:v>
                </c:pt>
                <c:pt idx="15">
                  <c:v>162.75761946734536</c:v>
                </c:pt>
                <c:pt idx="16">
                  <c:v>162.90704912394042</c:v>
                </c:pt>
                <c:pt idx="17">
                  <c:v>163.17433367765472</c:v>
                </c:pt>
                <c:pt idx="18">
                  <c:v>163.62783455892367</c:v>
                </c:pt>
                <c:pt idx="19">
                  <c:v>163.92838072320524</c:v>
                </c:pt>
                <c:pt idx="20">
                  <c:v>164.37700808102508</c:v>
                </c:pt>
                <c:pt idx="21">
                  <c:v>165.00513795045319</c:v>
                </c:pt>
                <c:pt idx="22">
                  <c:v>165.57634343361792</c:v>
                </c:pt>
                <c:pt idx="23">
                  <c:v>166.23071793002967</c:v>
                </c:pt>
                <c:pt idx="24">
                  <c:v>166.84697215891123</c:v>
                </c:pt>
                <c:pt idx="25">
                  <c:v>167.56627841568471</c:v>
                </c:pt>
                <c:pt idx="26">
                  <c:v>168.11349565266806</c:v>
                </c:pt>
                <c:pt idx="27">
                  <c:v>168.63569880621898</c:v>
                </c:pt>
                <c:pt idx="28">
                  <c:v>169.09764499798385</c:v>
                </c:pt>
                <c:pt idx="29">
                  <c:v>169.57865055913808</c:v>
                </c:pt>
                <c:pt idx="30">
                  <c:v>170.08024392083905</c:v>
                </c:pt>
                <c:pt idx="31">
                  <c:v>170.55414821718213</c:v>
                </c:pt>
                <c:pt idx="32">
                  <c:v>170.93087718359487</c:v>
                </c:pt>
                <c:pt idx="33">
                  <c:v>171.14005644262443</c:v>
                </c:pt>
                <c:pt idx="34">
                  <c:v>171.11296111469321</c:v>
                </c:pt>
                <c:pt idx="35">
                  <c:v>170.85079882733845</c:v>
                </c:pt>
                <c:pt idx="36">
                  <c:v>170.84022734275717</c:v>
                </c:pt>
                <c:pt idx="37">
                  <c:v>170.7250361254431</c:v>
                </c:pt>
                <c:pt idx="38">
                  <c:v>170.47572670762466</c:v>
                </c:pt>
                <c:pt idx="39">
                  <c:v>169.66401677473166</c:v>
                </c:pt>
                <c:pt idx="40">
                  <c:v>168.90412528284924</c:v>
                </c:pt>
                <c:pt idx="41">
                  <c:v>167.9434373159155</c:v>
                </c:pt>
                <c:pt idx="42">
                  <c:v>167.39903110887911</c:v>
                </c:pt>
                <c:pt idx="43">
                  <c:v>167.16980407009018</c:v>
                </c:pt>
                <c:pt idx="44">
                  <c:v>166.8058030206507</c:v>
                </c:pt>
                <c:pt idx="45">
                  <c:v>166.54229656877044</c:v>
                </c:pt>
                <c:pt idx="46">
                  <c:v>166.25606387814125</c:v>
                </c:pt>
                <c:pt idx="47">
                  <c:v>166.19846742222913</c:v>
                </c:pt>
                <c:pt idx="48">
                  <c:v>166.17655745080117</c:v>
                </c:pt>
                <c:pt idx="49">
                  <c:v>166.15709993664382</c:v>
                </c:pt>
                <c:pt idx="50">
                  <c:v>166.14460799270998</c:v>
                </c:pt>
                <c:pt idx="51">
                  <c:v>166.2487482070525</c:v>
                </c:pt>
                <c:pt idx="52">
                  <c:v>166.43727191257756</c:v>
                </c:pt>
                <c:pt idx="53">
                  <c:v>166.64519017621981</c:v>
                </c:pt>
                <c:pt idx="54">
                  <c:v>166.76284431201969</c:v>
                </c:pt>
                <c:pt idx="55">
                  <c:v>166.84253312956096</c:v>
                </c:pt>
                <c:pt idx="56">
                  <c:v>166.9694916896633</c:v>
                </c:pt>
                <c:pt idx="57">
                  <c:v>167.08610274372126</c:v>
                </c:pt>
                <c:pt idx="58">
                  <c:v>167.13046181444986</c:v>
                </c:pt>
                <c:pt idx="59">
                  <c:v>167.31520065403902</c:v>
                </c:pt>
                <c:pt idx="60">
                  <c:v>167.42683235434438</c:v>
                </c:pt>
                <c:pt idx="61">
                  <c:v>167.59660440766041</c:v>
                </c:pt>
                <c:pt idx="62">
                  <c:v>167.78725242362563</c:v>
                </c:pt>
                <c:pt idx="63">
                  <c:v>167.99626461824738</c:v>
                </c:pt>
                <c:pt idx="64">
                  <c:v>168.21337959270485</c:v>
                </c:pt>
                <c:pt idx="65">
                  <c:v>168.43852753590997</c:v>
                </c:pt>
                <c:pt idx="66">
                  <c:v>168.68164019910489</c:v>
                </c:pt>
                <c:pt idx="67">
                  <c:v>168.86620132987227</c:v>
                </c:pt>
                <c:pt idx="68">
                  <c:v>169.01075313067827</c:v>
                </c:pt>
                <c:pt idx="69">
                  <c:v>169.16253292573097</c:v>
                </c:pt>
                <c:pt idx="70">
                  <c:v>169.34393669074831</c:v>
                </c:pt>
                <c:pt idx="71">
                  <c:v>169.53967577603535</c:v>
                </c:pt>
                <c:pt idx="72">
                  <c:v>169.71415582911516</c:v>
                </c:pt>
                <c:pt idx="73">
                  <c:v>169.90861761229567</c:v>
                </c:pt>
                <c:pt idx="74">
                  <c:v>170.07380204428003</c:v>
                </c:pt>
                <c:pt idx="75">
                  <c:v>170.23589932413844</c:v>
                </c:pt>
                <c:pt idx="76">
                  <c:v>170.3722468370722</c:v>
                </c:pt>
                <c:pt idx="77">
                  <c:v>170.50791702604732</c:v>
                </c:pt>
                <c:pt idx="78">
                  <c:v>170.63488240174581</c:v>
                </c:pt>
                <c:pt idx="79">
                  <c:v>170.77916831830322</c:v>
                </c:pt>
                <c:pt idx="80">
                  <c:v>170.91687315821716</c:v>
                </c:pt>
                <c:pt idx="81">
                  <c:v>171.07367365662637</c:v>
                </c:pt>
                <c:pt idx="82">
                  <c:v>171.23048002282115</c:v>
                </c:pt>
                <c:pt idx="83">
                  <c:v>171.35951864730623</c:v>
                </c:pt>
                <c:pt idx="84">
                  <c:v>171.52897355293064</c:v>
                </c:pt>
                <c:pt idx="85">
                  <c:v>171.70618723718272</c:v>
                </c:pt>
                <c:pt idx="86">
                  <c:v>171.89286523429018</c:v>
                </c:pt>
                <c:pt idx="87">
                  <c:v>172.1385092844865</c:v>
                </c:pt>
                <c:pt idx="88">
                  <c:v>172.29844228580714</c:v>
                </c:pt>
                <c:pt idx="89">
                  <c:v>172.46820463427471</c:v>
                </c:pt>
                <c:pt idx="90">
                  <c:v>172.67522857715787</c:v>
                </c:pt>
                <c:pt idx="91">
                  <c:v>172.88067317871219</c:v>
                </c:pt>
                <c:pt idx="92">
                  <c:v>173.10061837374383</c:v>
                </c:pt>
                <c:pt idx="93">
                  <c:v>173.30599066875763</c:v>
                </c:pt>
                <c:pt idx="94">
                  <c:v>173.55142181408277</c:v>
                </c:pt>
                <c:pt idx="95">
                  <c:v>173.80239295270496</c:v>
                </c:pt>
                <c:pt idx="96">
                  <c:v>174.017034323665</c:v>
                </c:pt>
                <c:pt idx="97">
                  <c:v>174.24837071554535</c:v>
                </c:pt>
                <c:pt idx="98">
                  <c:v>174.44504557320573</c:v>
                </c:pt>
                <c:pt idx="99">
                  <c:v>174.65437283506603</c:v>
                </c:pt>
                <c:pt idx="100">
                  <c:v>174.89749703315758</c:v>
                </c:pt>
                <c:pt idx="101">
                  <c:v>175.14442568063239</c:v>
                </c:pt>
                <c:pt idx="102">
                  <c:v>175.39808331919974</c:v>
                </c:pt>
                <c:pt idx="103">
                  <c:v>175.67854137688491</c:v>
                </c:pt>
                <c:pt idx="104">
                  <c:v>175.93800767717227</c:v>
                </c:pt>
                <c:pt idx="105">
                  <c:v>176.22361817648101</c:v>
                </c:pt>
                <c:pt idx="106">
                  <c:v>176.51464094156302</c:v>
                </c:pt>
                <c:pt idx="107">
                  <c:v>176.79713011210305</c:v>
                </c:pt>
                <c:pt idx="108">
                  <c:v>177.03161851989915</c:v>
                </c:pt>
                <c:pt idx="109">
                  <c:v>177.27194066107535</c:v>
                </c:pt>
                <c:pt idx="110">
                  <c:v>177.50620605437493</c:v>
                </c:pt>
                <c:pt idx="111">
                  <c:v>177.70977778861371</c:v>
                </c:pt>
                <c:pt idx="112">
                  <c:v>177.95955016946849</c:v>
                </c:pt>
                <c:pt idx="113">
                  <c:v>178.18822117412628</c:v>
                </c:pt>
                <c:pt idx="114">
                  <c:v>178.43269565888406</c:v>
                </c:pt>
                <c:pt idx="115">
                  <c:v>178.60617593759383</c:v>
                </c:pt>
                <c:pt idx="116">
                  <c:v>178.79348534750676</c:v>
                </c:pt>
                <c:pt idx="117">
                  <c:v>178.9666567385369</c:v>
                </c:pt>
                <c:pt idx="118">
                  <c:v>179.15024157090289</c:v>
                </c:pt>
                <c:pt idx="119">
                  <c:v>179.33000976303856</c:v>
                </c:pt>
                <c:pt idx="120">
                  <c:v>179.51470106208038</c:v>
                </c:pt>
                <c:pt idx="121">
                  <c:v>179.74645792318165</c:v>
                </c:pt>
                <c:pt idx="122">
                  <c:v>179.97264651948149</c:v>
                </c:pt>
                <c:pt idx="123">
                  <c:v>180.21489261431532</c:v>
                </c:pt>
                <c:pt idx="124">
                  <c:v>180.43222788728784</c:v>
                </c:pt>
                <c:pt idx="125">
                  <c:v>180.62268020838354</c:v>
                </c:pt>
                <c:pt idx="126">
                  <c:v>180.78065410414021</c:v>
                </c:pt>
                <c:pt idx="127">
                  <c:v>180.97163780743199</c:v>
                </c:pt>
                <c:pt idx="128">
                  <c:v>181.15684120246064</c:v>
                </c:pt>
                <c:pt idx="129">
                  <c:v>181.34062427135962</c:v>
                </c:pt>
                <c:pt idx="130">
                  <c:v>181.52949179288566</c:v>
                </c:pt>
                <c:pt idx="131">
                  <c:v>181.72305273242819</c:v>
                </c:pt>
                <c:pt idx="132">
                  <c:v>181.90494724656554</c:v>
                </c:pt>
                <c:pt idx="133">
                  <c:v>182.11020017359129</c:v>
                </c:pt>
                <c:pt idx="134">
                  <c:v>182.30524525875384</c:v>
                </c:pt>
                <c:pt idx="135">
                  <c:v>182.50100133269143</c:v>
                </c:pt>
                <c:pt idx="136">
                  <c:v>182.70855642019794</c:v>
                </c:pt>
                <c:pt idx="137">
                  <c:v>182.93747471836647</c:v>
                </c:pt>
                <c:pt idx="138">
                  <c:v>183.18946303093546</c:v>
                </c:pt>
                <c:pt idx="139">
                  <c:v>183.44982630703862</c:v>
                </c:pt>
                <c:pt idx="140">
                  <c:v>183.68870886600004</c:v>
                </c:pt>
                <c:pt idx="141">
                  <c:v>183.93540810776821</c:v>
                </c:pt>
                <c:pt idx="142">
                  <c:v>184.1991489178339</c:v>
                </c:pt>
                <c:pt idx="143">
                  <c:v>184.37693793893243</c:v>
                </c:pt>
                <c:pt idx="144">
                  <c:v>184.53730732020782</c:v>
                </c:pt>
                <c:pt idx="145">
                  <c:v>184.66446323108099</c:v>
                </c:pt>
                <c:pt idx="146">
                  <c:v>184.78302339231095</c:v>
                </c:pt>
                <c:pt idx="147">
                  <c:v>184.90704335599582</c:v>
                </c:pt>
                <c:pt idx="148">
                  <c:v>185.04836736977518</c:v>
                </c:pt>
                <c:pt idx="149">
                  <c:v>185.1674985847458</c:v>
                </c:pt>
                <c:pt idx="150">
                  <c:v>185.27424477033705</c:v>
                </c:pt>
                <c:pt idx="151">
                  <c:v>185.36535357964522</c:v>
                </c:pt>
                <c:pt idx="152">
                  <c:v>185.46818408293859</c:v>
                </c:pt>
                <c:pt idx="153">
                  <c:v>185.59490671295552</c:v>
                </c:pt>
                <c:pt idx="154">
                  <c:v>185.6847642958941</c:v>
                </c:pt>
                <c:pt idx="155">
                  <c:v>185.78617997941512</c:v>
                </c:pt>
                <c:pt idx="156">
                  <c:v>185.91083146952388</c:v>
                </c:pt>
                <c:pt idx="157">
                  <c:v>186.04297603879942</c:v>
                </c:pt>
                <c:pt idx="158">
                  <c:v>186.16162983804176</c:v>
                </c:pt>
                <c:pt idx="159">
                  <c:v>186.29380945886834</c:v>
                </c:pt>
                <c:pt idx="160">
                  <c:v>186.43544935784729</c:v>
                </c:pt>
                <c:pt idx="161">
                  <c:v>186.54484497214438</c:v>
                </c:pt>
                <c:pt idx="162">
                  <c:v>186.67308375731693</c:v>
                </c:pt>
                <c:pt idx="163">
                  <c:v>186.77824020464993</c:v>
                </c:pt>
                <c:pt idx="164">
                  <c:v>186.90212351915</c:v>
                </c:pt>
                <c:pt idx="165">
                  <c:v>187.02819134718689</c:v>
                </c:pt>
                <c:pt idx="166">
                  <c:v>187.17678121959756</c:v>
                </c:pt>
                <c:pt idx="167">
                  <c:v>187.34852099892487</c:v>
                </c:pt>
                <c:pt idx="168">
                  <c:v>187.52404123892325</c:v>
                </c:pt>
                <c:pt idx="169">
                  <c:v>187.68983653291153</c:v>
                </c:pt>
                <c:pt idx="170">
                  <c:v>187.84900395057591</c:v>
                </c:pt>
                <c:pt idx="171">
                  <c:v>188.00634277953259</c:v>
                </c:pt>
                <c:pt idx="172">
                  <c:v>188.13931838191289</c:v>
                </c:pt>
                <c:pt idx="173">
                  <c:v>188.27201592872521</c:v>
                </c:pt>
                <c:pt idx="174">
                  <c:v>188.40413351231254</c:v>
                </c:pt>
                <c:pt idx="175">
                  <c:v>188.53563668001067</c:v>
                </c:pt>
                <c:pt idx="176">
                  <c:v>188.67135067449993</c:v>
                </c:pt>
                <c:pt idx="177">
                  <c:v>188.77959129255402</c:v>
                </c:pt>
                <c:pt idx="178">
                  <c:v>188.89957878022676</c:v>
                </c:pt>
                <c:pt idx="179">
                  <c:v>188.97851922130886</c:v>
                </c:pt>
                <c:pt idx="180">
                  <c:v>189.048499854065</c:v>
                </c:pt>
                <c:pt idx="181">
                  <c:v>189.1162888258921</c:v>
                </c:pt>
                <c:pt idx="182">
                  <c:v>189.20120649194411</c:v>
                </c:pt>
                <c:pt idx="183">
                  <c:v>189.35723507600437</c:v>
                </c:pt>
                <c:pt idx="184">
                  <c:v>189.51342513673714</c:v>
                </c:pt>
                <c:pt idx="185">
                  <c:v>189.64764292417772</c:v>
                </c:pt>
                <c:pt idx="186">
                  <c:v>189.75012480132028</c:v>
                </c:pt>
                <c:pt idx="187">
                  <c:v>189.87392664672163</c:v>
                </c:pt>
                <c:pt idx="188">
                  <c:v>189.99255019642504</c:v>
                </c:pt>
                <c:pt idx="189">
                  <c:v>190.11441877223348</c:v>
                </c:pt>
                <c:pt idx="190">
                  <c:v>190.23857667345953</c:v>
                </c:pt>
                <c:pt idx="191">
                  <c:v>190.35013059687878</c:v>
                </c:pt>
                <c:pt idx="192">
                  <c:v>190.44620450246578</c:v>
                </c:pt>
                <c:pt idx="193">
                  <c:v>190.54699848645487</c:v>
                </c:pt>
                <c:pt idx="194">
                  <c:v>190.63848255349663</c:v>
                </c:pt>
                <c:pt idx="195">
                  <c:v>190.72795409601</c:v>
                </c:pt>
                <c:pt idx="196">
                  <c:v>190.83220287002973</c:v>
                </c:pt>
                <c:pt idx="197">
                  <c:v>190.93523574823504</c:v>
                </c:pt>
                <c:pt idx="198">
                  <c:v>191.04294048598726</c:v>
                </c:pt>
                <c:pt idx="199">
                  <c:v>191.14594786189403</c:v>
                </c:pt>
                <c:pt idx="200">
                  <c:v>191.2557451925984</c:v>
                </c:pt>
                <c:pt idx="201">
                  <c:v>191.36144791995264</c:v>
                </c:pt>
                <c:pt idx="202">
                  <c:v>191.46183032069513</c:v>
                </c:pt>
                <c:pt idx="203">
                  <c:v>191.56176583077044</c:v>
                </c:pt>
                <c:pt idx="204">
                  <c:v>191.66056229422267</c:v>
                </c:pt>
                <c:pt idx="205">
                  <c:v>191.76487535998945</c:v>
                </c:pt>
                <c:pt idx="206">
                  <c:v>191.85105971890158</c:v>
                </c:pt>
                <c:pt idx="207">
                  <c:v>191.93261728341599</c:v>
                </c:pt>
                <c:pt idx="208">
                  <c:v>192.02421764394668</c:v>
                </c:pt>
                <c:pt idx="209">
                  <c:v>192.11844358382206</c:v>
                </c:pt>
                <c:pt idx="210">
                  <c:v>192.21164383164466</c:v>
                </c:pt>
                <c:pt idx="211">
                  <c:v>192.32288597362438</c:v>
                </c:pt>
                <c:pt idx="212">
                  <c:v>192.43389904661956</c:v>
                </c:pt>
                <c:pt idx="213">
                  <c:v>192.53943054952066</c:v>
                </c:pt>
                <c:pt idx="214">
                  <c:v>192.65977726569093</c:v>
                </c:pt>
                <c:pt idx="215">
                  <c:v>192.78387079177014</c:v>
                </c:pt>
                <c:pt idx="216">
                  <c:v>192.89663382648195</c:v>
                </c:pt>
                <c:pt idx="217">
                  <c:v>193.01451336302628</c:v>
                </c:pt>
                <c:pt idx="218">
                  <c:v>193.13904643468607</c:v>
                </c:pt>
                <c:pt idx="219">
                  <c:v>193.26043336138028</c:v>
                </c:pt>
                <c:pt idx="220">
                  <c:v>193.37234199608099</c:v>
                </c:pt>
                <c:pt idx="221">
                  <c:v>193.48504405777837</c:v>
                </c:pt>
                <c:pt idx="222">
                  <c:v>193.58169906222261</c:v>
                </c:pt>
                <c:pt idx="223">
                  <c:v>193.67818696482337</c:v>
                </c:pt>
                <c:pt idx="224">
                  <c:v>193.75316490810178</c:v>
                </c:pt>
                <c:pt idx="225">
                  <c:v>193.84866751712983</c:v>
                </c:pt>
                <c:pt idx="226">
                  <c:v>193.94824776700955</c:v>
                </c:pt>
                <c:pt idx="227">
                  <c:v>194.03986160693725</c:v>
                </c:pt>
                <c:pt idx="228">
                  <c:v>194.12161121170502</c:v>
                </c:pt>
                <c:pt idx="229">
                  <c:v>194.20823391835086</c:v>
                </c:pt>
                <c:pt idx="230">
                  <c:v>194.28215078871327</c:v>
                </c:pt>
                <c:pt idx="231">
                  <c:v>194.35394924230943</c:v>
                </c:pt>
                <c:pt idx="232">
                  <c:v>194.43839475377285</c:v>
                </c:pt>
                <c:pt idx="233">
                  <c:v>194.54835443040028</c:v>
                </c:pt>
                <c:pt idx="234">
                  <c:v>194.65947970453067</c:v>
                </c:pt>
                <c:pt idx="235">
                  <c:v>194.77285076497674</c:v>
                </c:pt>
                <c:pt idx="236">
                  <c:v>194.89664174990855</c:v>
                </c:pt>
                <c:pt idx="237">
                  <c:v>195.02864997379555</c:v>
                </c:pt>
                <c:pt idx="238">
                  <c:v>195.16195859989796</c:v>
                </c:pt>
                <c:pt idx="239">
                  <c:v>195.31041358528441</c:v>
                </c:pt>
                <c:pt idx="240">
                  <c:v>195.43719093357024</c:v>
                </c:pt>
                <c:pt idx="241">
                  <c:v>195.58549046051263</c:v>
                </c:pt>
                <c:pt idx="242">
                  <c:v>195.73224933248542</c:v>
                </c:pt>
                <c:pt idx="243">
                  <c:v>195.88761504283633</c:v>
                </c:pt>
                <c:pt idx="244">
                  <c:v>196.0397302320913</c:v>
                </c:pt>
                <c:pt idx="245">
                  <c:v>196.1911927330741</c:v>
                </c:pt>
                <c:pt idx="246">
                  <c:v>196.34211521125229</c:v>
                </c:pt>
                <c:pt idx="247">
                  <c:v>196.49562400950367</c:v>
                </c:pt>
                <c:pt idx="248">
                  <c:v>196.64579051478862</c:v>
                </c:pt>
                <c:pt idx="249">
                  <c:v>196.79914576893049</c:v>
                </c:pt>
                <c:pt idx="250">
                  <c:v>196.95301085683181</c:v>
                </c:pt>
                <c:pt idx="251">
                  <c:v>197.10252936401409</c:v>
                </c:pt>
                <c:pt idx="252">
                  <c:v>197.25245878337157</c:v>
                </c:pt>
                <c:pt idx="253">
                  <c:v>197.40038599066915</c:v>
                </c:pt>
                <c:pt idx="254">
                  <c:v>197.53987946373149</c:v>
                </c:pt>
                <c:pt idx="255">
                  <c:v>197.66148748069716</c:v>
                </c:pt>
                <c:pt idx="256">
                  <c:v>197.77847806357462</c:v>
                </c:pt>
                <c:pt idx="257">
                  <c:v>197.89793746367911</c:v>
                </c:pt>
                <c:pt idx="258">
                  <c:v>198.00073476093351</c:v>
                </c:pt>
                <c:pt idx="259">
                  <c:v>198.1128094793431</c:v>
                </c:pt>
                <c:pt idx="260">
                  <c:v>198.23685116907944</c:v>
                </c:pt>
                <c:pt idx="261">
                  <c:v>198.35187112849084</c:v>
                </c:pt>
                <c:pt idx="262">
                  <c:v>198.44800839217154</c:v>
                </c:pt>
                <c:pt idx="263">
                  <c:v>198.54175344403151</c:v>
                </c:pt>
                <c:pt idx="264">
                  <c:v>198.64829502710595</c:v>
                </c:pt>
                <c:pt idx="265">
                  <c:v>198.74255164584778</c:v>
                </c:pt>
                <c:pt idx="266">
                  <c:v>198.85332434711489</c:v>
                </c:pt>
                <c:pt idx="267">
                  <c:v>198.96011613692662</c:v>
                </c:pt>
                <c:pt idx="268">
                  <c:v>199.07893156455901</c:v>
                </c:pt>
                <c:pt idx="269">
                  <c:v>199.1933977359368</c:v>
                </c:pt>
                <c:pt idx="270">
                  <c:v>199.30459423594223</c:v>
                </c:pt>
                <c:pt idx="271">
                  <c:v>199.42258874087</c:v>
                </c:pt>
                <c:pt idx="272">
                  <c:v>199.53833906782123</c:v>
                </c:pt>
                <c:pt idx="273">
                  <c:v>199.63655972962718</c:v>
                </c:pt>
                <c:pt idx="274">
                  <c:v>199.7322858033877</c:v>
                </c:pt>
                <c:pt idx="275">
                  <c:v>199.84328613985406</c:v>
                </c:pt>
                <c:pt idx="276">
                  <c:v>199.95758472084489</c:v>
                </c:pt>
                <c:pt idx="277">
                  <c:v>200.0654984272</c:v>
                </c:pt>
                <c:pt idx="278">
                  <c:v>200.16456342345276</c:v>
                </c:pt>
                <c:pt idx="279">
                  <c:v>200.273987738708</c:v>
                </c:pt>
                <c:pt idx="280">
                  <c:v>200.37970898210864</c:v>
                </c:pt>
                <c:pt idx="281">
                  <c:v>200.47710262521747</c:v>
                </c:pt>
                <c:pt idx="282">
                  <c:v>200.58275030311833</c:v>
                </c:pt>
                <c:pt idx="283">
                  <c:v>200.70419051178052</c:v>
                </c:pt>
                <c:pt idx="284">
                  <c:v>200.84048714292891</c:v>
                </c:pt>
                <c:pt idx="285">
                  <c:v>200.97341855669302</c:v>
                </c:pt>
                <c:pt idx="286">
                  <c:v>201.11017976184519</c:v>
                </c:pt>
                <c:pt idx="287">
                  <c:v>201.25375975445792</c:v>
                </c:pt>
                <c:pt idx="288">
                  <c:v>201.40168005915487</c:v>
                </c:pt>
                <c:pt idx="289">
                  <c:v>201.54948134564944</c:v>
                </c:pt>
                <c:pt idx="290">
                  <c:v>201.70143406082067</c:v>
                </c:pt>
                <c:pt idx="291">
                  <c:v>201.84710630554468</c:v>
                </c:pt>
                <c:pt idx="292">
                  <c:v>201.9998559784587</c:v>
                </c:pt>
                <c:pt idx="293">
                  <c:v>202.15388833587002</c:v>
                </c:pt>
                <c:pt idx="294">
                  <c:v>202.30352475912838</c:v>
                </c:pt>
                <c:pt idx="295">
                  <c:v>202.45129956726527</c:v>
                </c:pt>
                <c:pt idx="296">
                  <c:v>202.60314487397935</c:v>
                </c:pt>
                <c:pt idx="297">
                  <c:v>202.74706362474492</c:v>
                </c:pt>
                <c:pt idx="298">
                  <c:v>202.89765103341952</c:v>
                </c:pt>
                <c:pt idx="299">
                  <c:v>203.04884513687546</c:v>
                </c:pt>
                <c:pt idx="300">
                  <c:v>203.20049781110137</c:v>
                </c:pt>
                <c:pt idx="301">
                  <c:v>203.33627140132216</c:v>
                </c:pt>
                <c:pt idx="302">
                  <c:v>203.46648214632458</c:v>
                </c:pt>
                <c:pt idx="303">
                  <c:v>203.59544926657762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38-4042-B5EA-143070A3EC5D}"/>
            </c:ext>
          </c:extLst>
        </c:ser>
        <c:ser>
          <c:idx val="4"/>
          <c:order val="4"/>
          <c:tx>
            <c:strRef>
              <c:f>'Зад. 11'!$I$1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'Зад. 11'!$I$3:$I$311</c:f>
              <c:numCache>
                <c:formatCode>General</c:formatCode>
                <c:ptCount val="309"/>
                <c:pt idx="0">
                  <c:v>159.69</c:v>
                </c:pt>
                <c:pt idx="1">
                  <c:v>159</c:v>
                </c:pt>
                <c:pt idx="2">
                  <c:v>158.88499999999999</c:v>
                </c:pt>
                <c:pt idx="3">
                  <c:v>159</c:v>
                </c:pt>
                <c:pt idx="4">
                  <c:v>159.57</c:v>
                </c:pt>
                <c:pt idx="5">
                  <c:v>160.13999999999999</c:v>
                </c:pt>
                <c:pt idx="6">
                  <c:v>160.375</c:v>
                </c:pt>
                <c:pt idx="7">
                  <c:v>160.61000000000001</c:v>
                </c:pt>
                <c:pt idx="8">
                  <c:v>160.94</c:v>
                </c:pt>
                <c:pt idx="9">
                  <c:v>161.27000000000001</c:v>
                </c:pt>
                <c:pt idx="10">
                  <c:v>161.67500000000001</c:v>
                </c:pt>
                <c:pt idx="11">
                  <c:v>162.08000000000001</c:v>
                </c:pt>
                <c:pt idx="12">
                  <c:v>162.09</c:v>
                </c:pt>
                <c:pt idx="13">
                  <c:v>162.1</c:v>
                </c:pt>
                <c:pt idx="14">
                  <c:v>162.69499999999999</c:v>
                </c:pt>
                <c:pt idx="15">
                  <c:v>162.27000000000001</c:v>
                </c:pt>
                <c:pt idx="16">
                  <c:v>162.78</c:v>
                </c:pt>
                <c:pt idx="17">
                  <c:v>163.29</c:v>
                </c:pt>
                <c:pt idx="18">
                  <c:v>163.29500000000002</c:v>
                </c:pt>
                <c:pt idx="19">
                  <c:v>163.30000000000001</c:v>
                </c:pt>
                <c:pt idx="20">
                  <c:v>164.17000000000002</c:v>
                </c:pt>
                <c:pt idx="21">
                  <c:v>165.04</c:v>
                </c:pt>
                <c:pt idx="22">
                  <c:v>165.26499999999999</c:v>
                </c:pt>
                <c:pt idx="23">
                  <c:v>165.49</c:v>
                </c:pt>
                <c:pt idx="24">
                  <c:v>165.64500000000001</c:v>
                </c:pt>
                <c:pt idx="25">
                  <c:v>165.8</c:v>
                </c:pt>
                <c:pt idx="26">
                  <c:v>166.01</c:v>
                </c:pt>
                <c:pt idx="27">
                  <c:v>166.22</c:v>
                </c:pt>
                <c:pt idx="28">
                  <c:v>166.34</c:v>
                </c:pt>
                <c:pt idx="29">
                  <c:v>166.46</c:v>
                </c:pt>
                <c:pt idx="30">
                  <c:v>166.595</c:v>
                </c:pt>
                <c:pt idx="31">
                  <c:v>166.73</c:v>
                </c:pt>
                <c:pt idx="32">
                  <c:v>166.905</c:v>
                </c:pt>
                <c:pt idx="33">
                  <c:v>167.08</c:v>
                </c:pt>
                <c:pt idx="34">
                  <c:v>167.61</c:v>
                </c:pt>
                <c:pt idx="35">
                  <c:v>167.08</c:v>
                </c:pt>
                <c:pt idx="36">
                  <c:v>167.61</c:v>
                </c:pt>
                <c:pt idx="37">
                  <c:v>167.08</c:v>
                </c:pt>
                <c:pt idx="38">
                  <c:v>166.905</c:v>
                </c:pt>
                <c:pt idx="39">
                  <c:v>166.73</c:v>
                </c:pt>
                <c:pt idx="40">
                  <c:v>166.595</c:v>
                </c:pt>
                <c:pt idx="41">
                  <c:v>166.46</c:v>
                </c:pt>
                <c:pt idx="42">
                  <c:v>166.46</c:v>
                </c:pt>
                <c:pt idx="43">
                  <c:v>166.46</c:v>
                </c:pt>
                <c:pt idx="44">
                  <c:v>166.34</c:v>
                </c:pt>
                <c:pt idx="45">
                  <c:v>166.22</c:v>
                </c:pt>
                <c:pt idx="46">
                  <c:v>166.01</c:v>
                </c:pt>
                <c:pt idx="47">
                  <c:v>165.8</c:v>
                </c:pt>
                <c:pt idx="48">
                  <c:v>165.64500000000001</c:v>
                </c:pt>
                <c:pt idx="49">
                  <c:v>165.49</c:v>
                </c:pt>
                <c:pt idx="50">
                  <c:v>165.5</c:v>
                </c:pt>
                <c:pt idx="51">
                  <c:v>165.51</c:v>
                </c:pt>
                <c:pt idx="52">
                  <c:v>165.655</c:v>
                </c:pt>
                <c:pt idx="53">
                  <c:v>165.8</c:v>
                </c:pt>
                <c:pt idx="54">
                  <c:v>166.01</c:v>
                </c:pt>
                <c:pt idx="55">
                  <c:v>166.22</c:v>
                </c:pt>
                <c:pt idx="56">
                  <c:v>166.34</c:v>
                </c:pt>
                <c:pt idx="57">
                  <c:v>166.46</c:v>
                </c:pt>
                <c:pt idx="58">
                  <c:v>166.46</c:v>
                </c:pt>
                <c:pt idx="59">
                  <c:v>166.46</c:v>
                </c:pt>
                <c:pt idx="60">
                  <c:v>166.595</c:v>
                </c:pt>
                <c:pt idx="61">
                  <c:v>166.73</c:v>
                </c:pt>
                <c:pt idx="62">
                  <c:v>166.905</c:v>
                </c:pt>
                <c:pt idx="63">
                  <c:v>167.08</c:v>
                </c:pt>
                <c:pt idx="64">
                  <c:v>167.61</c:v>
                </c:pt>
                <c:pt idx="65">
                  <c:v>168.14</c:v>
                </c:pt>
                <c:pt idx="66">
                  <c:v>168.96499999999997</c:v>
                </c:pt>
                <c:pt idx="67">
                  <c:v>169.79</c:v>
                </c:pt>
                <c:pt idx="68">
                  <c:v>169.98</c:v>
                </c:pt>
                <c:pt idx="69">
                  <c:v>170.17</c:v>
                </c:pt>
                <c:pt idx="70">
                  <c:v>170.17500000000001</c:v>
                </c:pt>
                <c:pt idx="71">
                  <c:v>170.18</c:v>
                </c:pt>
                <c:pt idx="72">
                  <c:v>170.315</c:v>
                </c:pt>
                <c:pt idx="73">
                  <c:v>170.45</c:v>
                </c:pt>
                <c:pt idx="74">
                  <c:v>170.94</c:v>
                </c:pt>
                <c:pt idx="75">
                  <c:v>171.43</c:v>
                </c:pt>
                <c:pt idx="76">
                  <c:v>171.64</c:v>
                </c:pt>
                <c:pt idx="77">
                  <c:v>171.85</c:v>
                </c:pt>
                <c:pt idx="78">
                  <c:v>172.3</c:v>
                </c:pt>
                <c:pt idx="79">
                  <c:v>172.75</c:v>
                </c:pt>
                <c:pt idx="80">
                  <c:v>173.125</c:v>
                </c:pt>
                <c:pt idx="81">
                  <c:v>173.5</c:v>
                </c:pt>
                <c:pt idx="82">
                  <c:v>173.82</c:v>
                </c:pt>
                <c:pt idx="83">
                  <c:v>174.14</c:v>
                </c:pt>
                <c:pt idx="84">
                  <c:v>174.26999999999998</c:v>
                </c:pt>
                <c:pt idx="85">
                  <c:v>174.4</c:v>
                </c:pt>
                <c:pt idx="86">
                  <c:v>174.465</c:v>
                </c:pt>
                <c:pt idx="87">
                  <c:v>174.53</c:v>
                </c:pt>
                <c:pt idx="88">
                  <c:v>174.535</c:v>
                </c:pt>
                <c:pt idx="89">
                  <c:v>174.54</c:v>
                </c:pt>
                <c:pt idx="90">
                  <c:v>175.81</c:v>
                </c:pt>
                <c:pt idx="91">
                  <c:v>177.08</c:v>
                </c:pt>
                <c:pt idx="92">
                  <c:v>177.82499999999999</c:v>
                </c:pt>
                <c:pt idx="93">
                  <c:v>178.57</c:v>
                </c:pt>
                <c:pt idx="94">
                  <c:v>178.63499999999999</c:v>
                </c:pt>
                <c:pt idx="95">
                  <c:v>178.7</c:v>
                </c:pt>
                <c:pt idx="96">
                  <c:v>178.76999999999998</c:v>
                </c:pt>
                <c:pt idx="97">
                  <c:v>178.84</c:v>
                </c:pt>
                <c:pt idx="98">
                  <c:v>179.01999999999998</c:v>
                </c:pt>
                <c:pt idx="99">
                  <c:v>179.2</c:v>
                </c:pt>
                <c:pt idx="100">
                  <c:v>179.41</c:v>
                </c:pt>
                <c:pt idx="101">
                  <c:v>179.62</c:v>
                </c:pt>
                <c:pt idx="102">
                  <c:v>179.76</c:v>
                </c:pt>
                <c:pt idx="103">
                  <c:v>179.9</c:v>
                </c:pt>
                <c:pt idx="104">
                  <c:v>180.02500000000001</c:v>
                </c:pt>
                <c:pt idx="105">
                  <c:v>180.15</c:v>
                </c:pt>
                <c:pt idx="106">
                  <c:v>180.32999999999998</c:v>
                </c:pt>
                <c:pt idx="107">
                  <c:v>180.51</c:v>
                </c:pt>
                <c:pt idx="108">
                  <c:v>180.625</c:v>
                </c:pt>
                <c:pt idx="109">
                  <c:v>180.74</c:v>
                </c:pt>
                <c:pt idx="110">
                  <c:v>181.02</c:v>
                </c:pt>
                <c:pt idx="111">
                  <c:v>181.3</c:v>
                </c:pt>
                <c:pt idx="112">
                  <c:v>181.435</c:v>
                </c:pt>
                <c:pt idx="113">
                  <c:v>181.57</c:v>
                </c:pt>
                <c:pt idx="114">
                  <c:v>181.685</c:v>
                </c:pt>
                <c:pt idx="115">
                  <c:v>181.8</c:v>
                </c:pt>
                <c:pt idx="116">
                  <c:v>182.12</c:v>
                </c:pt>
                <c:pt idx="117">
                  <c:v>182.44</c:v>
                </c:pt>
                <c:pt idx="118">
                  <c:v>182.495</c:v>
                </c:pt>
                <c:pt idx="119">
                  <c:v>182.55</c:v>
                </c:pt>
                <c:pt idx="120">
                  <c:v>182.70500000000001</c:v>
                </c:pt>
                <c:pt idx="121">
                  <c:v>182.86</c:v>
                </c:pt>
                <c:pt idx="122">
                  <c:v>182.9</c:v>
                </c:pt>
                <c:pt idx="123">
                  <c:v>182.94</c:v>
                </c:pt>
                <c:pt idx="124">
                  <c:v>183.05500000000001</c:v>
                </c:pt>
                <c:pt idx="125">
                  <c:v>183.17</c:v>
                </c:pt>
                <c:pt idx="126">
                  <c:v>183.23500000000001</c:v>
                </c:pt>
                <c:pt idx="127">
                  <c:v>183.3</c:v>
                </c:pt>
                <c:pt idx="128">
                  <c:v>183.375</c:v>
                </c:pt>
                <c:pt idx="129">
                  <c:v>183.45</c:v>
                </c:pt>
                <c:pt idx="130">
                  <c:v>183.47499999999999</c:v>
                </c:pt>
                <c:pt idx="131">
                  <c:v>183.5</c:v>
                </c:pt>
                <c:pt idx="132">
                  <c:v>183.51499999999999</c:v>
                </c:pt>
                <c:pt idx="133">
                  <c:v>183.53</c:v>
                </c:pt>
                <c:pt idx="134">
                  <c:v>183.58499999999998</c:v>
                </c:pt>
                <c:pt idx="135">
                  <c:v>183.64</c:v>
                </c:pt>
                <c:pt idx="136">
                  <c:v>183.64499999999998</c:v>
                </c:pt>
                <c:pt idx="137">
                  <c:v>183.65</c:v>
                </c:pt>
                <c:pt idx="138">
                  <c:v>183.67000000000002</c:v>
                </c:pt>
                <c:pt idx="139">
                  <c:v>183.69</c:v>
                </c:pt>
                <c:pt idx="140">
                  <c:v>183.79</c:v>
                </c:pt>
                <c:pt idx="141">
                  <c:v>183.89</c:v>
                </c:pt>
                <c:pt idx="142">
                  <c:v>184.13</c:v>
                </c:pt>
                <c:pt idx="143">
                  <c:v>184.37</c:v>
                </c:pt>
                <c:pt idx="144">
                  <c:v>184.37</c:v>
                </c:pt>
                <c:pt idx="145">
                  <c:v>184.37</c:v>
                </c:pt>
                <c:pt idx="146">
                  <c:v>184.535</c:v>
                </c:pt>
                <c:pt idx="147">
                  <c:v>184.7</c:v>
                </c:pt>
                <c:pt idx="148">
                  <c:v>184.73</c:v>
                </c:pt>
                <c:pt idx="149">
                  <c:v>184.76</c:v>
                </c:pt>
                <c:pt idx="150">
                  <c:v>184.845</c:v>
                </c:pt>
                <c:pt idx="151">
                  <c:v>184.93</c:v>
                </c:pt>
                <c:pt idx="152">
                  <c:v>184.96</c:v>
                </c:pt>
                <c:pt idx="153">
                  <c:v>184.99</c:v>
                </c:pt>
                <c:pt idx="154">
                  <c:v>185.16000000000003</c:v>
                </c:pt>
                <c:pt idx="155">
                  <c:v>185.33</c:v>
                </c:pt>
                <c:pt idx="156">
                  <c:v>185.36500000000001</c:v>
                </c:pt>
                <c:pt idx="157">
                  <c:v>185.4</c:v>
                </c:pt>
                <c:pt idx="158">
                  <c:v>185.52500000000001</c:v>
                </c:pt>
                <c:pt idx="159">
                  <c:v>185.65</c:v>
                </c:pt>
                <c:pt idx="160">
                  <c:v>186.19499999999999</c:v>
                </c:pt>
                <c:pt idx="161">
                  <c:v>186.74</c:v>
                </c:pt>
                <c:pt idx="162">
                  <c:v>186.995</c:v>
                </c:pt>
                <c:pt idx="163">
                  <c:v>187.25</c:v>
                </c:pt>
                <c:pt idx="164">
                  <c:v>187.25</c:v>
                </c:pt>
                <c:pt idx="165">
                  <c:v>187.25</c:v>
                </c:pt>
                <c:pt idx="166">
                  <c:v>187.26</c:v>
                </c:pt>
                <c:pt idx="167">
                  <c:v>187.27</c:v>
                </c:pt>
                <c:pt idx="168">
                  <c:v>187.55</c:v>
                </c:pt>
                <c:pt idx="169">
                  <c:v>187.83</c:v>
                </c:pt>
                <c:pt idx="170">
                  <c:v>188.14</c:v>
                </c:pt>
                <c:pt idx="171">
                  <c:v>188.45</c:v>
                </c:pt>
                <c:pt idx="172">
                  <c:v>188.58499999999998</c:v>
                </c:pt>
                <c:pt idx="173">
                  <c:v>188.72</c:v>
                </c:pt>
                <c:pt idx="174">
                  <c:v>188.98500000000001</c:v>
                </c:pt>
                <c:pt idx="175">
                  <c:v>189.25</c:v>
                </c:pt>
                <c:pt idx="176">
                  <c:v>189.55</c:v>
                </c:pt>
                <c:pt idx="177">
                  <c:v>189.85</c:v>
                </c:pt>
                <c:pt idx="178">
                  <c:v>191.85</c:v>
                </c:pt>
                <c:pt idx="179">
                  <c:v>193.85</c:v>
                </c:pt>
                <c:pt idx="180">
                  <c:v>193.99</c:v>
                </c:pt>
                <c:pt idx="181">
                  <c:v>194.13</c:v>
                </c:pt>
                <c:pt idx="182">
                  <c:v>194.595</c:v>
                </c:pt>
                <c:pt idx="183">
                  <c:v>195.06</c:v>
                </c:pt>
                <c:pt idx="184">
                  <c:v>195.69499999999999</c:v>
                </c:pt>
                <c:pt idx="185">
                  <c:v>196.33</c:v>
                </c:pt>
                <c:pt idx="186">
                  <c:v>196.36</c:v>
                </c:pt>
                <c:pt idx="187">
                  <c:v>196.39</c:v>
                </c:pt>
                <c:pt idx="188">
                  <c:v>196.64499999999998</c:v>
                </c:pt>
                <c:pt idx="189">
                  <c:v>196.9</c:v>
                </c:pt>
                <c:pt idx="190">
                  <c:v>197.3</c:v>
                </c:pt>
                <c:pt idx="191">
                  <c:v>197.7</c:v>
                </c:pt>
                <c:pt idx="192">
                  <c:v>198.08499999999998</c:v>
                </c:pt>
                <c:pt idx="193">
                  <c:v>198.47</c:v>
                </c:pt>
                <c:pt idx="194">
                  <c:v>199.405</c:v>
                </c:pt>
                <c:pt idx="195">
                  <c:v>200.34</c:v>
                </c:pt>
                <c:pt idx="196">
                  <c:v>200.345</c:v>
                </c:pt>
                <c:pt idx="197">
                  <c:v>200.35</c:v>
                </c:pt>
                <c:pt idx="198">
                  <c:v>200.44</c:v>
                </c:pt>
                <c:pt idx="199">
                  <c:v>200.53</c:v>
                </c:pt>
                <c:pt idx="200">
                  <c:v>200.64</c:v>
                </c:pt>
                <c:pt idx="201">
                  <c:v>200.75</c:v>
                </c:pt>
                <c:pt idx="202">
                  <c:v>201.03</c:v>
                </c:pt>
                <c:pt idx="203">
                  <c:v>201.31</c:v>
                </c:pt>
                <c:pt idx="204">
                  <c:v>201.565</c:v>
                </c:pt>
                <c:pt idx="205">
                  <c:v>201.82</c:v>
                </c:pt>
                <c:pt idx="206">
                  <c:v>201.94</c:v>
                </c:pt>
                <c:pt idx="207">
                  <c:v>202.06</c:v>
                </c:pt>
                <c:pt idx="208">
                  <c:v>202.19</c:v>
                </c:pt>
                <c:pt idx="209">
                  <c:v>202.32</c:v>
                </c:pt>
                <c:pt idx="210">
                  <c:v>202.47499999999999</c:v>
                </c:pt>
                <c:pt idx="211">
                  <c:v>202.63</c:v>
                </c:pt>
                <c:pt idx="212">
                  <c:v>202.64999999999998</c:v>
                </c:pt>
                <c:pt idx="213">
                  <c:v>202.67</c:v>
                </c:pt>
                <c:pt idx="214">
                  <c:v>202.80500000000001</c:v>
                </c:pt>
                <c:pt idx="215">
                  <c:v>202.94</c:v>
                </c:pt>
                <c:pt idx="216">
                  <c:v>203.01499999999999</c:v>
                </c:pt>
                <c:pt idx="217">
                  <c:v>203.09</c:v>
                </c:pt>
                <c:pt idx="218">
                  <c:v>203.23000000000002</c:v>
                </c:pt>
                <c:pt idx="219">
                  <c:v>203.37</c:v>
                </c:pt>
                <c:pt idx="220">
                  <c:v>203.44</c:v>
                </c:pt>
                <c:pt idx="221">
                  <c:v>203.51</c:v>
                </c:pt>
                <c:pt idx="222">
                  <c:v>203.655</c:v>
                </c:pt>
                <c:pt idx="223">
                  <c:v>203.8</c:v>
                </c:pt>
                <c:pt idx="224">
                  <c:v>203.84</c:v>
                </c:pt>
                <c:pt idx="225">
                  <c:v>203.88</c:v>
                </c:pt>
                <c:pt idx="226">
                  <c:v>203.89</c:v>
                </c:pt>
                <c:pt idx="227">
                  <c:v>203.9</c:v>
                </c:pt>
                <c:pt idx="228">
                  <c:v>203.97</c:v>
                </c:pt>
                <c:pt idx="229">
                  <c:v>204.04</c:v>
                </c:pt>
                <c:pt idx="230">
                  <c:v>204.05</c:v>
                </c:pt>
                <c:pt idx="231">
                  <c:v>204.06</c:v>
                </c:pt>
                <c:pt idx="232">
                  <c:v>204.20499999999998</c:v>
                </c:pt>
                <c:pt idx="233">
                  <c:v>204.35</c:v>
                </c:pt>
                <c:pt idx="234">
                  <c:v>204.48000000000002</c:v>
                </c:pt>
                <c:pt idx="235">
                  <c:v>204.61</c:v>
                </c:pt>
                <c:pt idx="236">
                  <c:v>204.78500000000003</c:v>
                </c:pt>
                <c:pt idx="237">
                  <c:v>204.96</c:v>
                </c:pt>
                <c:pt idx="238">
                  <c:v>205.01499999999999</c:v>
                </c:pt>
                <c:pt idx="239">
                  <c:v>205.07</c:v>
                </c:pt>
                <c:pt idx="240">
                  <c:v>205.185</c:v>
                </c:pt>
                <c:pt idx="241">
                  <c:v>205.3</c:v>
                </c:pt>
                <c:pt idx="242">
                  <c:v>205.31</c:v>
                </c:pt>
                <c:pt idx="243">
                  <c:v>205.32</c:v>
                </c:pt>
                <c:pt idx="244">
                  <c:v>205.55500000000001</c:v>
                </c:pt>
                <c:pt idx="245">
                  <c:v>205.79</c:v>
                </c:pt>
                <c:pt idx="246">
                  <c:v>205.96499999999997</c:v>
                </c:pt>
                <c:pt idx="247">
                  <c:v>206.14</c:v>
                </c:pt>
                <c:pt idx="248">
                  <c:v>206.14</c:v>
                </c:pt>
                <c:pt idx="249">
                  <c:v>206.14</c:v>
                </c:pt>
                <c:pt idx="250">
                  <c:v>206.14499999999998</c:v>
                </c:pt>
                <c:pt idx="251">
                  <c:v>206.15</c:v>
                </c:pt>
                <c:pt idx="252">
                  <c:v>206.55</c:v>
                </c:pt>
                <c:pt idx="253">
                  <c:v>206.95</c:v>
                </c:pt>
                <c:pt idx="254">
                  <c:v>207.06</c:v>
                </c:pt>
                <c:pt idx="255">
                  <c:v>207.17</c:v>
                </c:pt>
                <c:pt idx="256">
                  <c:v>207.29499999999999</c:v>
                </c:pt>
                <c:pt idx="257">
                  <c:v>207.42</c:v>
                </c:pt>
                <c:pt idx="258">
                  <c:v>207.61</c:v>
                </c:pt>
                <c:pt idx="259">
                  <c:v>207.8</c:v>
                </c:pt>
                <c:pt idx="260">
                  <c:v>207.91000000000003</c:v>
                </c:pt>
                <c:pt idx="261">
                  <c:v>208.02</c:v>
                </c:pt>
                <c:pt idx="262">
                  <c:v>208.125</c:v>
                </c:pt>
                <c:pt idx="263">
                  <c:v>208.23</c:v>
                </c:pt>
                <c:pt idx="264">
                  <c:v>208.28</c:v>
                </c:pt>
                <c:pt idx="265">
                  <c:v>208.33</c:v>
                </c:pt>
                <c:pt idx="266">
                  <c:v>208.36</c:v>
                </c:pt>
                <c:pt idx="267">
                  <c:v>208.39</c:v>
                </c:pt>
                <c:pt idx="268">
                  <c:v>208.55</c:v>
                </c:pt>
                <c:pt idx="269">
                  <c:v>208.71</c:v>
                </c:pt>
                <c:pt idx="270">
                  <c:v>208.74</c:v>
                </c:pt>
                <c:pt idx="271">
                  <c:v>208.77</c:v>
                </c:pt>
                <c:pt idx="272">
                  <c:v>208.8</c:v>
                </c:pt>
                <c:pt idx="273">
                  <c:v>208.83</c:v>
                </c:pt>
                <c:pt idx="274">
                  <c:v>208.86</c:v>
                </c:pt>
                <c:pt idx="275">
                  <c:v>208.89</c:v>
                </c:pt>
                <c:pt idx="276">
                  <c:v>209.07999999999998</c:v>
                </c:pt>
                <c:pt idx="277">
                  <c:v>209.27</c:v>
                </c:pt>
                <c:pt idx="278">
                  <c:v>209.42500000000001</c:v>
                </c:pt>
                <c:pt idx="279">
                  <c:v>209.58</c:v>
                </c:pt>
                <c:pt idx="280">
                  <c:v>209.71</c:v>
                </c:pt>
                <c:pt idx="281">
                  <c:v>209.84</c:v>
                </c:pt>
                <c:pt idx="282">
                  <c:v>209.85500000000002</c:v>
                </c:pt>
                <c:pt idx="283">
                  <c:v>209.87</c:v>
                </c:pt>
                <c:pt idx="284">
                  <c:v>209.96</c:v>
                </c:pt>
                <c:pt idx="285">
                  <c:v>210.05</c:v>
                </c:pt>
                <c:pt idx="286">
                  <c:v>210.11</c:v>
                </c:pt>
                <c:pt idx="287">
                  <c:v>210.17</c:v>
                </c:pt>
                <c:pt idx="288">
                  <c:v>210.19</c:v>
                </c:pt>
                <c:pt idx="289">
                  <c:v>210.21</c:v>
                </c:pt>
                <c:pt idx="290">
                  <c:v>210.22</c:v>
                </c:pt>
                <c:pt idx="291">
                  <c:v>210.23</c:v>
                </c:pt>
                <c:pt idx="292">
                  <c:v>210.24</c:v>
                </c:pt>
                <c:pt idx="293">
                  <c:v>210.25</c:v>
                </c:pt>
                <c:pt idx="294">
                  <c:v>210.29000000000002</c:v>
                </c:pt>
                <c:pt idx="295">
                  <c:v>210.33</c:v>
                </c:pt>
                <c:pt idx="296">
                  <c:v>210.44</c:v>
                </c:pt>
                <c:pt idx="297">
                  <c:v>210.55</c:v>
                </c:pt>
                <c:pt idx="298">
                  <c:v>210.58</c:v>
                </c:pt>
                <c:pt idx="299">
                  <c:v>210.61</c:v>
                </c:pt>
                <c:pt idx="300">
                  <c:v>210.66500000000002</c:v>
                </c:pt>
                <c:pt idx="301">
                  <c:v>210.72</c:v>
                </c:pt>
                <c:pt idx="302">
                  <c:v>210.86</c:v>
                </c:pt>
                <c:pt idx="303">
                  <c:v>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38-4042-B5EA-143070A3EC5D}"/>
            </c:ext>
          </c:extLst>
        </c:ser>
        <c:ser>
          <c:idx val="5"/>
          <c:order val="5"/>
          <c:tx>
            <c:strRef>
              <c:f>'Зад. 11'!$J$1</c:f>
              <c:strCache>
                <c:ptCount val="1"/>
                <c:pt idx="0">
                  <c:v>мода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'Зад. 11'!$J$3:$J$311</c:f>
              <c:numCache>
                <c:formatCode>General</c:formatCode>
                <c:ptCount val="3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187.25</c:v>
                </c:pt>
                <c:pt idx="32">
                  <c:v>184.37</c:v>
                </c:pt>
                <c:pt idx="33">
                  <c:v>184.37</c:v>
                </c:pt>
                <c:pt idx="34">
                  <c:v>184.37</c:v>
                </c:pt>
                <c:pt idx="35">
                  <c:v>184.37</c:v>
                </c:pt>
                <c:pt idx="36">
                  <c:v>184.37</c:v>
                </c:pt>
                <c:pt idx="37">
                  <c:v>166.46</c:v>
                </c:pt>
                <c:pt idx="38">
                  <c:v>166.46</c:v>
                </c:pt>
                <c:pt idx="39">
                  <c:v>166.46</c:v>
                </c:pt>
                <c:pt idx="40">
                  <c:v>166.46</c:v>
                </c:pt>
                <c:pt idx="41">
                  <c:v>166.46</c:v>
                </c:pt>
                <c:pt idx="42">
                  <c:v>166.46</c:v>
                </c:pt>
                <c:pt idx="43">
                  <c:v>166.46</c:v>
                </c:pt>
                <c:pt idx="44">
                  <c:v>166.46</c:v>
                </c:pt>
                <c:pt idx="45">
                  <c:v>166.46</c:v>
                </c:pt>
                <c:pt idx="46">
                  <c:v>166.46</c:v>
                </c:pt>
                <c:pt idx="47">
                  <c:v>166.46</c:v>
                </c:pt>
                <c:pt idx="48">
                  <c:v>166.46</c:v>
                </c:pt>
                <c:pt idx="49">
                  <c:v>166.46</c:v>
                </c:pt>
                <c:pt idx="50">
                  <c:v>166.46</c:v>
                </c:pt>
                <c:pt idx="51">
                  <c:v>166.46</c:v>
                </c:pt>
                <c:pt idx="52">
                  <c:v>166.46</c:v>
                </c:pt>
                <c:pt idx="53">
                  <c:v>166.46</c:v>
                </c:pt>
                <c:pt idx="54">
                  <c:v>166.46</c:v>
                </c:pt>
                <c:pt idx="55">
                  <c:v>166.46</c:v>
                </c:pt>
                <c:pt idx="56">
                  <c:v>166.46</c:v>
                </c:pt>
                <c:pt idx="57">
                  <c:v>166.46</c:v>
                </c:pt>
                <c:pt idx="58">
                  <c:v>166.46</c:v>
                </c:pt>
                <c:pt idx="59">
                  <c:v>166.46</c:v>
                </c:pt>
                <c:pt idx="60">
                  <c:v>166.46</c:v>
                </c:pt>
                <c:pt idx="61">
                  <c:v>166.46</c:v>
                </c:pt>
                <c:pt idx="62">
                  <c:v>166.46</c:v>
                </c:pt>
                <c:pt idx="63">
                  <c:v>166.46</c:v>
                </c:pt>
                <c:pt idx="64">
                  <c:v>166.46</c:v>
                </c:pt>
                <c:pt idx="65">
                  <c:v>166.46</c:v>
                </c:pt>
                <c:pt idx="66">
                  <c:v>166.46</c:v>
                </c:pt>
                <c:pt idx="67">
                  <c:v>166.46</c:v>
                </c:pt>
                <c:pt idx="68">
                  <c:v>166.46</c:v>
                </c:pt>
                <c:pt idx="69">
                  <c:v>166.46</c:v>
                </c:pt>
                <c:pt idx="70">
                  <c:v>166.46</c:v>
                </c:pt>
                <c:pt idx="71">
                  <c:v>166.46</c:v>
                </c:pt>
                <c:pt idx="72">
                  <c:v>166.46</c:v>
                </c:pt>
                <c:pt idx="73">
                  <c:v>166.46</c:v>
                </c:pt>
                <c:pt idx="74">
                  <c:v>166.46</c:v>
                </c:pt>
                <c:pt idx="75">
                  <c:v>166.46</c:v>
                </c:pt>
                <c:pt idx="76">
                  <c:v>166.46</c:v>
                </c:pt>
                <c:pt idx="77">
                  <c:v>166.46</c:v>
                </c:pt>
                <c:pt idx="78">
                  <c:v>166.46</c:v>
                </c:pt>
                <c:pt idx="79">
                  <c:v>166.46</c:v>
                </c:pt>
                <c:pt idx="80">
                  <c:v>166.46</c:v>
                </c:pt>
                <c:pt idx="81">
                  <c:v>166.46</c:v>
                </c:pt>
                <c:pt idx="82">
                  <c:v>166.46</c:v>
                </c:pt>
                <c:pt idx="83">
                  <c:v>166.46</c:v>
                </c:pt>
                <c:pt idx="84">
                  <c:v>166.46</c:v>
                </c:pt>
                <c:pt idx="85">
                  <c:v>166.46</c:v>
                </c:pt>
                <c:pt idx="86">
                  <c:v>166.46</c:v>
                </c:pt>
                <c:pt idx="87">
                  <c:v>166.46</c:v>
                </c:pt>
                <c:pt idx="88">
                  <c:v>166.46</c:v>
                </c:pt>
                <c:pt idx="89">
                  <c:v>166.46</c:v>
                </c:pt>
                <c:pt idx="90">
                  <c:v>166.46</c:v>
                </c:pt>
                <c:pt idx="91">
                  <c:v>166.46</c:v>
                </c:pt>
                <c:pt idx="92">
                  <c:v>166.46</c:v>
                </c:pt>
                <c:pt idx="93">
                  <c:v>166.46</c:v>
                </c:pt>
                <c:pt idx="94">
                  <c:v>166.46</c:v>
                </c:pt>
                <c:pt idx="95">
                  <c:v>166.46</c:v>
                </c:pt>
                <c:pt idx="96">
                  <c:v>166.46</c:v>
                </c:pt>
                <c:pt idx="97">
                  <c:v>166.46</c:v>
                </c:pt>
                <c:pt idx="98">
                  <c:v>166.46</c:v>
                </c:pt>
                <c:pt idx="99">
                  <c:v>166.46</c:v>
                </c:pt>
                <c:pt idx="100">
                  <c:v>166.46</c:v>
                </c:pt>
                <c:pt idx="101">
                  <c:v>166.46</c:v>
                </c:pt>
                <c:pt idx="102">
                  <c:v>166.46</c:v>
                </c:pt>
                <c:pt idx="103">
                  <c:v>166.46</c:v>
                </c:pt>
                <c:pt idx="104">
                  <c:v>166.46</c:v>
                </c:pt>
                <c:pt idx="105">
                  <c:v>166.46</c:v>
                </c:pt>
                <c:pt idx="106">
                  <c:v>166.46</c:v>
                </c:pt>
                <c:pt idx="107">
                  <c:v>166.46</c:v>
                </c:pt>
                <c:pt idx="108">
                  <c:v>166.46</c:v>
                </c:pt>
                <c:pt idx="109">
                  <c:v>166.46</c:v>
                </c:pt>
                <c:pt idx="110">
                  <c:v>166.46</c:v>
                </c:pt>
                <c:pt idx="111">
                  <c:v>166.46</c:v>
                </c:pt>
                <c:pt idx="112">
                  <c:v>166.46</c:v>
                </c:pt>
                <c:pt idx="113">
                  <c:v>166.46</c:v>
                </c:pt>
                <c:pt idx="114">
                  <c:v>166.46</c:v>
                </c:pt>
                <c:pt idx="115">
                  <c:v>166.46</c:v>
                </c:pt>
                <c:pt idx="116">
                  <c:v>166.46</c:v>
                </c:pt>
                <c:pt idx="117">
                  <c:v>166.46</c:v>
                </c:pt>
                <c:pt idx="118">
                  <c:v>166.46</c:v>
                </c:pt>
                <c:pt idx="119">
                  <c:v>166.46</c:v>
                </c:pt>
                <c:pt idx="120">
                  <c:v>166.46</c:v>
                </c:pt>
                <c:pt idx="121">
                  <c:v>166.46</c:v>
                </c:pt>
                <c:pt idx="122">
                  <c:v>166.46</c:v>
                </c:pt>
                <c:pt idx="123">
                  <c:v>166.46</c:v>
                </c:pt>
                <c:pt idx="124">
                  <c:v>166.46</c:v>
                </c:pt>
                <c:pt idx="125">
                  <c:v>166.46</c:v>
                </c:pt>
                <c:pt idx="126">
                  <c:v>166.46</c:v>
                </c:pt>
                <c:pt idx="127">
                  <c:v>166.46</c:v>
                </c:pt>
                <c:pt idx="128">
                  <c:v>166.46</c:v>
                </c:pt>
                <c:pt idx="129">
                  <c:v>166.46</c:v>
                </c:pt>
                <c:pt idx="130">
                  <c:v>166.46</c:v>
                </c:pt>
                <c:pt idx="131">
                  <c:v>166.46</c:v>
                </c:pt>
                <c:pt idx="132">
                  <c:v>166.46</c:v>
                </c:pt>
                <c:pt idx="133">
                  <c:v>166.46</c:v>
                </c:pt>
                <c:pt idx="134">
                  <c:v>166.46</c:v>
                </c:pt>
                <c:pt idx="135">
                  <c:v>166.46</c:v>
                </c:pt>
                <c:pt idx="136">
                  <c:v>166.46</c:v>
                </c:pt>
                <c:pt idx="137">
                  <c:v>166.46</c:v>
                </c:pt>
                <c:pt idx="138">
                  <c:v>166.46</c:v>
                </c:pt>
                <c:pt idx="139">
                  <c:v>166.46</c:v>
                </c:pt>
                <c:pt idx="140">
                  <c:v>166.46</c:v>
                </c:pt>
                <c:pt idx="141">
                  <c:v>166.46</c:v>
                </c:pt>
                <c:pt idx="142">
                  <c:v>166.46</c:v>
                </c:pt>
                <c:pt idx="143">
                  <c:v>166.46</c:v>
                </c:pt>
                <c:pt idx="144">
                  <c:v>166.46</c:v>
                </c:pt>
                <c:pt idx="145">
                  <c:v>166.46</c:v>
                </c:pt>
                <c:pt idx="146">
                  <c:v>166.46</c:v>
                </c:pt>
                <c:pt idx="147">
                  <c:v>166.46</c:v>
                </c:pt>
                <c:pt idx="148">
                  <c:v>166.46</c:v>
                </c:pt>
                <c:pt idx="149">
                  <c:v>166.46</c:v>
                </c:pt>
                <c:pt idx="150">
                  <c:v>166.46</c:v>
                </c:pt>
                <c:pt idx="151">
                  <c:v>166.46</c:v>
                </c:pt>
                <c:pt idx="152">
                  <c:v>166.46</c:v>
                </c:pt>
                <c:pt idx="153">
                  <c:v>166.46</c:v>
                </c:pt>
                <c:pt idx="154">
                  <c:v>166.46</c:v>
                </c:pt>
                <c:pt idx="155">
                  <c:v>166.46</c:v>
                </c:pt>
                <c:pt idx="156">
                  <c:v>166.46</c:v>
                </c:pt>
                <c:pt idx="157">
                  <c:v>166.46</c:v>
                </c:pt>
                <c:pt idx="158">
                  <c:v>166.46</c:v>
                </c:pt>
                <c:pt idx="159">
                  <c:v>166.46</c:v>
                </c:pt>
                <c:pt idx="160">
                  <c:v>166.46</c:v>
                </c:pt>
                <c:pt idx="161">
                  <c:v>166.46</c:v>
                </c:pt>
                <c:pt idx="162">
                  <c:v>166.46</c:v>
                </c:pt>
                <c:pt idx="163">
                  <c:v>166.46</c:v>
                </c:pt>
                <c:pt idx="164">
                  <c:v>166.46</c:v>
                </c:pt>
                <c:pt idx="165">
                  <c:v>166.46</c:v>
                </c:pt>
                <c:pt idx="166">
                  <c:v>166.46</c:v>
                </c:pt>
                <c:pt idx="167">
                  <c:v>166.46</c:v>
                </c:pt>
                <c:pt idx="168">
                  <c:v>166.46</c:v>
                </c:pt>
                <c:pt idx="169">
                  <c:v>166.46</c:v>
                </c:pt>
                <c:pt idx="170">
                  <c:v>166.46</c:v>
                </c:pt>
                <c:pt idx="171">
                  <c:v>166.46</c:v>
                </c:pt>
                <c:pt idx="172">
                  <c:v>166.46</c:v>
                </c:pt>
                <c:pt idx="173">
                  <c:v>166.46</c:v>
                </c:pt>
                <c:pt idx="174">
                  <c:v>166.46</c:v>
                </c:pt>
                <c:pt idx="175">
                  <c:v>166.46</c:v>
                </c:pt>
                <c:pt idx="176">
                  <c:v>166.46</c:v>
                </c:pt>
                <c:pt idx="177">
                  <c:v>166.46</c:v>
                </c:pt>
                <c:pt idx="178">
                  <c:v>166.46</c:v>
                </c:pt>
                <c:pt idx="179">
                  <c:v>166.46</c:v>
                </c:pt>
                <c:pt idx="180">
                  <c:v>166.46</c:v>
                </c:pt>
                <c:pt idx="181">
                  <c:v>166.46</c:v>
                </c:pt>
                <c:pt idx="182">
                  <c:v>166.46</c:v>
                </c:pt>
                <c:pt idx="183">
                  <c:v>166.46</c:v>
                </c:pt>
                <c:pt idx="184">
                  <c:v>166.46</c:v>
                </c:pt>
                <c:pt idx="185">
                  <c:v>166.46</c:v>
                </c:pt>
                <c:pt idx="186">
                  <c:v>166.46</c:v>
                </c:pt>
                <c:pt idx="187">
                  <c:v>166.46</c:v>
                </c:pt>
                <c:pt idx="188">
                  <c:v>166.46</c:v>
                </c:pt>
                <c:pt idx="189">
                  <c:v>166.46</c:v>
                </c:pt>
                <c:pt idx="190">
                  <c:v>166.46</c:v>
                </c:pt>
                <c:pt idx="191">
                  <c:v>166.46</c:v>
                </c:pt>
                <c:pt idx="192">
                  <c:v>166.46</c:v>
                </c:pt>
                <c:pt idx="193">
                  <c:v>166.46</c:v>
                </c:pt>
                <c:pt idx="194">
                  <c:v>166.46</c:v>
                </c:pt>
                <c:pt idx="195">
                  <c:v>166.46</c:v>
                </c:pt>
                <c:pt idx="196">
                  <c:v>166.46</c:v>
                </c:pt>
                <c:pt idx="197">
                  <c:v>166.46</c:v>
                </c:pt>
                <c:pt idx="198">
                  <c:v>166.46</c:v>
                </c:pt>
                <c:pt idx="199">
                  <c:v>166.46</c:v>
                </c:pt>
                <c:pt idx="200">
                  <c:v>166.46</c:v>
                </c:pt>
                <c:pt idx="201">
                  <c:v>166.46</c:v>
                </c:pt>
                <c:pt idx="202">
                  <c:v>166.46</c:v>
                </c:pt>
                <c:pt idx="203">
                  <c:v>166.46</c:v>
                </c:pt>
                <c:pt idx="204">
                  <c:v>166.46</c:v>
                </c:pt>
                <c:pt idx="205">
                  <c:v>166.46</c:v>
                </c:pt>
                <c:pt idx="206">
                  <c:v>166.46</c:v>
                </c:pt>
                <c:pt idx="207">
                  <c:v>166.46</c:v>
                </c:pt>
                <c:pt idx="208">
                  <c:v>166.46</c:v>
                </c:pt>
                <c:pt idx="209">
                  <c:v>166.46</c:v>
                </c:pt>
                <c:pt idx="210">
                  <c:v>166.46</c:v>
                </c:pt>
                <c:pt idx="211">
                  <c:v>166.46</c:v>
                </c:pt>
                <c:pt idx="212">
                  <c:v>166.46</c:v>
                </c:pt>
                <c:pt idx="213">
                  <c:v>166.46</c:v>
                </c:pt>
                <c:pt idx="214">
                  <c:v>166.46</c:v>
                </c:pt>
                <c:pt idx="215">
                  <c:v>166.46</c:v>
                </c:pt>
                <c:pt idx="216">
                  <c:v>166.46</c:v>
                </c:pt>
                <c:pt idx="217">
                  <c:v>166.46</c:v>
                </c:pt>
                <c:pt idx="218">
                  <c:v>166.46</c:v>
                </c:pt>
                <c:pt idx="219">
                  <c:v>166.46</c:v>
                </c:pt>
                <c:pt idx="220">
                  <c:v>166.46</c:v>
                </c:pt>
                <c:pt idx="221">
                  <c:v>166.46</c:v>
                </c:pt>
                <c:pt idx="222">
                  <c:v>166.46</c:v>
                </c:pt>
                <c:pt idx="223">
                  <c:v>166.46</c:v>
                </c:pt>
                <c:pt idx="224">
                  <c:v>166.46</c:v>
                </c:pt>
                <c:pt idx="225">
                  <c:v>166.46</c:v>
                </c:pt>
                <c:pt idx="226">
                  <c:v>166.46</c:v>
                </c:pt>
                <c:pt idx="227">
                  <c:v>166.46</c:v>
                </c:pt>
                <c:pt idx="228">
                  <c:v>166.46</c:v>
                </c:pt>
                <c:pt idx="229">
                  <c:v>166.46</c:v>
                </c:pt>
                <c:pt idx="230">
                  <c:v>166.46</c:v>
                </c:pt>
                <c:pt idx="231">
                  <c:v>166.46</c:v>
                </c:pt>
                <c:pt idx="232">
                  <c:v>166.46</c:v>
                </c:pt>
                <c:pt idx="233">
                  <c:v>166.46</c:v>
                </c:pt>
                <c:pt idx="234">
                  <c:v>166.46</c:v>
                </c:pt>
                <c:pt idx="235">
                  <c:v>166.46</c:v>
                </c:pt>
                <c:pt idx="236">
                  <c:v>166.46</c:v>
                </c:pt>
                <c:pt idx="237">
                  <c:v>166.46</c:v>
                </c:pt>
                <c:pt idx="238">
                  <c:v>166.46</c:v>
                </c:pt>
                <c:pt idx="239">
                  <c:v>166.46</c:v>
                </c:pt>
                <c:pt idx="240">
                  <c:v>166.46</c:v>
                </c:pt>
                <c:pt idx="241">
                  <c:v>166.46</c:v>
                </c:pt>
                <c:pt idx="242">
                  <c:v>166.46</c:v>
                </c:pt>
                <c:pt idx="243">
                  <c:v>166.46</c:v>
                </c:pt>
                <c:pt idx="244">
                  <c:v>166.46</c:v>
                </c:pt>
                <c:pt idx="245">
                  <c:v>166.46</c:v>
                </c:pt>
                <c:pt idx="246">
                  <c:v>166.46</c:v>
                </c:pt>
                <c:pt idx="247">
                  <c:v>166.46</c:v>
                </c:pt>
                <c:pt idx="248">
                  <c:v>166.46</c:v>
                </c:pt>
                <c:pt idx="249">
                  <c:v>166.46</c:v>
                </c:pt>
                <c:pt idx="250">
                  <c:v>166.46</c:v>
                </c:pt>
                <c:pt idx="251">
                  <c:v>166.46</c:v>
                </c:pt>
                <c:pt idx="252">
                  <c:v>166.46</c:v>
                </c:pt>
                <c:pt idx="253">
                  <c:v>166.46</c:v>
                </c:pt>
                <c:pt idx="254">
                  <c:v>166.46</c:v>
                </c:pt>
                <c:pt idx="255">
                  <c:v>166.46</c:v>
                </c:pt>
                <c:pt idx="256">
                  <c:v>166.46</c:v>
                </c:pt>
                <c:pt idx="257">
                  <c:v>166.46</c:v>
                </c:pt>
                <c:pt idx="258">
                  <c:v>166.46</c:v>
                </c:pt>
                <c:pt idx="259">
                  <c:v>166.46</c:v>
                </c:pt>
                <c:pt idx="260">
                  <c:v>166.46</c:v>
                </c:pt>
                <c:pt idx="261">
                  <c:v>166.46</c:v>
                </c:pt>
                <c:pt idx="262">
                  <c:v>166.46</c:v>
                </c:pt>
                <c:pt idx="263">
                  <c:v>166.46</c:v>
                </c:pt>
                <c:pt idx="264">
                  <c:v>166.46</c:v>
                </c:pt>
                <c:pt idx="265">
                  <c:v>166.46</c:v>
                </c:pt>
                <c:pt idx="266">
                  <c:v>166.46</c:v>
                </c:pt>
                <c:pt idx="267">
                  <c:v>166.46</c:v>
                </c:pt>
                <c:pt idx="268">
                  <c:v>166.46</c:v>
                </c:pt>
                <c:pt idx="269">
                  <c:v>166.46</c:v>
                </c:pt>
                <c:pt idx="270">
                  <c:v>166.46</c:v>
                </c:pt>
                <c:pt idx="271">
                  <c:v>166.46</c:v>
                </c:pt>
                <c:pt idx="272">
                  <c:v>166.46</c:v>
                </c:pt>
                <c:pt idx="273">
                  <c:v>166.46</c:v>
                </c:pt>
                <c:pt idx="274">
                  <c:v>166.46</c:v>
                </c:pt>
                <c:pt idx="275">
                  <c:v>166.46</c:v>
                </c:pt>
                <c:pt idx="276">
                  <c:v>166.46</c:v>
                </c:pt>
                <c:pt idx="277">
                  <c:v>166.46</c:v>
                </c:pt>
                <c:pt idx="278">
                  <c:v>166.46</c:v>
                </c:pt>
                <c:pt idx="279">
                  <c:v>166.46</c:v>
                </c:pt>
                <c:pt idx="280">
                  <c:v>166.46</c:v>
                </c:pt>
                <c:pt idx="281">
                  <c:v>166.46</c:v>
                </c:pt>
                <c:pt idx="282">
                  <c:v>166.46</c:v>
                </c:pt>
                <c:pt idx="283">
                  <c:v>166.46</c:v>
                </c:pt>
                <c:pt idx="284">
                  <c:v>166.46</c:v>
                </c:pt>
                <c:pt idx="285">
                  <c:v>166.46</c:v>
                </c:pt>
                <c:pt idx="286">
                  <c:v>166.46</c:v>
                </c:pt>
                <c:pt idx="287">
                  <c:v>166.46</c:v>
                </c:pt>
                <c:pt idx="288">
                  <c:v>166.46</c:v>
                </c:pt>
                <c:pt idx="289">
                  <c:v>166.46</c:v>
                </c:pt>
                <c:pt idx="290">
                  <c:v>166.46</c:v>
                </c:pt>
                <c:pt idx="291">
                  <c:v>166.46</c:v>
                </c:pt>
                <c:pt idx="292">
                  <c:v>166.46</c:v>
                </c:pt>
                <c:pt idx="293">
                  <c:v>166.46</c:v>
                </c:pt>
                <c:pt idx="294">
                  <c:v>166.46</c:v>
                </c:pt>
                <c:pt idx="295">
                  <c:v>166.46</c:v>
                </c:pt>
                <c:pt idx="296">
                  <c:v>166.46</c:v>
                </c:pt>
                <c:pt idx="297">
                  <c:v>166.46</c:v>
                </c:pt>
                <c:pt idx="298">
                  <c:v>166.46</c:v>
                </c:pt>
                <c:pt idx="299">
                  <c:v>166.46</c:v>
                </c:pt>
                <c:pt idx="300">
                  <c:v>166.46</c:v>
                </c:pt>
                <c:pt idx="301">
                  <c:v>166.46</c:v>
                </c:pt>
                <c:pt idx="302">
                  <c:v>166.46</c:v>
                </c:pt>
                <c:pt idx="303">
                  <c:v>166.46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38-4042-B5EA-143070A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5167"/>
        <c:axId val="781813935"/>
      </c:scatterChart>
      <c:valAx>
        <c:axId val="7818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13935"/>
        <c:crosses val="autoZero"/>
        <c:crossBetween val="midCat"/>
      </c:valAx>
      <c:valAx>
        <c:axId val="7818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Мгновенный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'Зад. 11'!$B$2:$B$311</c:f>
              <c:numCache>
                <c:formatCode>General</c:formatCode>
                <c:ptCount val="310"/>
                <c:pt idx="0">
                  <c:v>160.61000000000001</c:v>
                </c:pt>
                <c:pt idx="1">
                  <c:v>158.77000000000001</c:v>
                </c:pt>
                <c:pt idx="2">
                  <c:v>159</c:v>
                </c:pt>
                <c:pt idx="3">
                  <c:v>157.62</c:v>
                </c:pt>
                <c:pt idx="4">
                  <c:v>160.13999999999999</c:v>
                </c:pt>
                <c:pt idx="5">
                  <c:v>162.08000000000001</c:v>
                </c:pt>
                <c:pt idx="6">
                  <c:v>161.27000000000001</c:v>
                </c:pt>
                <c:pt idx="7">
                  <c:v>163.30000000000001</c:v>
                </c:pt>
                <c:pt idx="8">
                  <c:v>162.1</c:v>
                </c:pt>
                <c:pt idx="9">
                  <c:v>163.29</c:v>
                </c:pt>
                <c:pt idx="10">
                  <c:v>166.22</c:v>
                </c:pt>
                <c:pt idx="11">
                  <c:v>167.08</c:v>
                </c:pt>
                <c:pt idx="12">
                  <c:v>166.46</c:v>
                </c:pt>
                <c:pt idx="13">
                  <c:v>165.8</c:v>
                </c:pt>
                <c:pt idx="14">
                  <c:v>166.73</c:v>
                </c:pt>
                <c:pt idx="15">
                  <c:v>165.04</c:v>
                </c:pt>
                <c:pt idx="16">
                  <c:v>162.27000000000001</c:v>
                </c:pt>
                <c:pt idx="17">
                  <c:v>165.49</c:v>
                </c:pt>
                <c:pt idx="18">
                  <c:v>168.14</c:v>
                </c:pt>
                <c:pt idx="19">
                  <c:v>172.75</c:v>
                </c:pt>
                <c:pt idx="20">
                  <c:v>170.18</c:v>
                </c:pt>
                <c:pt idx="21">
                  <c:v>174.4</c:v>
                </c:pt>
                <c:pt idx="22">
                  <c:v>180.15</c:v>
                </c:pt>
                <c:pt idx="23">
                  <c:v>179.9</c:v>
                </c:pt>
                <c:pt idx="24">
                  <c:v>183.65</c:v>
                </c:pt>
                <c:pt idx="25">
                  <c:v>183.89</c:v>
                </c:pt>
                <c:pt idx="26">
                  <c:v>188.72</c:v>
                </c:pt>
                <c:pt idx="27">
                  <c:v>184.37</c:v>
                </c:pt>
                <c:pt idx="28">
                  <c:v>184.7</c:v>
                </c:pt>
                <c:pt idx="29">
                  <c:v>183.69</c:v>
                </c:pt>
                <c:pt idx="30">
                  <c:v>185.4</c:v>
                </c:pt>
                <c:pt idx="31">
                  <c:v>187.25</c:v>
                </c:pt>
                <c:pt idx="32">
                  <c:v>187.25</c:v>
                </c:pt>
                <c:pt idx="33">
                  <c:v>184.37</c:v>
                </c:pt>
                <c:pt idx="34">
                  <c:v>178.57</c:v>
                </c:pt>
                <c:pt idx="35">
                  <c:v>170.17</c:v>
                </c:pt>
                <c:pt idx="36">
                  <c:v>161.91999999999999</c:v>
                </c:pt>
                <c:pt idx="37">
                  <c:v>170.45</c:v>
                </c:pt>
                <c:pt idx="38">
                  <c:v>166.46</c:v>
                </c:pt>
                <c:pt idx="39">
                  <c:v>161.29</c:v>
                </c:pt>
                <c:pt idx="40">
                  <c:v>142.52000000000001</c:v>
                </c:pt>
                <c:pt idx="41">
                  <c:v>142.69999999999999</c:v>
                </c:pt>
                <c:pt idx="42">
                  <c:v>135.56</c:v>
                </c:pt>
                <c:pt idx="43">
                  <c:v>146.91999999999999</c:v>
                </c:pt>
                <c:pt idx="44">
                  <c:v>157.66999999999999</c:v>
                </c:pt>
                <c:pt idx="45">
                  <c:v>151.91999999999999</c:v>
                </c:pt>
                <c:pt idx="46">
                  <c:v>155.26</c:v>
                </c:pt>
                <c:pt idx="47">
                  <c:v>153.83000000000001</c:v>
                </c:pt>
                <c:pt idx="48">
                  <c:v>163.47999999999999</c:v>
                </c:pt>
                <c:pt idx="49">
                  <c:v>165.11</c:v>
                </c:pt>
                <c:pt idx="50">
                  <c:v>165.19</c:v>
                </c:pt>
                <c:pt idx="51">
                  <c:v>165.51</c:v>
                </c:pt>
                <c:pt idx="52">
                  <c:v>171.85</c:v>
                </c:pt>
                <c:pt idx="53">
                  <c:v>177.08</c:v>
                </c:pt>
                <c:pt idx="54">
                  <c:v>178.7</c:v>
                </c:pt>
                <c:pt idx="55">
                  <c:v>173.5</c:v>
                </c:pt>
                <c:pt idx="56">
                  <c:v>171.43</c:v>
                </c:pt>
                <c:pt idx="57">
                  <c:v>174.54</c:v>
                </c:pt>
                <c:pt idx="58">
                  <c:v>174.14</c:v>
                </c:pt>
                <c:pt idx="59">
                  <c:v>169.79</c:v>
                </c:pt>
                <c:pt idx="60">
                  <c:v>179.2</c:v>
                </c:pt>
                <c:pt idx="61">
                  <c:v>174.53</c:v>
                </c:pt>
                <c:pt idx="62">
                  <c:v>178.84</c:v>
                </c:pt>
                <c:pt idx="63">
                  <c:v>180.74</c:v>
                </c:pt>
                <c:pt idx="64">
                  <c:v>182.55</c:v>
                </c:pt>
                <c:pt idx="65">
                  <c:v>183.64</c:v>
                </c:pt>
                <c:pt idx="66">
                  <c:v>184.76</c:v>
                </c:pt>
                <c:pt idx="67">
                  <c:v>186.74</c:v>
                </c:pt>
                <c:pt idx="68">
                  <c:v>182.44</c:v>
                </c:pt>
                <c:pt idx="69">
                  <c:v>179.62</c:v>
                </c:pt>
                <c:pt idx="70">
                  <c:v>180.51</c:v>
                </c:pt>
                <c:pt idx="71">
                  <c:v>183.3</c:v>
                </c:pt>
                <c:pt idx="72">
                  <c:v>184.93</c:v>
                </c:pt>
                <c:pt idx="73">
                  <c:v>183.5</c:v>
                </c:pt>
                <c:pt idx="74">
                  <c:v>185.65</c:v>
                </c:pt>
                <c:pt idx="75">
                  <c:v>183.45</c:v>
                </c:pt>
                <c:pt idx="76">
                  <c:v>183.53</c:v>
                </c:pt>
                <c:pt idx="77">
                  <c:v>181.57</c:v>
                </c:pt>
                <c:pt idx="78">
                  <c:v>181.8</c:v>
                </c:pt>
                <c:pt idx="79">
                  <c:v>181.3</c:v>
                </c:pt>
                <c:pt idx="80">
                  <c:v>183.17</c:v>
                </c:pt>
                <c:pt idx="81">
                  <c:v>182.86</c:v>
                </c:pt>
                <c:pt idx="82">
                  <c:v>184.99</c:v>
                </c:pt>
                <c:pt idx="83">
                  <c:v>185.33</c:v>
                </c:pt>
                <c:pt idx="84">
                  <c:v>182.94</c:v>
                </c:pt>
                <c:pt idx="85">
                  <c:v>187.27</c:v>
                </c:pt>
                <c:pt idx="86">
                  <c:v>188.45</c:v>
                </c:pt>
                <c:pt idx="87">
                  <c:v>189.85</c:v>
                </c:pt>
                <c:pt idx="88">
                  <c:v>196.9</c:v>
                </c:pt>
                <c:pt idx="89">
                  <c:v>187.83</c:v>
                </c:pt>
                <c:pt idx="90">
                  <c:v>189.25</c:v>
                </c:pt>
                <c:pt idx="91">
                  <c:v>193.85</c:v>
                </c:pt>
                <c:pt idx="92">
                  <c:v>194.13</c:v>
                </c:pt>
                <c:pt idx="93">
                  <c:v>196.33</c:v>
                </c:pt>
                <c:pt idx="94">
                  <c:v>195.06</c:v>
                </c:pt>
                <c:pt idx="95">
                  <c:v>200.53</c:v>
                </c:pt>
                <c:pt idx="96">
                  <c:v>201.82</c:v>
                </c:pt>
                <c:pt idx="97">
                  <c:v>197.7</c:v>
                </c:pt>
                <c:pt idx="98">
                  <c:v>200.35</c:v>
                </c:pt>
                <c:pt idx="99">
                  <c:v>196.39</c:v>
                </c:pt>
                <c:pt idx="100">
                  <c:v>198.47</c:v>
                </c:pt>
                <c:pt idx="101">
                  <c:v>203.51</c:v>
                </c:pt>
                <c:pt idx="102">
                  <c:v>204.61</c:v>
                </c:pt>
                <c:pt idx="103">
                  <c:v>206.15</c:v>
                </c:pt>
                <c:pt idx="104">
                  <c:v>210.72</c:v>
                </c:pt>
                <c:pt idx="105">
                  <c:v>208.23</c:v>
                </c:pt>
                <c:pt idx="106">
                  <c:v>212.85</c:v>
                </c:pt>
                <c:pt idx="107">
                  <c:v>214.4</c:v>
                </c:pt>
                <c:pt idx="108">
                  <c:v>213.74</c:v>
                </c:pt>
                <c:pt idx="109">
                  <c:v>206.95</c:v>
                </c:pt>
                <c:pt idx="110">
                  <c:v>208.39</c:v>
                </c:pt>
                <c:pt idx="111">
                  <c:v>208.02</c:v>
                </c:pt>
                <c:pt idx="112">
                  <c:v>203.9</c:v>
                </c:pt>
                <c:pt idx="113">
                  <c:v>211.56</c:v>
                </c:pt>
                <c:pt idx="114">
                  <c:v>208.77</c:v>
                </c:pt>
                <c:pt idx="115">
                  <c:v>211.86</c:v>
                </c:pt>
                <c:pt idx="116">
                  <c:v>201.31</c:v>
                </c:pt>
                <c:pt idx="117">
                  <c:v>203.8</c:v>
                </c:pt>
                <c:pt idx="118">
                  <c:v>202.06</c:v>
                </c:pt>
                <c:pt idx="119">
                  <c:v>204.06</c:v>
                </c:pt>
                <c:pt idx="120">
                  <c:v>203.88</c:v>
                </c:pt>
                <c:pt idx="121">
                  <c:v>205.07</c:v>
                </c:pt>
                <c:pt idx="122">
                  <c:v>213.35</c:v>
                </c:pt>
                <c:pt idx="123">
                  <c:v>212.93</c:v>
                </c:pt>
                <c:pt idx="124">
                  <c:v>216.32</c:v>
                </c:pt>
                <c:pt idx="125">
                  <c:v>212.46</c:v>
                </c:pt>
                <c:pt idx="126">
                  <c:v>208.33</c:v>
                </c:pt>
                <c:pt idx="127">
                  <c:v>203.37</c:v>
                </c:pt>
                <c:pt idx="128">
                  <c:v>209.27</c:v>
                </c:pt>
                <c:pt idx="129">
                  <c:v>208.71</c:v>
                </c:pt>
                <c:pt idx="130">
                  <c:v>208.89</c:v>
                </c:pt>
                <c:pt idx="131">
                  <c:v>210.21</c:v>
                </c:pt>
                <c:pt idx="132">
                  <c:v>211.49</c:v>
                </c:pt>
                <c:pt idx="133">
                  <c:v>209.84</c:v>
                </c:pt>
                <c:pt idx="134">
                  <c:v>214.55</c:v>
                </c:pt>
                <c:pt idx="135">
                  <c:v>213.12</c:v>
                </c:pt>
                <c:pt idx="136">
                  <c:v>213.71</c:v>
                </c:pt>
                <c:pt idx="137">
                  <c:v>216.43</c:v>
                </c:pt>
                <c:pt idx="138">
                  <c:v>221.18</c:v>
                </c:pt>
                <c:pt idx="139">
                  <c:v>226.57</c:v>
                </c:pt>
                <c:pt idx="140">
                  <c:v>229.02</c:v>
                </c:pt>
                <c:pt idx="141">
                  <c:v>225</c:v>
                </c:pt>
                <c:pt idx="142">
                  <c:v>227.28</c:v>
                </c:pt>
                <c:pt idx="143">
                  <c:v>231.71</c:v>
                </c:pt>
                <c:pt idx="144">
                  <c:v>214.14</c:v>
                </c:pt>
                <c:pt idx="145">
                  <c:v>211.17</c:v>
                </c:pt>
                <c:pt idx="146">
                  <c:v>205.32</c:v>
                </c:pt>
                <c:pt idx="147">
                  <c:v>204.04</c:v>
                </c:pt>
                <c:pt idx="148">
                  <c:v>205.3</c:v>
                </c:pt>
                <c:pt idx="149">
                  <c:v>208.83</c:v>
                </c:pt>
                <c:pt idx="150">
                  <c:v>204.96</c:v>
                </c:pt>
                <c:pt idx="151">
                  <c:v>202.94</c:v>
                </c:pt>
                <c:pt idx="152">
                  <c:v>200.34</c:v>
                </c:pt>
                <c:pt idx="153">
                  <c:v>202.67</c:v>
                </c:pt>
                <c:pt idx="154">
                  <c:v>207.42</c:v>
                </c:pt>
                <c:pt idx="155">
                  <c:v>200.75</c:v>
                </c:pt>
                <c:pt idx="156">
                  <c:v>203.09</c:v>
                </c:pt>
                <c:pt idx="157">
                  <c:v>207.8</c:v>
                </c:pt>
                <c:pt idx="158">
                  <c:v>209.58</c:v>
                </c:pt>
                <c:pt idx="159">
                  <c:v>207.17</c:v>
                </c:pt>
                <c:pt idx="160">
                  <c:v>210.17</c:v>
                </c:pt>
                <c:pt idx="161">
                  <c:v>212.44</c:v>
                </c:pt>
                <c:pt idx="162">
                  <c:v>206.14</c:v>
                </c:pt>
                <c:pt idx="163">
                  <c:v>210.23</c:v>
                </c:pt>
                <c:pt idx="164">
                  <c:v>205.79</c:v>
                </c:pt>
                <c:pt idx="165">
                  <c:v>209.87</c:v>
                </c:pt>
                <c:pt idx="166">
                  <c:v>210.61</c:v>
                </c:pt>
                <c:pt idx="167">
                  <c:v>215.81</c:v>
                </c:pt>
                <c:pt idx="168">
                  <c:v>221.49</c:v>
                </c:pt>
                <c:pt idx="169">
                  <c:v>222.8</c:v>
                </c:pt>
                <c:pt idx="170">
                  <c:v>220.89</c:v>
                </c:pt>
                <c:pt idx="171">
                  <c:v>219.71</c:v>
                </c:pt>
                <c:pt idx="172">
                  <c:v>219.65</c:v>
                </c:pt>
                <c:pt idx="173">
                  <c:v>214.37</c:v>
                </c:pt>
                <c:pt idx="174">
                  <c:v>214.61</c:v>
                </c:pt>
                <c:pt idx="175">
                  <c:v>214.78</c:v>
                </c:pt>
                <c:pt idx="176">
                  <c:v>214.94</c:v>
                </c:pt>
                <c:pt idx="177">
                  <c:v>216.22</c:v>
                </c:pt>
                <c:pt idx="178">
                  <c:v>210.25</c:v>
                </c:pt>
                <c:pt idx="179">
                  <c:v>213.15</c:v>
                </c:pt>
                <c:pt idx="180">
                  <c:v>204.35</c:v>
                </c:pt>
                <c:pt idx="181">
                  <c:v>202.63</c:v>
                </c:pt>
                <c:pt idx="182">
                  <c:v>202.32</c:v>
                </c:pt>
                <c:pt idx="183">
                  <c:v>206.14</c:v>
                </c:pt>
                <c:pt idx="184">
                  <c:v>223.23</c:v>
                </c:pt>
                <c:pt idx="185">
                  <c:v>223.64</c:v>
                </c:pt>
                <c:pt idx="186">
                  <c:v>218.42</c:v>
                </c:pt>
                <c:pt idx="187">
                  <c:v>211.08</c:v>
                </c:pt>
                <c:pt idx="188">
                  <c:v>216.42</c:v>
                </c:pt>
                <c:pt idx="189">
                  <c:v>215.43</c:v>
                </c:pt>
                <c:pt idx="190">
                  <c:v>216.5</c:v>
                </c:pt>
                <c:pt idx="191">
                  <c:v>217.35</c:v>
                </c:pt>
                <c:pt idx="192">
                  <c:v>214.5</c:v>
                </c:pt>
                <c:pt idx="193">
                  <c:v>211</c:v>
                </c:pt>
                <c:pt idx="194">
                  <c:v>212.35</c:v>
                </c:pt>
                <c:pt idx="195">
                  <c:v>210.33</c:v>
                </c:pt>
                <c:pt idx="196">
                  <c:v>210.05</c:v>
                </c:pt>
                <c:pt idx="197">
                  <c:v>213.86</c:v>
                </c:pt>
                <c:pt idx="198">
                  <c:v>213.79</c:v>
                </c:pt>
                <c:pt idx="199">
                  <c:v>215.2</c:v>
                </c:pt>
                <c:pt idx="200">
                  <c:v>214.25</c:v>
                </c:pt>
                <c:pt idx="201">
                  <c:v>216.22</c:v>
                </c:pt>
                <c:pt idx="202">
                  <c:v>215.41</c:v>
                </c:pt>
                <c:pt idx="203">
                  <c:v>214.28</c:v>
                </c:pt>
                <c:pt idx="204">
                  <c:v>214.39</c:v>
                </c:pt>
                <c:pt idx="205">
                  <c:v>214.32</c:v>
                </c:pt>
                <c:pt idx="206">
                  <c:v>215.98</c:v>
                </c:pt>
                <c:pt idx="207">
                  <c:v>211.53</c:v>
                </c:pt>
                <c:pt idx="208">
                  <c:v>210.55</c:v>
                </c:pt>
                <c:pt idx="209">
                  <c:v>213.3</c:v>
                </c:pt>
                <c:pt idx="210">
                  <c:v>214.19</c:v>
                </c:pt>
                <c:pt idx="211">
                  <c:v>214.13</c:v>
                </c:pt>
                <c:pt idx="212">
                  <c:v>219.22</c:v>
                </c:pt>
                <c:pt idx="213">
                  <c:v>219.41</c:v>
                </c:pt>
                <c:pt idx="214">
                  <c:v>218.14</c:v>
                </c:pt>
                <c:pt idx="215">
                  <c:v>222.57</c:v>
                </c:pt>
                <c:pt idx="216">
                  <c:v>223.94</c:v>
                </c:pt>
                <c:pt idx="217">
                  <c:v>220.94</c:v>
                </c:pt>
                <c:pt idx="218">
                  <c:v>222.68</c:v>
                </c:pt>
                <c:pt idx="219">
                  <c:v>224.92</c:v>
                </c:pt>
                <c:pt idx="220">
                  <c:v>224.27</c:v>
                </c:pt>
                <c:pt idx="221">
                  <c:v>221.75</c:v>
                </c:pt>
                <c:pt idx="222">
                  <c:v>222.24</c:v>
                </c:pt>
                <c:pt idx="223">
                  <c:v>217.85</c:v>
                </c:pt>
                <c:pt idx="224">
                  <c:v>218.02</c:v>
                </c:pt>
                <c:pt idx="225">
                  <c:v>212.24</c:v>
                </c:pt>
                <c:pt idx="226">
                  <c:v>218.15</c:v>
                </c:pt>
                <c:pt idx="227">
                  <c:v>219.55</c:v>
                </c:pt>
                <c:pt idx="228">
                  <c:v>217.46</c:v>
                </c:pt>
                <c:pt idx="229">
                  <c:v>214.85</c:v>
                </c:pt>
                <c:pt idx="230">
                  <c:v>216.42</c:v>
                </c:pt>
                <c:pt idx="231">
                  <c:v>213.01</c:v>
                </c:pt>
                <c:pt idx="232">
                  <c:v>212.58</c:v>
                </c:pt>
                <c:pt idx="233">
                  <c:v>216.34</c:v>
                </c:pt>
                <c:pt idx="234">
                  <c:v>224.22</c:v>
                </c:pt>
                <c:pt idx="235">
                  <c:v>224.84</c:v>
                </c:pt>
                <c:pt idx="236">
                  <c:v>225.81</c:v>
                </c:pt>
                <c:pt idx="237">
                  <c:v>229.46</c:v>
                </c:pt>
                <c:pt idx="238">
                  <c:v>232.51</c:v>
                </c:pt>
                <c:pt idx="239">
                  <c:v>233.27</c:v>
                </c:pt>
                <c:pt idx="240">
                  <c:v>238.93</c:v>
                </c:pt>
                <c:pt idx="241">
                  <c:v>231.68</c:v>
                </c:pt>
                <c:pt idx="242">
                  <c:v>239.58</c:v>
                </c:pt>
                <c:pt idx="243">
                  <c:v>239.38</c:v>
                </c:pt>
                <c:pt idx="244">
                  <c:v>242.94</c:v>
                </c:pt>
                <c:pt idx="245">
                  <c:v>242.1</c:v>
                </c:pt>
                <c:pt idx="246">
                  <c:v>242.23</c:v>
                </c:pt>
                <c:pt idx="247">
                  <c:v>242.4</c:v>
                </c:pt>
                <c:pt idx="248">
                  <c:v>243.76</c:v>
                </c:pt>
                <c:pt idx="249">
                  <c:v>242.86</c:v>
                </c:pt>
                <c:pt idx="250">
                  <c:v>244.46</c:v>
                </c:pt>
                <c:pt idx="251">
                  <c:v>245.04</c:v>
                </c:pt>
                <c:pt idx="252">
                  <c:v>243.73</c:v>
                </c:pt>
                <c:pt idx="253">
                  <c:v>244.26</c:v>
                </c:pt>
                <c:pt idx="254">
                  <c:v>243.85</c:v>
                </c:pt>
                <c:pt idx="255">
                  <c:v>240.96</c:v>
                </c:pt>
                <c:pt idx="256">
                  <c:v>234.64</c:v>
                </c:pt>
                <c:pt idx="257">
                  <c:v>233.26</c:v>
                </c:pt>
                <c:pt idx="258">
                  <c:v>234.43</c:v>
                </c:pt>
                <c:pt idx="259">
                  <c:v>228.78</c:v>
                </c:pt>
                <c:pt idx="260">
                  <c:v>232.3</c:v>
                </c:pt>
                <c:pt idx="261">
                  <c:v>236.96</c:v>
                </c:pt>
                <c:pt idx="262">
                  <c:v>233.91</c:v>
                </c:pt>
                <c:pt idx="263">
                  <c:v>227.44</c:v>
                </c:pt>
                <c:pt idx="264">
                  <c:v>226.83</c:v>
                </c:pt>
                <c:pt idx="265">
                  <c:v>231.58</c:v>
                </c:pt>
                <c:pt idx="266">
                  <c:v>227.45</c:v>
                </c:pt>
                <c:pt idx="267">
                  <c:v>233.62</c:v>
                </c:pt>
                <c:pt idx="268">
                  <c:v>232.41</c:v>
                </c:pt>
                <c:pt idx="269">
                  <c:v>237.18</c:v>
                </c:pt>
                <c:pt idx="270">
                  <c:v>235.8</c:v>
                </c:pt>
                <c:pt idx="271">
                  <c:v>234.83</c:v>
                </c:pt>
                <c:pt idx="272">
                  <c:v>237.7</c:v>
                </c:pt>
                <c:pt idx="273">
                  <c:v>237.11</c:v>
                </c:pt>
                <c:pt idx="274">
                  <c:v>230.76</c:v>
                </c:pt>
                <c:pt idx="275">
                  <c:v>230.07</c:v>
                </c:pt>
                <c:pt idx="276">
                  <c:v>236.05</c:v>
                </c:pt>
                <c:pt idx="277">
                  <c:v>237.6</c:v>
                </c:pt>
                <c:pt idx="278">
                  <c:v>235.38</c:v>
                </c:pt>
                <c:pt idx="279">
                  <c:v>232.25</c:v>
                </c:pt>
                <c:pt idx="280">
                  <c:v>236.47</c:v>
                </c:pt>
                <c:pt idx="281">
                  <c:v>235.28</c:v>
                </c:pt>
                <c:pt idx="282">
                  <c:v>232.32</c:v>
                </c:pt>
                <c:pt idx="283">
                  <c:v>235.74</c:v>
                </c:pt>
                <c:pt idx="284">
                  <c:v>242.38</c:v>
                </c:pt>
                <c:pt idx="285">
                  <c:v>249.04</c:v>
                </c:pt>
                <c:pt idx="286">
                  <c:v>247.9</c:v>
                </c:pt>
                <c:pt idx="287">
                  <c:v>249.92</c:v>
                </c:pt>
                <c:pt idx="288">
                  <c:v>253.345</c:v>
                </c:pt>
                <c:pt idx="289">
                  <c:v>255.72</c:v>
                </c:pt>
                <c:pt idx="290">
                  <c:v>256.04000000000002</c:v>
                </c:pt>
                <c:pt idx="291">
                  <c:v>258.39</c:v>
                </c:pt>
                <c:pt idx="292">
                  <c:v>255.79</c:v>
                </c:pt>
                <c:pt idx="293">
                  <c:v>259.55</c:v>
                </c:pt>
                <c:pt idx="294">
                  <c:v>260.57</c:v>
                </c:pt>
                <c:pt idx="295">
                  <c:v>258.82</c:v>
                </c:pt>
                <c:pt idx="296">
                  <c:v>258.3</c:v>
                </c:pt>
                <c:pt idx="297">
                  <c:v>260.67</c:v>
                </c:pt>
                <c:pt idx="298">
                  <c:v>257.19</c:v>
                </c:pt>
                <c:pt idx="299">
                  <c:v>260.82</c:v>
                </c:pt>
                <c:pt idx="300">
                  <c:v>261.51</c:v>
                </c:pt>
                <c:pt idx="301">
                  <c:v>262.13</c:v>
                </c:pt>
                <c:pt idx="302">
                  <c:v>254.74</c:v>
                </c:pt>
                <c:pt idx="303">
                  <c:v>252.45</c:v>
                </c:pt>
                <c:pt idx="304">
                  <c:v>252.19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2-4245-8B1E-D17CFBD4BF2C}"/>
            </c:ext>
          </c:extLst>
        </c:ser>
        <c:ser>
          <c:idx val="1"/>
          <c:order val="1"/>
          <c:tx>
            <c:strRef>
              <c:f>'Зад. 11'!$L$1</c:f>
              <c:strCache>
                <c:ptCount val="1"/>
                <c:pt idx="0">
                  <c:v>Мг1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'Зад. 11'!$L$2:$L$311</c:f>
              <c:numCache>
                <c:formatCode>General</c:formatCode>
                <c:ptCount val="310"/>
                <c:pt idx="0">
                  <c:v>135.56</c:v>
                </c:pt>
                <c:pt idx="1">
                  <c:v>135.56</c:v>
                </c:pt>
                <c:pt idx="2">
                  <c:v>135.56</c:v>
                </c:pt>
                <c:pt idx="3">
                  <c:v>135.56</c:v>
                </c:pt>
                <c:pt idx="4">
                  <c:v>135.56</c:v>
                </c:pt>
                <c:pt idx="5">
                  <c:v>135.56</c:v>
                </c:pt>
                <c:pt idx="6">
                  <c:v>135.56</c:v>
                </c:pt>
                <c:pt idx="7">
                  <c:v>135.56</c:v>
                </c:pt>
                <c:pt idx="8">
                  <c:v>135.56</c:v>
                </c:pt>
                <c:pt idx="9">
                  <c:v>135.56</c:v>
                </c:pt>
                <c:pt idx="10">
                  <c:v>135.56</c:v>
                </c:pt>
                <c:pt idx="11">
                  <c:v>135.56</c:v>
                </c:pt>
                <c:pt idx="12">
                  <c:v>135.56</c:v>
                </c:pt>
                <c:pt idx="13">
                  <c:v>135.56</c:v>
                </c:pt>
                <c:pt idx="14">
                  <c:v>135.56</c:v>
                </c:pt>
                <c:pt idx="15">
                  <c:v>135.56</c:v>
                </c:pt>
                <c:pt idx="16">
                  <c:v>135.56</c:v>
                </c:pt>
                <c:pt idx="17">
                  <c:v>135.56</c:v>
                </c:pt>
                <c:pt idx="18">
                  <c:v>135.56</c:v>
                </c:pt>
                <c:pt idx="19">
                  <c:v>135.56</c:v>
                </c:pt>
                <c:pt idx="20">
                  <c:v>135.56</c:v>
                </c:pt>
                <c:pt idx="21">
                  <c:v>135.56</c:v>
                </c:pt>
                <c:pt idx="22">
                  <c:v>135.56</c:v>
                </c:pt>
                <c:pt idx="23">
                  <c:v>135.56</c:v>
                </c:pt>
                <c:pt idx="24">
                  <c:v>135.56</c:v>
                </c:pt>
                <c:pt idx="25">
                  <c:v>135.56</c:v>
                </c:pt>
                <c:pt idx="26">
                  <c:v>135.56</c:v>
                </c:pt>
                <c:pt idx="27">
                  <c:v>135.56</c:v>
                </c:pt>
                <c:pt idx="28">
                  <c:v>135.56</c:v>
                </c:pt>
                <c:pt idx="29">
                  <c:v>135.56</c:v>
                </c:pt>
                <c:pt idx="30">
                  <c:v>135.56</c:v>
                </c:pt>
                <c:pt idx="31">
                  <c:v>135.56</c:v>
                </c:pt>
                <c:pt idx="32">
                  <c:v>135.56</c:v>
                </c:pt>
                <c:pt idx="33">
                  <c:v>135.56</c:v>
                </c:pt>
                <c:pt idx="34">
                  <c:v>135.56</c:v>
                </c:pt>
                <c:pt idx="35">
                  <c:v>135.56</c:v>
                </c:pt>
                <c:pt idx="36">
                  <c:v>135.56</c:v>
                </c:pt>
                <c:pt idx="37">
                  <c:v>135.56</c:v>
                </c:pt>
                <c:pt idx="38">
                  <c:v>135.56</c:v>
                </c:pt>
                <c:pt idx="39">
                  <c:v>135.56</c:v>
                </c:pt>
                <c:pt idx="40">
                  <c:v>135.56</c:v>
                </c:pt>
                <c:pt idx="41">
                  <c:v>135.56</c:v>
                </c:pt>
                <c:pt idx="42">
                  <c:v>135.56</c:v>
                </c:pt>
                <c:pt idx="43">
                  <c:v>135.56</c:v>
                </c:pt>
                <c:pt idx="44">
                  <c:v>135.56</c:v>
                </c:pt>
                <c:pt idx="45">
                  <c:v>135.56</c:v>
                </c:pt>
                <c:pt idx="46">
                  <c:v>135.56</c:v>
                </c:pt>
                <c:pt idx="47">
                  <c:v>135.56</c:v>
                </c:pt>
                <c:pt idx="48">
                  <c:v>135.56</c:v>
                </c:pt>
                <c:pt idx="49">
                  <c:v>135.56</c:v>
                </c:pt>
                <c:pt idx="50">
                  <c:v>135.56</c:v>
                </c:pt>
                <c:pt idx="51">
                  <c:v>135.56</c:v>
                </c:pt>
                <c:pt idx="52">
                  <c:v>135.56</c:v>
                </c:pt>
                <c:pt idx="53">
                  <c:v>135.56</c:v>
                </c:pt>
                <c:pt idx="54">
                  <c:v>135.56</c:v>
                </c:pt>
                <c:pt idx="55">
                  <c:v>135.56</c:v>
                </c:pt>
                <c:pt idx="56">
                  <c:v>135.56</c:v>
                </c:pt>
                <c:pt idx="57">
                  <c:v>135.56</c:v>
                </c:pt>
                <c:pt idx="58">
                  <c:v>135.56</c:v>
                </c:pt>
                <c:pt idx="59">
                  <c:v>135.56</c:v>
                </c:pt>
                <c:pt idx="60">
                  <c:v>135.56</c:v>
                </c:pt>
                <c:pt idx="61">
                  <c:v>135.56</c:v>
                </c:pt>
                <c:pt idx="62">
                  <c:v>135.56</c:v>
                </c:pt>
                <c:pt idx="63">
                  <c:v>135.56</c:v>
                </c:pt>
                <c:pt idx="64">
                  <c:v>135.56</c:v>
                </c:pt>
                <c:pt idx="65">
                  <c:v>135.56</c:v>
                </c:pt>
                <c:pt idx="66">
                  <c:v>135.56</c:v>
                </c:pt>
                <c:pt idx="67">
                  <c:v>135.56</c:v>
                </c:pt>
                <c:pt idx="68">
                  <c:v>135.56</c:v>
                </c:pt>
                <c:pt idx="69">
                  <c:v>135.56</c:v>
                </c:pt>
                <c:pt idx="70">
                  <c:v>135.56</c:v>
                </c:pt>
                <c:pt idx="71">
                  <c:v>135.56</c:v>
                </c:pt>
                <c:pt idx="72">
                  <c:v>135.56</c:v>
                </c:pt>
                <c:pt idx="73">
                  <c:v>135.56</c:v>
                </c:pt>
                <c:pt idx="74">
                  <c:v>135.56</c:v>
                </c:pt>
                <c:pt idx="75">
                  <c:v>135.56</c:v>
                </c:pt>
                <c:pt idx="76">
                  <c:v>135.56</c:v>
                </c:pt>
                <c:pt idx="77">
                  <c:v>135.56</c:v>
                </c:pt>
                <c:pt idx="78">
                  <c:v>135.56</c:v>
                </c:pt>
                <c:pt idx="79">
                  <c:v>135.56</c:v>
                </c:pt>
                <c:pt idx="80">
                  <c:v>135.56</c:v>
                </c:pt>
                <c:pt idx="81">
                  <c:v>135.56</c:v>
                </c:pt>
                <c:pt idx="82">
                  <c:v>135.56</c:v>
                </c:pt>
                <c:pt idx="83">
                  <c:v>135.56</c:v>
                </c:pt>
                <c:pt idx="84">
                  <c:v>135.56</c:v>
                </c:pt>
                <c:pt idx="85">
                  <c:v>135.56</c:v>
                </c:pt>
                <c:pt idx="86">
                  <c:v>135.56</c:v>
                </c:pt>
                <c:pt idx="87">
                  <c:v>135.56</c:v>
                </c:pt>
                <c:pt idx="88">
                  <c:v>135.56</c:v>
                </c:pt>
                <c:pt idx="89">
                  <c:v>135.56</c:v>
                </c:pt>
                <c:pt idx="90">
                  <c:v>135.56</c:v>
                </c:pt>
                <c:pt idx="91">
                  <c:v>135.56</c:v>
                </c:pt>
                <c:pt idx="92">
                  <c:v>135.56</c:v>
                </c:pt>
                <c:pt idx="93">
                  <c:v>135.56</c:v>
                </c:pt>
                <c:pt idx="94">
                  <c:v>135.56</c:v>
                </c:pt>
                <c:pt idx="95">
                  <c:v>198.845</c:v>
                </c:pt>
                <c:pt idx="96">
                  <c:v>198.845</c:v>
                </c:pt>
                <c:pt idx="97">
                  <c:v>135.56</c:v>
                </c:pt>
                <c:pt idx="98">
                  <c:v>198.845</c:v>
                </c:pt>
                <c:pt idx="99">
                  <c:v>135.56</c:v>
                </c:pt>
                <c:pt idx="100">
                  <c:v>135.56</c:v>
                </c:pt>
                <c:pt idx="101">
                  <c:v>198.845</c:v>
                </c:pt>
                <c:pt idx="102">
                  <c:v>198.845</c:v>
                </c:pt>
                <c:pt idx="103">
                  <c:v>198.845</c:v>
                </c:pt>
                <c:pt idx="104">
                  <c:v>198.845</c:v>
                </c:pt>
                <c:pt idx="105">
                  <c:v>198.845</c:v>
                </c:pt>
                <c:pt idx="106">
                  <c:v>198.845</c:v>
                </c:pt>
                <c:pt idx="107">
                  <c:v>198.845</c:v>
                </c:pt>
                <c:pt idx="108">
                  <c:v>198.845</c:v>
                </c:pt>
                <c:pt idx="109">
                  <c:v>198.845</c:v>
                </c:pt>
                <c:pt idx="110">
                  <c:v>198.845</c:v>
                </c:pt>
                <c:pt idx="111">
                  <c:v>198.845</c:v>
                </c:pt>
                <c:pt idx="112">
                  <c:v>198.845</c:v>
                </c:pt>
                <c:pt idx="113">
                  <c:v>198.845</c:v>
                </c:pt>
                <c:pt idx="114">
                  <c:v>198.845</c:v>
                </c:pt>
                <c:pt idx="115">
                  <c:v>198.845</c:v>
                </c:pt>
                <c:pt idx="116">
                  <c:v>198.845</c:v>
                </c:pt>
                <c:pt idx="117">
                  <c:v>198.845</c:v>
                </c:pt>
                <c:pt idx="118">
                  <c:v>198.845</c:v>
                </c:pt>
                <c:pt idx="119">
                  <c:v>198.845</c:v>
                </c:pt>
                <c:pt idx="120">
                  <c:v>198.845</c:v>
                </c:pt>
                <c:pt idx="121">
                  <c:v>198.845</c:v>
                </c:pt>
                <c:pt idx="122">
                  <c:v>198.845</c:v>
                </c:pt>
                <c:pt idx="123">
                  <c:v>198.845</c:v>
                </c:pt>
                <c:pt idx="124">
                  <c:v>198.845</c:v>
                </c:pt>
                <c:pt idx="125">
                  <c:v>198.845</c:v>
                </c:pt>
                <c:pt idx="126">
                  <c:v>198.845</c:v>
                </c:pt>
                <c:pt idx="127">
                  <c:v>198.845</c:v>
                </c:pt>
                <c:pt idx="128">
                  <c:v>198.845</c:v>
                </c:pt>
                <c:pt idx="129">
                  <c:v>198.845</c:v>
                </c:pt>
                <c:pt idx="130">
                  <c:v>198.845</c:v>
                </c:pt>
                <c:pt idx="131">
                  <c:v>198.845</c:v>
                </c:pt>
                <c:pt idx="132">
                  <c:v>198.845</c:v>
                </c:pt>
                <c:pt idx="133">
                  <c:v>198.845</c:v>
                </c:pt>
                <c:pt idx="134">
                  <c:v>198.845</c:v>
                </c:pt>
                <c:pt idx="135">
                  <c:v>198.845</c:v>
                </c:pt>
                <c:pt idx="136">
                  <c:v>198.845</c:v>
                </c:pt>
                <c:pt idx="137">
                  <c:v>198.845</c:v>
                </c:pt>
                <c:pt idx="138">
                  <c:v>198.845</c:v>
                </c:pt>
                <c:pt idx="139">
                  <c:v>198.845</c:v>
                </c:pt>
                <c:pt idx="140">
                  <c:v>198.845</c:v>
                </c:pt>
                <c:pt idx="141">
                  <c:v>198.845</c:v>
                </c:pt>
                <c:pt idx="142">
                  <c:v>198.845</c:v>
                </c:pt>
                <c:pt idx="143">
                  <c:v>198.845</c:v>
                </c:pt>
                <c:pt idx="144">
                  <c:v>198.845</c:v>
                </c:pt>
                <c:pt idx="145">
                  <c:v>198.845</c:v>
                </c:pt>
                <c:pt idx="146">
                  <c:v>198.845</c:v>
                </c:pt>
                <c:pt idx="147">
                  <c:v>198.845</c:v>
                </c:pt>
                <c:pt idx="148">
                  <c:v>198.845</c:v>
                </c:pt>
                <c:pt idx="149">
                  <c:v>198.845</c:v>
                </c:pt>
                <c:pt idx="150">
                  <c:v>198.845</c:v>
                </c:pt>
                <c:pt idx="151">
                  <c:v>198.845</c:v>
                </c:pt>
                <c:pt idx="152">
                  <c:v>198.845</c:v>
                </c:pt>
                <c:pt idx="153">
                  <c:v>198.845</c:v>
                </c:pt>
                <c:pt idx="154">
                  <c:v>198.845</c:v>
                </c:pt>
                <c:pt idx="155">
                  <c:v>198.845</c:v>
                </c:pt>
                <c:pt idx="156">
                  <c:v>198.845</c:v>
                </c:pt>
                <c:pt idx="157">
                  <c:v>198.845</c:v>
                </c:pt>
                <c:pt idx="158">
                  <c:v>198.845</c:v>
                </c:pt>
                <c:pt idx="159">
                  <c:v>198.845</c:v>
                </c:pt>
                <c:pt idx="160">
                  <c:v>198.845</c:v>
                </c:pt>
                <c:pt idx="161">
                  <c:v>198.845</c:v>
                </c:pt>
                <c:pt idx="162">
                  <c:v>198.845</c:v>
                </c:pt>
                <c:pt idx="163">
                  <c:v>198.845</c:v>
                </c:pt>
                <c:pt idx="164">
                  <c:v>198.845</c:v>
                </c:pt>
                <c:pt idx="165">
                  <c:v>198.845</c:v>
                </c:pt>
                <c:pt idx="166">
                  <c:v>198.845</c:v>
                </c:pt>
                <c:pt idx="167">
                  <c:v>198.845</c:v>
                </c:pt>
                <c:pt idx="168">
                  <c:v>198.845</c:v>
                </c:pt>
                <c:pt idx="169">
                  <c:v>198.845</c:v>
                </c:pt>
                <c:pt idx="170">
                  <c:v>198.845</c:v>
                </c:pt>
                <c:pt idx="171">
                  <c:v>198.845</c:v>
                </c:pt>
                <c:pt idx="172">
                  <c:v>198.845</c:v>
                </c:pt>
                <c:pt idx="173">
                  <c:v>198.845</c:v>
                </c:pt>
                <c:pt idx="174">
                  <c:v>198.845</c:v>
                </c:pt>
                <c:pt idx="175">
                  <c:v>198.845</c:v>
                </c:pt>
                <c:pt idx="176">
                  <c:v>198.845</c:v>
                </c:pt>
                <c:pt idx="177">
                  <c:v>198.845</c:v>
                </c:pt>
                <c:pt idx="178">
                  <c:v>198.845</c:v>
                </c:pt>
                <c:pt idx="179">
                  <c:v>198.845</c:v>
                </c:pt>
                <c:pt idx="180">
                  <c:v>198.845</c:v>
                </c:pt>
                <c:pt idx="181">
                  <c:v>198.845</c:v>
                </c:pt>
                <c:pt idx="182">
                  <c:v>198.845</c:v>
                </c:pt>
                <c:pt idx="183">
                  <c:v>198.845</c:v>
                </c:pt>
                <c:pt idx="184">
                  <c:v>198.845</c:v>
                </c:pt>
                <c:pt idx="185">
                  <c:v>198.845</c:v>
                </c:pt>
                <c:pt idx="186">
                  <c:v>198.845</c:v>
                </c:pt>
                <c:pt idx="187">
                  <c:v>198.845</c:v>
                </c:pt>
                <c:pt idx="188">
                  <c:v>198.845</c:v>
                </c:pt>
                <c:pt idx="189">
                  <c:v>198.845</c:v>
                </c:pt>
                <c:pt idx="190">
                  <c:v>198.845</c:v>
                </c:pt>
                <c:pt idx="191">
                  <c:v>198.845</c:v>
                </c:pt>
                <c:pt idx="192">
                  <c:v>198.845</c:v>
                </c:pt>
                <c:pt idx="193">
                  <c:v>198.845</c:v>
                </c:pt>
                <c:pt idx="194">
                  <c:v>198.845</c:v>
                </c:pt>
                <c:pt idx="195">
                  <c:v>198.845</c:v>
                </c:pt>
                <c:pt idx="196">
                  <c:v>198.845</c:v>
                </c:pt>
                <c:pt idx="197">
                  <c:v>198.845</c:v>
                </c:pt>
                <c:pt idx="198">
                  <c:v>198.845</c:v>
                </c:pt>
                <c:pt idx="199">
                  <c:v>198.845</c:v>
                </c:pt>
                <c:pt idx="200">
                  <c:v>198.845</c:v>
                </c:pt>
                <c:pt idx="201">
                  <c:v>198.845</c:v>
                </c:pt>
                <c:pt idx="202">
                  <c:v>198.845</c:v>
                </c:pt>
                <c:pt idx="203">
                  <c:v>198.845</c:v>
                </c:pt>
                <c:pt idx="204">
                  <c:v>198.845</c:v>
                </c:pt>
                <c:pt idx="205">
                  <c:v>198.845</c:v>
                </c:pt>
                <c:pt idx="206">
                  <c:v>198.845</c:v>
                </c:pt>
                <c:pt idx="207">
                  <c:v>198.845</c:v>
                </c:pt>
                <c:pt idx="208">
                  <c:v>198.845</c:v>
                </c:pt>
                <c:pt idx="209">
                  <c:v>198.845</c:v>
                </c:pt>
                <c:pt idx="210">
                  <c:v>198.845</c:v>
                </c:pt>
                <c:pt idx="211">
                  <c:v>198.845</c:v>
                </c:pt>
                <c:pt idx="212">
                  <c:v>198.845</c:v>
                </c:pt>
                <c:pt idx="213">
                  <c:v>198.845</c:v>
                </c:pt>
                <c:pt idx="214">
                  <c:v>198.845</c:v>
                </c:pt>
                <c:pt idx="215">
                  <c:v>198.845</c:v>
                </c:pt>
                <c:pt idx="216">
                  <c:v>198.845</c:v>
                </c:pt>
                <c:pt idx="217">
                  <c:v>198.845</c:v>
                </c:pt>
                <c:pt idx="218">
                  <c:v>198.845</c:v>
                </c:pt>
                <c:pt idx="219">
                  <c:v>198.845</c:v>
                </c:pt>
                <c:pt idx="220">
                  <c:v>198.845</c:v>
                </c:pt>
                <c:pt idx="221">
                  <c:v>198.845</c:v>
                </c:pt>
                <c:pt idx="222">
                  <c:v>198.845</c:v>
                </c:pt>
                <c:pt idx="223">
                  <c:v>198.845</c:v>
                </c:pt>
                <c:pt idx="224">
                  <c:v>198.845</c:v>
                </c:pt>
                <c:pt idx="225">
                  <c:v>198.845</c:v>
                </c:pt>
                <c:pt idx="226">
                  <c:v>198.845</c:v>
                </c:pt>
                <c:pt idx="227">
                  <c:v>198.845</c:v>
                </c:pt>
                <c:pt idx="228">
                  <c:v>198.845</c:v>
                </c:pt>
                <c:pt idx="229">
                  <c:v>198.845</c:v>
                </c:pt>
                <c:pt idx="230">
                  <c:v>198.845</c:v>
                </c:pt>
                <c:pt idx="231">
                  <c:v>198.845</c:v>
                </c:pt>
                <c:pt idx="232">
                  <c:v>198.845</c:v>
                </c:pt>
                <c:pt idx="233">
                  <c:v>198.845</c:v>
                </c:pt>
                <c:pt idx="234">
                  <c:v>198.845</c:v>
                </c:pt>
                <c:pt idx="235">
                  <c:v>198.845</c:v>
                </c:pt>
                <c:pt idx="236">
                  <c:v>198.845</c:v>
                </c:pt>
                <c:pt idx="237">
                  <c:v>198.845</c:v>
                </c:pt>
                <c:pt idx="238">
                  <c:v>198.845</c:v>
                </c:pt>
                <c:pt idx="239">
                  <c:v>198.845</c:v>
                </c:pt>
                <c:pt idx="240">
                  <c:v>198.845</c:v>
                </c:pt>
                <c:pt idx="241">
                  <c:v>198.845</c:v>
                </c:pt>
                <c:pt idx="242">
                  <c:v>198.845</c:v>
                </c:pt>
                <c:pt idx="243">
                  <c:v>198.845</c:v>
                </c:pt>
                <c:pt idx="244">
                  <c:v>198.845</c:v>
                </c:pt>
                <c:pt idx="245">
                  <c:v>198.845</c:v>
                </c:pt>
                <c:pt idx="246">
                  <c:v>198.845</c:v>
                </c:pt>
                <c:pt idx="247">
                  <c:v>198.845</c:v>
                </c:pt>
                <c:pt idx="248">
                  <c:v>198.845</c:v>
                </c:pt>
                <c:pt idx="249">
                  <c:v>198.845</c:v>
                </c:pt>
                <c:pt idx="250">
                  <c:v>198.845</c:v>
                </c:pt>
                <c:pt idx="251">
                  <c:v>198.845</c:v>
                </c:pt>
                <c:pt idx="252">
                  <c:v>198.845</c:v>
                </c:pt>
                <c:pt idx="253">
                  <c:v>198.845</c:v>
                </c:pt>
                <c:pt idx="254">
                  <c:v>198.845</c:v>
                </c:pt>
                <c:pt idx="255">
                  <c:v>198.845</c:v>
                </c:pt>
                <c:pt idx="256">
                  <c:v>198.845</c:v>
                </c:pt>
                <c:pt idx="257">
                  <c:v>198.845</c:v>
                </c:pt>
                <c:pt idx="258">
                  <c:v>198.845</c:v>
                </c:pt>
                <c:pt idx="259">
                  <c:v>198.845</c:v>
                </c:pt>
                <c:pt idx="260">
                  <c:v>198.845</c:v>
                </c:pt>
                <c:pt idx="261">
                  <c:v>198.845</c:v>
                </c:pt>
                <c:pt idx="262">
                  <c:v>198.845</c:v>
                </c:pt>
                <c:pt idx="263">
                  <c:v>198.845</c:v>
                </c:pt>
                <c:pt idx="264">
                  <c:v>198.845</c:v>
                </c:pt>
                <c:pt idx="265">
                  <c:v>198.845</c:v>
                </c:pt>
                <c:pt idx="266">
                  <c:v>198.845</c:v>
                </c:pt>
                <c:pt idx="267">
                  <c:v>198.845</c:v>
                </c:pt>
                <c:pt idx="268">
                  <c:v>198.845</c:v>
                </c:pt>
                <c:pt idx="269">
                  <c:v>198.845</c:v>
                </c:pt>
                <c:pt idx="270">
                  <c:v>198.845</c:v>
                </c:pt>
                <c:pt idx="271">
                  <c:v>198.845</c:v>
                </c:pt>
                <c:pt idx="272">
                  <c:v>198.845</c:v>
                </c:pt>
                <c:pt idx="273">
                  <c:v>198.845</c:v>
                </c:pt>
                <c:pt idx="274">
                  <c:v>198.845</c:v>
                </c:pt>
                <c:pt idx="275">
                  <c:v>198.845</c:v>
                </c:pt>
                <c:pt idx="276">
                  <c:v>198.845</c:v>
                </c:pt>
                <c:pt idx="277">
                  <c:v>198.845</c:v>
                </c:pt>
                <c:pt idx="278">
                  <c:v>198.845</c:v>
                </c:pt>
                <c:pt idx="279">
                  <c:v>198.845</c:v>
                </c:pt>
                <c:pt idx="280">
                  <c:v>198.845</c:v>
                </c:pt>
                <c:pt idx="281">
                  <c:v>198.845</c:v>
                </c:pt>
                <c:pt idx="282">
                  <c:v>198.845</c:v>
                </c:pt>
                <c:pt idx="283">
                  <c:v>198.845</c:v>
                </c:pt>
                <c:pt idx="284">
                  <c:v>198.845</c:v>
                </c:pt>
                <c:pt idx="285">
                  <c:v>198.845</c:v>
                </c:pt>
                <c:pt idx="286">
                  <c:v>198.845</c:v>
                </c:pt>
                <c:pt idx="287">
                  <c:v>198.845</c:v>
                </c:pt>
                <c:pt idx="288">
                  <c:v>198.845</c:v>
                </c:pt>
                <c:pt idx="289">
                  <c:v>198.845</c:v>
                </c:pt>
                <c:pt idx="290">
                  <c:v>198.845</c:v>
                </c:pt>
                <c:pt idx="291">
                  <c:v>198.845</c:v>
                </c:pt>
                <c:pt idx="292">
                  <c:v>198.845</c:v>
                </c:pt>
                <c:pt idx="293">
                  <c:v>198.845</c:v>
                </c:pt>
                <c:pt idx="294">
                  <c:v>198.845</c:v>
                </c:pt>
                <c:pt idx="295">
                  <c:v>198.845</c:v>
                </c:pt>
                <c:pt idx="296">
                  <c:v>198.845</c:v>
                </c:pt>
                <c:pt idx="297">
                  <c:v>198.845</c:v>
                </c:pt>
                <c:pt idx="298">
                  <c:v>198.845</c:v>
                </c:pt>
                <c:pt idx="299">
                  <c:v>198.845</c:v>
                </c:pt>
                <c:pt idx="300">
                  <c:v>198.845</c:v>
                </c:pt>
                <c:pt idx="301">
                  <c:v>198.845</c:v>
                </c:pt>
                <c:pt idx="302">
                  <c:v>198.845</c:v>
                </c:pt>
                <c:pt idx="303">
                  <c:v>198.845</c:v>
                </c:pt>
                <c:pt idx="304">
                  <c:v>198.845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4245-8B1E-D17CFBD4BF2C}"/>
            </c:ext>
          </c:extLst>
        </c:ser>
        <c:ser>
          <c:idx val="2"/>
          <c:order val="2"/>
          <c:tx>
            <c:strRef>
              <c:f>'Зад. 11'!$M$1</c:f>
              <c:strCache>
                <c:ptCount val="1"/>
                <c:pt idx="0">
                  <c:v>мг2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'Зад. 11'!$M$2:$M$311</c:f>
              <c:numCache>
                <c:formatCode>General</c:formatCode>
                <c:ptCount val="310"/>
                <c:pt idx="0">
                  <c:v>135.56</c:v>
                </c:pt>
                <c:pt idx="1">
                  <c:v>135.56</c:v>
                </c:pt>
                <c:pt idx="2">
                  <c:v>135.56</c:v>
                </c:pt>
                <c:pt idx="3">
                  <c:v>135.56</c:v>
                </c:pt>
                <c:pt idx="4">
                  <c:v>135.56</c:v>
                </c:pt>
                <c:pt idx="5">
                  <c:v>135.56</c:v>
                </c:pt>
                <c:pt idx="6">
                  <c:v>135.56</c:v>
                </c:pt>
                <c:pt idx="7">
                  <c:v>135.56</c:v>
                </c:pt>
                <c:pt idx="8">
                  <c:v>135.56</c:v>
                </c:pt>
                <c:pt idx="9">
                  <c:v>135.56</c:v>
                </c:pt>
                <c:pt idx="10">
                  <c:v>135.56</c:v>
                </c:pt>
                <c:pt idx="11">
                  <c:v>135.56</c:v>
                </c:pt>
                <c:pt idx="12">
                  <c:v>135.56</c:v>
                </c:pt>
                <c:pt idx="13">
                  <c:v>135.56</c:v>
                </c:pt>
                <c:pt idx="14">
                  <c:v>135.56</c:v>
                </c:pt>
                <c:pt idx="15">
                  <c:v>135.56</c:v>
                </c:pt>
                <c:pt idx="16">
                  <c:v>135.56</c:v>
                </c:pt>
                <c:pt idx="17">
                  <c:v>135.56</c:v>
                </c:pt>
                <c:pt idx="18">
                  <c:v>135.56</c:v>
                </c:pt>
                <c:pt idx="19">
                  <c:v>135.56</c:v>
                </c:pt>
                <c:pt idx="20">
                  <c:v>135.56</c:v>
                </c:pt>
                <c:pt idx="21">
                  <c:v>135.56</c:v>
                </c:pt>
                <c:pt idx="22">
                  <c:v>135.56</c:v>
                </c:pt>
                <c:pt idx="23">
                  <c:v>135.56</c:v>
                </c:pt>
                <c:pt idx="24">
                  <c:v>135.56</c:v>
                </c:pt>
                <c:pt idx="25">
                  <c:v>135.56</c:v>
                </c:pt>
                <c:pt idx="26">
                  <c:v>135.56</c:v>
                </c:pt>
                <c:pt idx="27">
                  <c:v>135.56</c:v>
                </c:pt>
                <c:pt idx="28">
                  <c:v>135.56</c:v>
                </c:pt>
                <c:pt idx="29">
                  <c:v>135.56</c:v>
                </c:pt>
                <c:pt idx="30">
                  <c:v>135.56</c:v>
                </c:pt>
                <c:pt idx="31">
                  <c:v>135.56</c:v>
                </c:pt>
                <c:pt idx="32">
                  <c:v>135.56</c:v>
                </c:pt>
                <c:pt idx="33">
                  <c:v>135.56</c:v>
                </c:pt>
                <c:pt idx="34">
                  <c:v>135.56</c:v>
                </c:pt>
                <c:pt idx="35">
                  <c:v>135.56</c:v>
                </c:pt>
                <c:pt idx="36">
                  <c:v>135.56</c:v>
                </c:pt>
                <c:pt idx="37">
                  <c:v>135.56</c:v>
                </c:pt>
                <c:pt idx="38">
                  <c:v>135.56</c:v>
                </c:pt>
                <c:pt idx="39">
                  <c:v>135.56</c:v>
                </c:pt>
                <c:pt idx="40">
                  <c:v>135.56</c:v>
                </c:pt>
                <c:pt idx="41">
                  <c:v>135.56</c:v>
                </c:pt>
                <c:pt idx="42">
                  <c:v>135.56</c:v>
                </c:pt>
                <c:pt idx="43">
                  <c:v>135.56</c:v>
                </c:pt>
                <c:pt idx="44">
                  <c:v>135.56</c:v>
                </c:pt>
                <c:pt idx="45">
                  <c:v>135.56</c:v>
                </c:pt>
                <c:pt idx="46">
                  <c:v>135.56</c:v>
                </c:pt>
                <c:pt idx="47">
                  <c:v>135.56</c:v>
                </c:pt>
                <c:pt idx="48">
                  <c:v>135.56</c:v>
                </c:pt>
                <c:pt idx="49">
                  <c:v>135.56</c:v>
                </c:pt>
                <c:pt idx="50">
                  <c:v>135.56</c:v>
                </c:pt>
                <c:pt idx="51">
                  <c:v>135.56</c:v>
                </c:pt>
                <c:pt idx="52">
                  <c:v>135.56</c:v>
                </c:pt>
                <c:pt idx="53">
                  <c:v>135.56</c:v>
                </c:pt>
                <c:pt idx="54">
                  <c:v>135.56</c:v>
                </c:pt>
                <c:pt idx="55">
                  <c:v>135.56</c:v>
                </c:pt>
                <c:pt idx="56">
                  <c:v>135.56</c:v>
                </c:pt>
                <c:pt idx="57">
                  <c:v>135.56</c:v>
                </c:pt>
                <c:pt idx="58">
                  <c:v>135.56</c:v>
                </c:pt>
                <c:pt idx="59">
                  <c:v>135.56</c:v>
                </c:pt>
                <c:pt idx="60">
                  <c:v>135.56</c:v>
                </c:pt>
                <c:pt idx="61">
                  <c:v>135.56</c:v>
                </c:pt>
                <c:pt idx="62">
                  <c:v>135.56</c:v>
                </c:pt>
                <c:pt idx="63">
                  <c:v>135.56</c:v>
                </c:pt>
                <c:pt idx="64">
                  <c:v>135.56</c:v>
                </c:pt>
                <c:pt idx="65">
                  <c:v>135.56</c:v>
                </c:pt>
                <c:pt idx="66">
                  <c:v>135.56</c:v>
                </c:pt>
                <c:pt idx="67">
                  <c:v>135.56</c:v>
                </c:pt>
                <c:pt idx="68">
                  <c:v>135.56</c:v>
                </c:pt>
                <c:pt idx="69">
                  <c:v>135.56</c:v>
                </c:pt>
                <c:pt idx="70">
                  <c:v>135.56</c:v>
                </c:pt>
                <c:pt idx="71">
                  <c:v>135.56</c:v>
                </c:pt>
                <c:pt idx="72">
                  <c:v>135.56</c:v>
                </c:pt>
                <c:pt idx="73">
                  <c:v>135.56</c:v>
                </c:pt>
                <c:pt idx="74">
                  <c:v>135.56</c:v>
                </c:pt>
                <c:pt idx="75">
                  <c:v>135.56</c:v>
                </c:pt>
                <c:pt idx="76">
                  <c:v>135.56</c:v>
                </c:pt>
                <c:pt idx="77">
                  <c:v>135.56</c:v>
                </c:pt>
                <c:pt idx="78">
                  <c:v>135.56</c:v>
                </c:pt>
                <c:pt idx="79">
                  <c:v>135.56</c:v>
                </c:pt>
                <c:pt idx="80">
                  <c:v>135.56</c:v>
                </c:pt>
                <c:pt idx="81">
                  <c:v>135.56</c:v>
                </c:pt>
                <c:pt idx="82">
                  <c:v>135.56</c:v>
                </c:pt>
                <c:pt idx="83">
                  <c:v>135.56</c:v>
                </c:pt>
                <c:pt idx="84">
                  <c:v>135.56</c:v>
                </c:pt>
                <c:pt idx="85">
                  <c:v>135.56</c:v>
                </c:pt>
                <c:pt idx="86">
                  <c:v>135.56</c:v>
                </c:pt>
                <c:pt idx="87">
                  <c:v>135.56</c:v>
                </c:pt>
                <c:pt idx="88">
                  <c:v>135.56</c:v>
                </c:pt>
                <c:pt idx="89">
                  <c:v>135.56</c:v>
                </c:pt>
                <c:pt idx="90">
                  <c:v>135.56</c:v>
                </c:pt>
                <c:pt idx="91">
                  <c:v>135.56</c:v>
                </c:pt>
                <c:pt idx="92">
                  <c:v>135.56</c:v>
                </c:pt>
                <c:pt idx="93">
                  <c:v>135.56</c:v>
                </c:pt>
                <c:pt idx="94">
                  <c:v>135.56</c:v>
                </c:pt>
                <c:pt idx="95">
                  <c:v>135.56</c:v>
                </c:pt>
                <c:pt idx="96">
                  <c:v>135.56</c:v>
                </c:pt>
                <c:pt idx="97">
                  <c:v>135.56</c:v>
                </c:pt>
                <c:pt idx="98">
                  <c:v>135.56</c:v>
                </c:pt>
                <c:pt idx="99">
                  <c:v>135.56</c:v>
                </c:pt>
                <c:pt idx="100">
                  <c:v>135.56</c:v>
                </c:pt>
                <c:pt idx="101">
                  <c:v>135.56</c:v>
                </c:pt>
                <c:pt idx="102">
                  <c:v>135.56</c:v>
                </c:pt>
                <c:pt idx="103">
                  <c:v>135.56</c:v>
                </c:pt>
                <c:pt idx="104">
                  <c:v>135.56</c:v>
                </c:pt>
                <c:pt idx="105">
                  <c:v>135.56</c:v>
                </c:pt>
                <c:pt idx="106">
                  <c:v>211</c:v>
                </c:pt>
                <c:pt idx="107">
                  <c:v>211</c:v>
                </c:pt>
                <c:pt idx="108">
                  <c:v>211</c:v>
                </c:pt>
                <c:pt idx="109">
                  <c:v>135.56</c:v>
                </c:pt>
                <c:pt idx="110">
                  <c:v>135.56</c:v>
                </c:pt>
                <c:pt idx="111">
                  <c:v>135.56</c:v>
                </c:pt>
                <c:pt idx="112">
                  <c:v>135.56</c:v>
                </c:pt>
                <c:pt idx="113">
                  <c:v>211</c:v>
                </c:pt>
                <c:pt idx="114">
                  <c:v>135.56</c:v>
                </c:pt>
                <c:pt idx="115">
                  <c:v>211</c:v>
                </c:pt>
                <c:pt idx="116">
                  <c:v>135.56</c:v>
                </c:pt>
                <c:pt idx="117">
                  <c:v>135.56</c:v>
                </c:pt>
                <c:pt idx="118">
                  <c:v>135.56</c:v>
                </c:pt>
                <c:pt idx="119">
                  <c:v>135.56</c:v>
                </c:pt>
                <c:pt idx="120">
                  <c:v>135.56</c:v>
                </c:pt>
                <c:pt idx="121">
                  <c:v>135.56</c:v>
                </c:pt>
                <c:pt idx="122">
                  <c:v>211</c:v>
                </c:pt>
                <c:pt idx="123">
                  <c:v>211</c:v>
                </c:pt>
                <c:pt idx="124">
                  <c:v>211</c:v>
                </c:pt>
                <c:pt idx="125">
                  <c:v>211</c:v>
                </c:pt>
                <c:pt idx="126">
                  <c:v>135.56</c:v>
                </c:pt>
                <c:pt idx="127">
                  <c:v>135.56</c:v>
                </c:pt>
                <c:pt idx="128">
                  <c:v>135.56</c:v>
                </c:pt>
                <c:pt idx="129">
                  <c:v>135.56</c:v>
                </c:pt>
                <c:pt idx="130">
                  <c:v>135.56</c:v>
                </c:pt>
                <c:pt idx="131">
                  <c:v>135.56</c:v>
                </c:pt>
                <c:pt idx="132">
                  <c:v>211</c:v>
                </c:pt>
                <c:pt idx="133">
                  <c:v>135.56</c:v>
                </c:pt>
                <c:pt idx="134">
                  <c:v>211</c:v>
                </c:pt>
                <c:pt idx="135">
                  <c:v>211</c:v>
                </c:pt>
                <c:pt idx="136">
                  <c:v>211</c:v>
                </c:pt>
                <c:pt idx="137">
                  <c:v>211</c:v>
                </c:pt>
                <c:pt idx="138">
                  <c:v>211</c:v>
                </c:pt>
                <c:pt idx="139">
                  <c:v>211</c:v>
                </c:pt>
                <c:pt idx="140">
                  <c:v>211</c:v>
                </c:pt>
                <c:pt idx="141">
                  <c:v>211</c:v>
                </c:pt>
                <c:pt idx="142">
                  <c:v>211</c:v>
                </c:pt>
                <c:pt idx="143">
                  <c:v>211</c:v>
                </c:pt>
                <c:pt idx="144">
                  <c:v>211</c:v>
                </c:pt>
                <c:pt idx="145">
                  <c:v>211</c:v>
                </c:pt>
                <c:pt idx="146">
                  <c:v>135.56</c:v>
                </c:pt>
                <c:pt idx="147">
                  <c:v>135.56</c:v>
                </c:pt>
                <c:pt idx="148">
                  <c:v>135.56</c:v>
                </c:pt>
                <c:pt idx="149">
                  <c:v>135.56</c:v>
                </c:pt>
                <c:pt idx="150">
                  <c:v>135.56</c:v>
                </c:pt>
                <c:pt idx="151">
                  <c:v>135.56</c:v>
                </c:pt>
                <c:pt idx="152">
                  <c:v>135.56</c:v>
                </c:pt>
                <c:pt idx="153">
                  <c:v>135.56</c:v>
                </c:pt>
                <c:pt idx="154">
                  <c:v>135.56</c:v>
                </c:pt>
                <c:pt idx="155">
                  <c:v>135.56</c:v>
                </c:pt>
                <c:pt idx="156">
                  <c:v>135.56</c:v>
                </c:pt>
                <c:pt idx="157">
                  <c:v>135.56</c:v>
                </c:pt>
                <c:pt idx="158">
                  <c:v>135.56</c:v>
                </c:pt>
                <c:pt idx="159">
                  <c:v>135.56</c:v>
                </c:pt>
                <c:pt idx="160">
                  <c:v>135.56</c:v>
                </c:pt>
                <c:pt idx="161">
                  <c:v>211</c:v>
                </c:pt>
                <c:pt idx="162">
                  <c:v>135.56</c:v>
                </c:pt>
                <c:pt idx="163">
                  <c:v>135.56</c:v>
                </c:pt>
                <c:pt idx="164">
                  <c:v>135.56</c:v>
                </c:pt>
                <c:pt idx="165">
                  <c:v>135.56</c:v>
                </c:pt>
                <c:pt idx="166">
                  <c:v>135.56</c:v>
                </c:pt>
                <c:pt idx="167">
                  <c:v>211</c:v>
                </c:pt>
                <c:pt idx="168">
                  <c:v>211</c:v>
                </c:pt>
                <c:pt idx="169">
                  <c:v>211</c:v>
                </c:pt>
                <c:pt idx="170">
                  <c:v>211</c:v>
                </c:pt>
                <c:pt idx="171">
                  <c:v>211</c:v>
                </c:pt>
                <c:pt idx="172">
                  <c:v>211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211</c:v>
                </c:pt>
                <c:pt idx="177">
                  <c:v>211</c:v>
                </c:pt>
                <c:pt idx="178">
                  <c:v>135.56</c:v>
                </c:pt>
                <c:pt idx="179">
                  <c:v>211</c:v>
                </c:pt>
                <c:pt idx="180">
                  <c:v>135.56</c:v>
                </c:pt>
                <c:pt idx="181">
                  <c:v>135.56</c:v>
                </c:pt>
                <c:pt idx="182">
                  <c:v>135.56</c:v>
                </c:pt>
                <c:pt idx="183">
                  <c:v>135.56</c:v>
                </c:pt>
                <c:pt idx="184">
                  <c:v>211</c:v>
                </c:pt>
                <c:pt idx="185">
                  <c:v>211</c:v>
                </c:pt>
                <c:pt idx="186">
                  <c:v>211</c:v>
                </c:pt>
                <c:pt idx="187">
                  <c:v>211</c:v>
                </c:pt>
                <c:pt idx="188">
                  <c:v>211</c:v>
                </c:pt>
                <c:pt idx="189">
                  <c:v>211</c:v>
                </c:pt>
                <c:pt idx="190">
                  <c:v>211</c:v>
                </c:pt>
                <c:pt idx="191">
                  <c:v>211</c:v>
                </c:pt>
                <c:pt idx="192">
                  <c:v>211</c:v>
                </c:pt>
                <c:pt idx="193">
                  <c:v>211</c:v>
                </c:pt>
                <c:pt idx="194">
                  <c:v>211</c:v>
                </c:pt>
                <c:pt idx="195">
                  <c:v>135.56</c:v>
                </c:pt>
                <c:pt idx="196">
                  <c:v>135.56</c:v>
                </c:pt>
                <c:pt idx="197">
                  <c:v>211</c:v>
                </c:pt>
                <c:pt idx="198">
                  <c:v>211</c:v>
                </c:pt>
                <c:pt idx="199">
                  <c:v>211</c:v>
                </c:pt>
                <c:pt idx="200">
                  <c:v>211</c:v>
                </c:pt>
                <c:pt idx="201">
                  <c:v>211</c:v>
                </c:pt>
                <c:pt idx="202">
                  <c:v>211</c:v>
                </c:pt>
                <c:pt idx="203">
                  <c:v>211</c:v>
                </c:pt>
                <c:pt idx="204">
                  <c:v>211</c:v>
                </c:pt>
                <c:pt idx="205">
                  <c:v>211</c:v>
                </c:pt>
                <c:pt idx="206">
                  <c:v>211</c:v>
                </c:pt>
                <c:pt idx="207">
                  <c:v>211</c:v>
                </c:pt>
                <c:pt idx="208">
                  <c:v>135.56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  <c:pt idx="288">
                  <c:v>211</c:v>
                </c:pt>
                <c:pt idx="289">
                  <c:v>211</c:v>
                </c:pt>
                <c:pt idx="290">
                  <c:v>211</c:v>
                </c:pt>
                <c:pt idx="291">
                  <c:v>211</c:v>
                </c:pt>
                <c:pt idx="292">
                  <c:v>211</c:v>
                </c:pt>
                <c:pt idx="293">
                  <c:v>211</c:v>
                </c:pt>
                <c:pt idx="294">
                  <c:v>211</c:v>
                </c:pt>
                <c:pt idx="295">
                  <c:v>211</c:v>
                </c:pt>
                <c:pt idx="296">
                  <c:v>211</c:v>
                </c:pt>
                <c:pt idx="297">
                  <c:v>211</c:v>
                </c:pt>
                <c:pt idx="298">
                  <c:v>211</c:v>
                </c:pt>
                <c:pt idx="299">
                  <c:v>211</c:v>
                </c:pt>
                <c:pt idx="300">
                  <c:v>211</c:v>
                </c:pt>
                <c:pt idx="301">
                  <c:v>211</c:v>
                </c:pt>
                <c:pt idx="302">
                  <c:v>211</c:v>
                </c:pt>
                <c:pt idx="303">
                  <c:v>211</c:v>
                </c:pt>
                <c:pt idx="304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2-4245-8B1E-D17CFBD4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9215"/>
        <c:axId val="1009199631"/>
      </c:lineChart>
      <c:catAx>
        <c:axId val="10091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631"/>
        <c:crosses val="autoZero"/>
        <c:auto val="1"/>
        <c:lblAlgn val="ctr"/>
        <c:lblOffset val="100"/>
        <c:noMultiLvlLbl val="0"/>
      </c:catAx>
      <c:valAx>
        <c:axId val="10091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160.61000000000001</c:v>
                </c:pt>
                <c:pt idx="1">
                  <c:v>158.77000000000001</c:v>
                </c:pt>
                <c:pt idx="2">
                  <c:v>159</c:v>
                </c:pt>
                <c:pt idx="3">
                  <c:v>157.62</c:v>
                </c:pt>
                <c:pt idx="4">
                  <c:v>160.13999999999999</c:v>
                </c:pt>
                <c:pt idx="5">
                  <c:v>162.08000000000001</c:v>
                </c:pt>
                <c:pt idx="6">
                  <c:v>161.27000000000001</c:v>
                </c:pt>
                <c:pt idx="7">
                  <c:v>163.30000000000001</c:v>
                </c:pt>
                <c:pt idx="8">
                  <c:v>162.1</c:v>
                </c:pt>
                <c:pt idx="9">
                  <c:v>163.29</c:v>
                </c:pt>
                <c:pt idx="10">
                  <c:v>166.22</c:v>
                </c:pt>
                <c:pt idx="11">
                  <c:v>167.08</c:v>
                </c:pt>
                <c:pt idx="12">
                  <c:v>166.46</c:v>
                </c:pt>
                <c:pt idx="13">
                  <c:v>165.8</c:v>
                </c:pt>
                <c:pt idx="14">
                  <c:v>166.73</c:v>
                </c:pt>
                <c:pt idx="15">
                  <c:v>165.04</c:v>
                </c:pt>
                <c:pt idx="16">
                  <c:v>162.27000000000001</c:v>
                </c:pt>
                <c:pt idx="17">
                  <c:v>165.49</c:v>
                </c:pt>
                <c:pt idx="18">
                  <c:v>168.14</c:v>
                </c:pt>
                <c:pt idx="19">
                  <c:v>172.75</c:v>
                </c:pt>
                <c:pt idx="20">
                  <c:v>170.18</c:v>
                </c:pt>
                <c:pt idx="21">
                  <c:v>174.4</c:v>
                </c:pt>
                <c:pt idx="22">
                  <c:v>180.15</c:v>
                </c:pt>
                <c:pt idx="23">
                  <c:v>179.9</c:v>
                </c:pt>
                <c:pt idx="24">
                  <c:v>183.65</c:v>
                </c:pt>
                <c:pt idx="25">
                  <c:v>183.89</c:v>
                </c:pt>
                <c:pt idx="26">
                  <c:v>188.72</c:v>
                </c:pt>
                <c:pt idx="27">
                  <c:v>184.37</c:v>
                </c:pt>
                <c:pt idx="28">
                  <c:v>184.7</c:v>
                </c:pt>
                <c:pt idx="29">
                  <c:v>183.69</c:v>
                </c:pt>
                <c:pt idx="30">
                  <c:v>185.4</c:v>
                </c:pt>
                <c:pt idx="31">
                  <c:v>187.25</c:v>
                </c:pt>
                <c:pt idx="32">
                  <c:v>187.25</c:v>
                </c:pt>
                <c:pt idx="33">
                  <c:v>184.37</c:v>
                </c:pt>
                <c:pt idx="34">
                  <c:v>178.57</c:v>
                </c:pt>
                <c:pt idx="35">
                  <c:v>170.17</c:v>
                </c:pt>
                <c:pt idx="36">
                  <c:v>161.91999999999999</c:v>
                </c:pt>
                <c:pt idx="37">
                  <c:v>170.45</c:v>
                </c:pt>
                <c:pt idx="38">
                  <c:v>166.46</c:v>
                </c:pt>
                <c:pt idx="39">
                  <c:v>161.29</c:v>
                </c:pt>
                <c:pt idx="40">
                  <c:v>142.52000000000001</c:v>
                </c:pt>
                <c:pt idx="41">
                  <c:v>142.69999999999999</c:v>
                </c:pt>
                <c:pt idx="42">
                  <c:v>135.56</c:v>
                </c:pt>
                <c:pt idx="43">
                  <c:v>146.91999999999999</c:v>
                </c:pt>
                <c:pt idx="44">
                  <c:v>157.66999999999999</c:v>
                </c:pt>
                <c:pt idx="45">
                  <c:v>151.91999999999999</c:v>
                </c:pt>
                <c:pt idx="46">
                  <c:v>155.26</c:v>
                </c:pt>
                <c:pt idx="47">
                  <c:v>153.83000000000001</c:v>
                </c:pt>
                <c:pt idx="48">
                  <c:v>163.47999999999999</c:v>
                </c:pt>
                <c:pt idx="49">
                  <c:v>165.11</c:v>
                </c:pt>
                <c:pt idx="50">
                  <c:v>165.19</c:v>
                </c:pt>
                <c:pt idx="51">
                  <c:v>165.51</c:v>
                </c:pt>
                <c:pt idx="52">
                  <c:v>171.85</c:v>
                </c:pt>
                <c:pt idx="53">
                  <c:v>177.08</c:v>
                </c:pt>
                <c:pt idx="54">
                  <c:v>178.7</c:v>
                </c:pt>
                <c:pt idx="55">
                  <c:v>173.5</c:v>
                </c:pt>
                <c:pt idx="56">
                  <c:v>171.43</c:v>
                </c:pt>
                <c:pt idx="57">
                  <c:v>174.54</c:v>
                </c:pt>
                <c:pt idx="58">
                  <c:v>174.14</c:v>
                </c:pt>
                <c:pt idx="59">
                  <c:v>169.79</c:v>
                </c:pt>
                <c:pt idx="60">
                  <c:v>179.2</c:v>
                </c:pt>
                <c:pt idx="61">
                  <c:v>174.53</c:v>
                </c:pt>
                <c:pt idx="62">
                  <c:v>178.84</c:v>
                </c:pt>
                <c:pt idx="63">
                  <c:v>180.74</c:v>
                </c:pt>
                <c:pt idx="64">
                  <c:v>182.55</c:v>
                </c:pt>
                <c:pt idx="65">
                  <c:v>183.64</c:v>
                </c:pt>
                <c:pt idx="66">
                  <c:v>184.76</c:v>
                </c:pt>
                <c:pt idx="67">
                  <c:v>186.74</c:v>
                </c:pt>
                <c:pt idx="68">
                  <c:v>182.44</c:v>
                </c:pt>
                <c:pt idx="69">
                  <c:v>179.62</c:v>
                </c:pt>
                <c:pt idx="70">
                  <c:v>180.51</c:v>
                </c:pt>
                <c:pt idx="71">
                  <c:v>183.3</c:v>
                </c:pt>
                <c:pt idx="72">
                  <c:v>184.93</c:v>
                </c:pt>
                <c:pt idx="73">
                  <c:v>183.5</c:v>
                </c:pt>
                <c:pt idx="74">
                  <c:v>185.65</c:v>
                </c:pt>
                <c:pt idx="75">
                  <c:v>183.45</c:v>
                </c:pt>
                <c:pt idx="76">
                  <c:v>183.53</c:v>
                </c:pt>
                <c:pt idx="77">
                  <c:v>181.57</c:v>
                </c:pt>
                <c:pt idx="78">
                  <c:v>181.8</c:v>
                </c:pt>
                <c:pt idx="79">
                  <c:v>181.3</c:v>
                </c:pt>
                <c:pt idx="80">
                  <c:v>183.17</c:v>
                </c:pt>
                <c:pt idx="81">
                  <c:v>182.86</c:v>
                </c:pt>
                <c:pt idx="82">
                  <c:v>184.99</c:v>
                </c:pt>
                <c:pt idx="83">
                  <c:v>185.33</c:v>
                </c:pt>
                <c:pt idx="84">
                  <c:v>182.94</c:v>
                </c:pt>
                <c:pt idx="85">
                  <c:v>187.27</c:v>
                </c:pt>
                <c:pt idx="86">
                  <c:v>188.45</c:v>
                </c:pt>
                <c:pt idx="87">
                  <c:v>189.85</c:v>
                </c:pt>
                <c:pt idx="88">
                  <c:v>196.9</c:v>
                </c:pt>
                <c:pt idx="89">
                  <c:v>187.83</c:v>
                </c:pt>
                <c:pt idx="90">
                  <c:v>189.25</c:v>
                </c:pt>
                <c:pt idx="91">
                  <c:v>193.85</c:v>
                </c:pt>
                <c:pt idx="92">
                  <c:v>194.13</c:v>
                </c:pt>
                <c:pt idx="93">
                  <c:v>196.33</c:v>
                </c:pt>
                <c:pt idx="94">
                  <c:v>195.06</c:v>
                </c:pt>
                <c:pt idx="95">
                  <c:v>200.53</c:v>
                </c:pt>
                <c:pt idx="96">
                  <c:v>201.82</c:v>
                </c:pt>
                <c:pt idx="97">
                  <c:v>197.7</c:v>
                </c:pt>
                <c:pt idx="98">
                  <c:v>200.35</c:v>
                </c:pt>
                <c:pt idx="99">
                  <c:v>196.39</c:v>
                </c:pt>
                <c:pt idx="100">
                  <c:v>198.47</c:v>
                </c:pt>
                <c:pt idx="101">
                  <c:v>203.51</c:v>
                </c:pt>
                <c:pt idx="102">
                  <c:v>204.61</c:v>
                </c:pt>
                <c:pt idx="103">
                  <c:v>206.15</c:v>
                </c:pt>
                <c:pt idx="104">
                  <c:v>210.72</c:v>
                </c:pt>
                <c:pt idx="105">
                  <c:v>208.23</c:v>
                </c:pt>
                <c:pt idx="106">
                  <c:v>212.85</c:v>
                </c:pt>
                <c:pt idx="107">
                  <c:v>214.4</c:v>
                </c:pt>
                <c:pt idx="108">
                  <c:v>213.74</c:v>
                </c:pt>
                <c:pt idx="109">
                  <c:v>206.95</c:v>
                </c:pt>
                <c:pt idx="110">
                  <c:v>208.39</c:v>
                </c:pt>
                <c:pt idx="111">
                  <c:v>208.02</c:v>
                </c:pt>
                <c:pt idx="112">
                  <c:v>203.9</c:v>
                </c:pt>
                <c:pt idx="113">
                  <c:v>211.56</c:v>
                </c:pt>
                <c:pt idx="114">
                  <c:v>208.77</c:v>
                </c:pt>
                <c:pt idx="115">
                  <c:v>211.86</c:v>
                </c:pt>
                <c:pt idx="116">
                  <c:v>201.31</c:v>
                </c:pt>
                <c:pt idx="117">
                  <c:v>203.8</c:v>
                </c:pt>
                <c:pt idx="118">
                  <c:v>202.06</c:v>
                </c:pt>
                <c:pt idx="119">
                  <c:v>204.06</c:v>
                </c:pt>
                <c:pt idx="120">
                  <c:v>203.88</c:v>
                </c:pt>
                <c:pt idx="121">
                  <c:v>205.07</c:v>
                </c:pt>
                <c:pt idx="122">
                  <c:v>213.35</c:v>
                </c:pt>
                <c:pt idx="123">
                  <c:v>212.93</c:v>
                </c:pt>
                <c:pt idx="124">
                  <c:v>216.32</c:v>
                </c:pt>
                <c:pt idx="125">
                  <c:v>212.46</c:v>
                </c:pt>
                <c:pt idx="126">
                  <c:v>208.33</c:v>
                </c:pt>
                <c:pt idx="127">
                  <c:v>203.37</c:v>
                </c:pt>
                <c:pt idx="128">
                  <c:v>209.27</c:v>
                </c:pt>
                <c:pt idx="129">
                  <c:v>208.71</c:v>
                </c:pt>
                <c:pt idx="130">
                  <c:v>208.89</c:v>
                </c:pt>
                <c:pt idx="131">
                  <c:v>210.21</c:v>
                </c:pt>
                <c:pt idx="132">
                  <c:v>211.49</c:v>
                </c:pt>
                <c:pt idx="133">
                  <c:v>209.84</c:v>
                </c:pt>
                <c:pt idx="134">
                  <c:v>214.55</c:v>
                </c:pt>
                <c:pt idx="135">
                  <c:v>213.12</c:v>
                </c:pt>
                <c:pt idx="136">
                  <c:v>213.71</c:v>
                </c:pt>
                <c:pt idx="137">
                  <c:v>216.43</c:v>
                </c:pt>
                <c:pt idx="138">
                  <c:v>221.18</c:v>
                </c:pt>
                <c:pt idx="139">
                  <c:v>226.57</c:v>
                </c:pt>
                <c:pt idx="140">
                  <c:v>229.02</c:v>
                </c:pt>
                <c:pt idx="141">
                  <c:v>225</c:v>
                </c:pt>
                <c:pt idx="142">
                  <c:v>227.28</c:v>
                </c:pt>
                <c:pt idx="143">
                  <c:v>231.71</c:v>
                </c:pt>
                <c:pt idx="144">
                  <c:v>214.14</c:v>
                </c:pt>
                <c:pt idx="145">
                  <c:v>211.17</c:v>
                </c:pt>
                <c:pt idx="146">
                  <c:v>205.32</c:v>
                </c:pt>
                <c:pt idx="147">
                  <c:v>204.04</c:v>
                </c:pt>
                <c:pt idx="148">
                  <c:v>205.3</c:v>
                </c:pt>
                <c:pt idx="149">
                  <c:v>208.83</c:v>
                </c:pt>
                <c:pt idx="150">
                  <c:v>204.96</c:v>
                </c:pt>
                <c:pt idx="151">
                  <c:v>202.94</c:v>
                </c:pt>
                <c:pt idx="152">
                  <c:v>200.34</c:v>
                </c:pt>
                <c:pt idx="153">
                  <c:v>202.67</c:v>
                </c:pt>
                <c:pt idx="154">
                  <c:v>207.42</c:v>
                </c:pt>
                <c:pt idx="155">
                  <c:v>200.75</c:v>
                </c:pt>
                <c:pt idx="156">
                  <c:v>203.09</c:v>
                </c:pt>
                <c:pt idx="157">
                  <c:v>207.8</c:v>
                </c:pt>
                <c:pt idx="158">
                  <c:v>209.58</c:v>
                </c:pt>
                <c:pt idx="159">
                  <c:v>207.17</c:v>
                </c:pt>
                <c:pt idx="160">
                  <c:v>210.17</c:v>
                </c:pt>
                <c:pt idx="161">
                  <c:v>212.44</c:v>
                </c:pt>
                <c:pt idx="162">
                  <c:v>206.14</c:v>
                </c:pt>
                <c:pt idx="163">
                  <c:v>210.23</c:v>
                </c:pt>
                <c:pt idx="164">
                  <c:v>205.79</c:v>
                </c:pt>
                <c:pt idx="165">
                  <c:v>209.87</c:v>
                </c:pt>
                <c:pt idx="166">
                  <c:v>210.61</c:v>
                </c:pt>
                <c:pt idx="167">
                  <c:v>215.81</c:v>
                </c:pt>
                <c:pt idx="168">
                  <c:v>221.49</c:v>
                </c:pt>
                <c:pt idx="169">
                  <c:v>222.8</c:v>
                </c:pt>
                <c:pt idx="170">
                  <c:v>220.89</c:v>
                </c:pt>
                <c:pt idx="171">
                  <c:v>219.71</c:v>
                </c:pt>
                <c:pt idx="172">
                  <c:v>219.65</c:v>
                </c:pt>
                <c:pt idx="173">
                  <c:v>214.37</c:v>
                </c:pt>
                <c:pt idx="174">
                  <c:v>214.61</c:v>
                </c:pt>
                <c:pt idx="175">
                  <c:v>214.78</c:v>
                </c:pt>
                <c:pt idx="176">
                  <c:v>214.94</c:v>
                </c:pt>
                <c:pt idx="177">
                  <c:v>216.22</c:v>
                </c:pt>
                <c:pt idx="178">
                  <c:v>210.25</c:v>
                </c:pt>
                <c:pt idx="179">
                  <c:v>213.15</c:v>
                </c:pt>
                <c:pt idx="180">
                  <c:v>204.35</c:v>
                </c:pt>
                <c:pt idx="181">
                  <c:v>202.63</c:v>
                </c:pt>
                <c:pt idx="182">
                  <c:v>202.32</c:v>
                </c:pt>
                <c:pt idx="183">
                  <c:v>206.14</c:v>
                </c:pt>
                <c:pt idx="184">
                  <c:v>223.23</c:v>
                </c:pt>
                <c:pt idx="185">
                  <c:v>223.64</c:v>
                </c:pt>
                <c:pt idx="186">
                  <c:v>218.42</c:v>
                </c:pt>
                <c:pt idx="187">
                  <c:v>211.08</c:v>
                </c:pt>
                <c:pt idx="188">
                  <c:v>216.42</c:v>
                </c:pt>
                <c:pt idx="189">
                  <c:v>215.43</c:v>
                </c:pt>
                <c:pt idx="190">
                  <c:v>216.5</c:v>
                </c:pt>
                <c:pt idx="191">
                  <c:v>217.35</c:v>
                </c:pt>
                <c:pt idx="192">
                  <c:v>214.5</c:v>
                </c:pt>
                <c:pt idx="193">
                  <c:v>211</c:v>
                </c:pt>
                <c:pt idx="194">
                  <c:v>212.35</c:v>
                </c:pt>
                <c:pt idx="195">
                  <c:v>210.33</c:v>
                </c:pt>
                <c:pt idx="196">
                  <c:v>210.05</c:v>
                </c:pt>
                <c:pt idx="197">
                  <c:v>213.86</c:v>
                </c:pt>
                <c:pt idx="198">
                  <c:v>213.79</c:v>
                </c:pt>
                <c:pt idx="199">
                  <c:v>215.2</c:v>
                </c:pt>
                <c:pt idx="200">
                  <c:v>214.25</c:v>
                </c:pt>
                <c:pt idx="201">
                  <c:v>216.22</c:v>
                </c:pt>
                <c:pt idx="202">
                  <c:v>215.41</c:v>
                </c:pt>
                <c:pt idx="203">
                  <c:v>214.28</c:v>
                </c:pt>
                <c:pt idx="204">
                  <c:v>214.39</c:v>
                </c:pt>
                <c:pt idx="205">
                  <c:v>214.32</c:v>
                </c:pt>
                <c:pt idx="206">
                  <c:v>215.98</c:v>
                </c:pt>
                <c:pt idx="207">
                  <c:v>211.53</c:v>
                </c:pt>
                <c:pt idx="208">
                  <c:v>210.55</c:v>
                </c:pt>
                <c:pt idx="209">
                  <c:v>213.3</c:v>
                </c:pt>
                <c:pt idx="210">
                  <c:v>214.19</c:v>
                </c:pt>
                <c:pt idx="211">
                  <c:v>214.13</c:v>
                </c:pt>
                <c:pt idx="212">
                  <c:v>219.22</c:v>
                </c:pt>
                <c:pt idx="213">
                  <c:v>219.41</c:v>
                </c:pt>
                <c:pt idx="214">
                  <c:v>218.14</c:v>
                </c:pt>
                <c:pt idx="215">
                  <c:v>222.57</c:v>
                </c:pt>
                <c:pt idx="216">
                  <c:v>223.94</c:v>
                </c:pt>
                <c:pt idx="217">
                  <c:v>220.94</c:v>
                </c:pt>
                <c:pt idx="218">
                  <c:v>222.68</c:v>
                </c:pt>
                <c:pt idx="219">
                  <c:v>224.92</c:v>
                </c:pt>
                <c:pt idx="220">
                  <c:v>224.27</c:v>
                </c:pt>
                <c:pt idx="221">
                  <c:v>221.75</c:v>
                </c:pt>
                <c:pt idx="222">
                  <c:v>222.24</c:v>
                </c:pt>
                <c:pt idx="223">
                  <c:v>217.85</c:v>
                </c:pt>
                <c:pt idx="224">
                  <c:v>218.02</c:v>
                </c:pt>
                <c:pt idx="225">
                  <c:v>212.24</c:v>
                </c:pt>
                <c:pt idx="226">
                  <c:v>218.15</c:v>
                </c:pt>
                <c:pt idx="227">
                  <c:v>219.55</c:v>
                </c:pt>
                <c:pt idx="228">
                  <c:v>217.46</c:v>
                </c:pt>
                <c:pt idx="229">
                  <c:v>214.85</c:v>
                </c:pt>
                <c:pt idx="230">
                  <c:v>216.42</c:v>
                </c:pt>
                <c:pt idx="231">
                  <c:v>213.01</c:v>
                </c:pt>
                <c:pt idx="232">
                  <c:v>212.58</c:v>
                </c:pt>
                <c:pt idx="233">
                  <c:v>216.34</c:v>
                </c:pt>
                <c:pt idx="234">
                  <c:v>224.22</c:v>
                </c:pt>
                <c:pt idx="235">
                  <c:v>224.84</c:v>
                </c:pt>
                <c:pt idx="236">
                  <c:v>225.81</c:v>
                </c:pt>
                <c:pt idx="237">
                  <c:v>229.46</c:v>
                </c:pt>
                <c:pt idx="238">
                  <c:v>232.51</c:v>
                </c:pt>
                <c:pt idx="239">
                  <c:v>233.27</c:v>
                </c:pt>
                <c:pt idx="240">
                  <c:v>238.93</c:v>
                </c:pt>
                <c:pt idx="241">
                  <c:v>231.68</c:v>
                </c:pt>
                <c:pt idx="242">
                  <c:v>239.58</c:v>
                </c:pt>
                <c:pt idx="243">
                  <c:v>239.38</c:v>
                </c:pt>
                <c:pt idx="244">
                  <c:v>242.94</c:v>
                </c:pt>
                <c:pt idx="245">
                  <c:v>242.1</c:v>
                </c:pt>
                <c:pt idx="246">
                  <c:v>242.23</c:v>
                </c:pt>
                <c:pt idx="247">
                  <c:v>242.4</c:v>
                </c:pt>
                <c:pt idx="248">
                  <c:v>243.76</c:v>
                </c:pt>
                <c:pt idx="249">
                  <c:v>242.86</c:v>
                </c:pt>
                <c:pt idx="250">
                  <c:v>244.46</c:v>
                </c:pt>
                <c:pt idx="251">
                  <c:v>245.04</c:v>
                </c:pt>
                <c:pt idx="252">
                  <c:v>243.73</c:v>
                </c:pt>
                <c:pt idx="253">
                  <c:v>244.26</c:v>
                </c:pt>
                <c:pt idx="254">
                  <c:v>243.85</c:v>
                </c:pt>
                <c:pt idx="255">
                  <c:v>240.96</c:v>
                </c:pt>
                <c:pt idx="256">
                  <c:v>234.64</c:v>
                </c:pt>
                <c:pt idx="257">
                  <c:v>233.26</c:v>
                </c:pt>
                <c:pt idx="258">
                  <c:v>234.43</c:v>
                </c:pt>
                <c:pt idx="259">
                  <c:v>228.78</c:v>
                </c:pt>
                <c:pt idx="260">
                  <c:v>232.3</c:v>
                </c:pt>
                <c:pt idx="261">
                  <c:v>236.96</c:v>
                </c:pt>
                <c:pt idx="262">
                  <c:v>233.91</c:v>
                </c:pt>
                <c:pt idx="263">
                  <c:v>227.44</c:v>
                </c:pt>
                <c:pt idx="264">
                  <c:v>226.83</c:v>
                </c:pt>
                <c:pt idx="265">
                  <c:v>231.58</c:v>
                </c:pt>
                <c:pt idx="266">
                  <c:v>227.45</c:v>
                </c:pt>
                <c:pt idx="267">
                  <c:v>233.62</c:v>
                </c:pt>
                <c:pt idx="268">
                  <c:v>232.41</c:v>
                </c:pt>
                <c:pt idx="269">
                  <c:v>237.18</c:v>
                </c:pt>
                <c:pt idx="270">
                  <c:v>235.8</c:v>
                </c:pt>
                <c:pt idx="271">
                  <c:v>234.83</c:v>
                </c:pt>
                <c:pt idx="272">
                  <c:v>237.7</c:v>
                </c:pt>
                <c:pt idx="273">
                  <c:v>237.11</c:v>
                </c:pt>
                <c:pt idx="274">
                  <c:v>230.76</c:v>
                </c:pt>
                <c:pt idx="275">
                  <c:v>230.07</c:v>
                </c:pt>
                <c:pt idx="276">
                  <c:v>236.05</c:v>
                </c:pt>
                <c:pt idx="277">
                  <c:v>237.6</c:v>
                </c:pt>
                <c:pt idx="278">
                  <c:v>235.38</c:v>
                </c:pt>
                <c:pt idx="279">
                  <c:v>232.25</c:v>
                </c:pt>
                <c:pt idx="280">
                  <c:v>236.47</c:v>
                </c:pt>
                <c:pt idx="281">
                  <c:v>235.28</c:v>
                </c:pt>
                <c:pt idx="282">
                  <c:v>232.32</c:v>
                </c:pt>
                <c:pt idx="283">
                  <c:v>235.74</c:v>
                </c:pt>
                <c:pt idx="284">
                  <c:v>242.38</c:v>
                </c:pt>
                <c:pt idx="285">
                  <c:v>249.04</c:v>
                </c:pt>
                <c:pt idx="286">
                  <c:v>247.9</c:v>
                </c:pt>
                <c:pt idx="287">
                  <c:v>249.92</c:v>
                </c:pt>
                <c:pt idx="288">
                  <c:v>253.345</c:v>
                </c:pt>
                <c:pt idx="289">
                  <c:v>255.72</c:v>
                </c:pt>
                <c:pt idx="290">
                  <c:v>256.04000000000002</c:v>
                </c:pt>
                <c:pt idx="291">
                  <c:v>258.39</c:v>
                </c:pt>
                <c:pt idx="292">
                  <c:v>255.79</c:v>
                </c:pt>
                <c:pt idx="293">
                  <c:v>259.55</c:v>
                </c:pt>
                <c:pt idx="294">
                  <c:v>260.57</c:v>
                </c:pt>
                <c:pt idx="295">
                  <c:v>258.82</c:v>
                </c:pt>
                <c:pt idx="296">
                  <c:v>258.3</c:v>
                </c:pt>
                <c:pt idx="297">
                  <c:v>260.67</c:v>
                </c:pt>
                <c:pt idx="298">
                  <c:v>257.19</c:v>
                </c:pt>
                <c:pt idx="299">
                  <c:v>260.82</c:v>
                </c:pt>
                <c:pt idx="300">
                  <c:v>261.51</c:v>
                </c:pt>
                <c:pt idx="301">
                  <c:v>262.13</c:v>
                </c:pt>
                <c:pt idx="302">
                  <c:v>254.74</c:v>
                </c:pt>
                <c:pt idx="303">
                  <c:v>252.45</c:v>
                </c:pt>
                <c:pt idx="304">
                  <c:v>252.19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7-4B00-8925-7849CF7145F6}"/>
            </c:ext>
          </c:extLst>
        </c:ser>
        <c:ser>
          <c:idx val="1"/>
          <c:order val="1"/>
          <c:tx>
            <c:v>ск1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11'!$N$26:$N$311</c:f>
              <c:numCache>
                <c:formatCode>General</c:formatCode>
                <c:ptCount val="286"/>
                <c:pt idx="0">
                  <c:v>165.16913043478257</c:v>
                </c:pt>
                <c:pt idx="1">
                  <c:v>166.00782608695653</c:v>
                </c:pt>
                <c:pt idx="2">
                  <c:v>167.08956521739128</c:v>
                </c:pt>
                <c:pt idx="3">
                  <c:v>168.17173913043479</c:v>
                </c:pt>
                <c:pt idx="4">
                  <c:v>169.52391304347822</c:v>
                </c:pt>
                <c:pt idx="5">
                  <c:v>170.57739130434783</c:v>
                </c:pt>
                <c:pt idx="6">
                  <c:v>171.56086956521739</c:v>
                </c:pt>
                <c:pt idx="7">
                  <c:v>172.53565217391304</c:v>
                </c:pt>
                <c:pt idx="8">
                  <c:v>173.49652173913043</c:v>
                </c:pt>
                <c:pt idx="9">
                  <c:v>174.58999999999997</c:v>
                </c:pt>
                <c:pt idx="10">
                  <c:v>175.63173913043477</c:v>
                </c:pt>
                <c:pt idx="11">
                  <c:v>176.42086956521737</c:v>
                </c:pt>
                <c:pt idx="12">
                  <c:v>176.92043478260868</c:v>
                </c:pt>
                <c:pt idx="13">
                  <c:v>177.08173913043476</c:v>
                </c:pt>
                <c:pt idx="14">
                  <c:v>176.91304347826087</c:v>
                </c:pt>
                <c:pt idx="15">
                  <c:v>177.07478260869567</c:v>
                </c:pt>
                <c:pt idx="16">
                  <c:v>177.13652173913044</c:v>
                </c:pt>
                <c:pt idx="17">
                  <c:v>177.09391304347827</c:v>
                </c:pt>
                <c:pt idx="18">
                  <c:v>176.09521739130435</c:v>
                </c:pt>
                <c:pt idx="19">
                  <c:v>174.9891304347826</c:v>
                </c:pt>
                <c:pt idx="20">
                  <c:v>173.37217391304347</c:v>
                </c:pt>
                <c:pt idx="21">
                  <c:v>172.36086956521737</c:v>
                </c:pt>
                <c:pt idx="22">
                  <c:v>171.63347826086957</c:v>
                </c:pt>
                <c:pt idx="23">
                  <c:v>170.40608695652173</c:v>
                </c:pt>
                <c:pt idx="24">
                  <c:v>169.33478260869563</c:v>
                </c:pt>
                <c:pt idx="25">
                  <c:v>168.03826086956522</c:v>
                </c:pt>
                <c:pt idx="26">
                  <c:v>167.15086956521739</c:v>
                </c:pt>
                <c:pt idx="27">
                  <c:v>166.12434782608693</c:v>
                </c:pt>
                <c:pt idx="28">
                  <c:v>165.29043478260868</c:v>
                </c:pt>
                <c:pt idx="29">
                  <c:v>164.45608695652172</c:v>
                </c:pt>
                <c:pt idx="30">
                  <c:v>163.9413043478261</c:v>
                </c:pt>
                <c:pt idx="31">
                  <c:v>163.57956521739129</c:v>
                </c:pt>
                <c:pt idx="32">
                  <c:v>163.20782608695649</c:v>
                </c:pt>
                <c:pt idx="33">
                  <c:v>162.60999999999996</c:v>
                </c:pt>
                <c:pt idx="34">
                  <c:v>162.04739130434783</c:v>
                </c:pt>
                <c:pt idx="35">
                  <c:v>161.87217391304347</c:v>
                </c:pt>
                <c:pt idx="36">
                  <c:v>162.04478260869561</c:v>
                </c:pt>
                <c:pt idx="37">
                  <c:v>162.38695652173911</c:v>
                </c:pt>
                <c:pt idx="38">
                  <c:v>162.7673913043478</c:v>
                </c:pt>
                <c:pt idx="39">
                  <c:v>163.11826086956518</c:v>
                </c:pt>
                <c:pt idx="40">
                  <c:v>163.88130434782607</c:v>
                </c:pt>
                <c:pt idx="41">
                  <c:v>165.54304347826087</c:v>
                </c:pt>
                <c:pt idx="42">
                  <c:v>167.27565217391304</c:v>
                </c:pt>
                <c:pt idx="43">
                  <c:v>169.36608695652171</c:v>
                </c:pt>
                <c:pt idx="44">
                  <c:v>171.01130434782607</c:v>
                </c:pt>
                <c:pt idx="45">
                  <c:v>172.27521739130435</c:v>
                </c:pt>
                <c:pt idx="46">
                  <c:v>173.60217391304349</c:v>
                </c:pt>
                <c:pt idx="47">
                  <c:v>174.66130434782607</c:v>
                </c:pt>
                <c:pt idx="48">
                  <c:v>175.82130434782607</c:v>
                </c:pt>
                <c:pt idx="49">
                  <c:v>176.68304347826088</c:v>
                </c:pt>
                <c:pt idx="50">
                  <c:v>177.54478260869561</c:v>
                </c:pt>
                <c:pt idx="51">
                  <c:v>178.34086956521739</c:v>
                </c:pt>
                <c:pt idx="52">
                  <c:v>179.21652173913043</c:v>
                </c:pt>
                <c:pt idx="53">
                  <c:v>179.72086956521736</c:v>
                </c:pt>
                <c:pt idx="54">
                  <c:v>180.00130434782605</c:v>
                </c:pt>
                <c:pt idx="55">
                  <c:v>180.12608695652173</c:v>
                </c:pt>
                <c:pt idx="56">
                  <c:v>180.48695652173913</c:v>
                </c:pt>
                <c:pt idx="57">
                  <c:v>180.91608695652175</c:v>
                </c:pt>
                <c:pt idx="58">
                  <c:v>181.29130434782613</c:v>
                </c:pt>
                <c:pt idx="59">
                  <c:v>181.67043478260871</c:v>
                </c:pt>
                <c:pt idx="60">
                  <c:v>182.33130434782612</c:v>
                </c:pt>
                <c:pt idx="61">
                  <c:v>182.59782608695656</c:v>
                </c:pt>
                <c:pt idx="62">
                  <c:v>182.96347826086955</c:v>
                </c:pt>
                <c:pt idx="63">
                  <c:v>183.33000000000004</c:v>
                </c:pt>
                <c:pt idx="64">
                  <c:v>183.6652173913044</c:v>
                </c:pt>
                <c:pt idx="65">
                  <c:v>183.98260869565223</c:v>
                </c:pt>
                <c:pt idx="66">
                  <c:v>184.55913043478265</c:v>
                </c:pt>
                <c:pt idx="67">
                  <c:v>184.69260869565218</c:v>
                </c:pt>
                <c:pt idx="68">
                  <c:v>184.80173913043475</c:v>
                </c:pt>
                <c:pt idx="69">
                  <c:v>185.29782608695655</c:v>
                </c:pt>
                <c:pt idx="70">
                  <c:v>185.92869565217387</c:v>
                </c:pt>
                <c:pt idx="71">
                  <c:v>186.61652173913043</c:v>
                </c:pt>
                <c:pt idx="72">
                  <c:v>187.12782608695653</c:v>
                </c:pt>
                <c:pt idx="73">
                  <c:v>187.80608695652171</c:v>
                </c:pt>
                <c:pt idx="74">
                  <c:v>188.60260869565215</c:v>
                </c:pt>
                <c:pt idx="75">
                  <c:v>189.12652173913042</c:v>
                </c:pt>
                <c:pt idx="76">
                  <c:v>189.86130434782609</c:v>
                </c:pt>
                <c:pt idx="77">
                  <c:v>190.42043478260871</c:v>
                </c:pt>
                <c:pt idx="78">
                  <c:v>191.15521739130438</c:v>
                </c:pt>
                <c:pt idx="79">
                  <c:v>192.09913043478264</c:v>
                </c:pt>
                <c:pt idx="80">
                  <c:v>193.11260869565214</c:v>
                </c:pt>
                <c:pt idx="81">
                  <c:v>194.11173913043473</c:v>
                </c:pt>
                <c:pt idx="82">
                  <c:v>195.32304347826087</c:v>
                </c:pt>
                <c:pt idx="83">
                  <c:v>196.33347826086953</c:v>
                </c:pt>
                <c:pt idx="84">
                  <c:v>197.52999999999997</c:v>
                </c:pt>
                <c:pt idx="85">
                  <c:v>198.89782608695651</c:v>
                </c:pt>
                <c:pt idx="86">
                  <c:v>200.04869565217388</c:v>
                </c:pt>
                <c:pt idx="87">
                  <c:v>200.85304347826082</c:v>
                </c:pt>
                <c:pt idx="88">
                  <c:v>201.65913043478261</c:v>
                </c:pt>
                <c:pt idx="89">
                  <c:v>202.14260869565217</c:v>
                </c:pt>
                <c:pt idx="90">
                  <c:v>202.84130434782605</c:v>
                </c:pt>
                <c:pt idx="91">
                  <c:v>203.81130434782608</c:v>
                </c:pt>
                <c:pt idx="92">
                  <c:v>204.46</c:v>
                </c:pt>
                <c:pt idx="93">
                  <c:v>205.23086956521738</c:v>
                </c:pt>
                <c:pt idx="94">
                  <c:v>205.44739130434783</c:v>
                </c:pt>
                <c:pt idx="95">
                  <c:v>205.82739130434786</c:v>
                </c:pt>
                <c:pt idx="96">
                  <c:v>205.89391304347831</c:v>
                </c:pt>
                <c:pt idx="97">
                  <c:v>205.99130434782614</c:v>
                </c:pt>
                <c:pt idx="98">
                  <c:v>206.26000000000002</c:v>
                </c:pt>
                <c:pt idx="99">
                  <c:v>206.46521739130435</c:v>
                </c:pt>
                <c:pt idx="100">
                  <c:v>207.2026086956522</c:v>
                </c:pt>
                <c:pt idx="101">
                  <c:v>207.83130434782612</c:v>
                </c:pt>
                <c:pt idx="102">
                  <c:v>208.38826086956524</c:v>
                </c:pt>
                <c:pt idx="103">
                  <c:v>208.72956521739133</c:v>
                </c:pt>
                <c:pt idx="104">
                  <c:v>208.82434782608695</c:v>
                </c:pt>
                <c:pt idx="105">
                  <c:v>208.50478260869565</c:v>
                </c:pt>
                <c:pt idx="106">
                  <c:v>208.55</c:v>
                </c:pt>
                <c:pt idx="107">
                  <c:v>208.37000000000006</c:v>
                </c:pt>
                <c:pt idx="108">
                  <c:v>208.13043478260875</c:v>
                </c:pt>
                <c:pt idx="109">
                  <c:v>207.97695652173914</c:v>
                </c:pt>
                <c:pt idx="110">
                  <c:v>208.17434782608697</c:v>
                </c:pt>
                <c:pt idx="111">
                  <c:v>208.23739130434782</c:v>
                </c:pt>
                <c:pt idx="112">
                  <c:v>208.52130434782609</c:v>
                </c:pt>
                <c:pt idx="113">
                  <c:v>208.92217391304348</c:v>
                </c:pt>
                <c:pt idx="114">
                  <c:v>209.01565217391303</c:v>
                </c:pt>
                <c:pt idx="115">
                  <c:v>209.34869565217394</c:v>
                </c:pt>
                <c:pt idx="116">
                  <c:v>209.75391304347826</c:v>
                </c:pt>
                <c:pt idx="117">
                  <c:v>210.85217391304349</c:v>
                </c:pt>
                <c:pt idx="118">
                  <c:v>211.94869565217394</c:v>
                </c:pt>
                <c:pt idx="119">
                  <c:v>212.94608695652175</c:v>
                </c:pt>
                <c:pt idx="120">
                  <c:v>213.95565217391302</c:v>
                </c:pt>
                <c:pt idx="121">
                  <c:v>215.16565217391303</c:v>
                </c:pt>
                <c:pt idx="122">
                  <c:v>215.56</c:v>
                </c:pt>
                <c:pt idx="123">
                  <c:v>215.46521739130438</c:v>
                </c:pt>
                <c:pt idx="124">
                  <c:v>215.13434782608695</c:v>
                </c:pt>
                <c:pt idx="125">
                  <c:v>214.60043478260872</c:v>
                </c:pt>
                <c:pt idx="126">
                  <c:v>214.28913043478263</c:v>
                </c:pt>
                <c:pt idx="127">
                  <c:v>214.31086956521739</c:v>
                </c:pt>
                <c:pt idx="128">
                  <c:v>214.38</c:v>
                </c:pt>
                <c:pt idx="129">
                  <c:v>214.10478260869567</c:v>
                </c:pt>
                <c:pt idx="130">
                  <c:v>213.74086956521739</c:v>
                </c:pt>
                <c:pt idx="131">
                  <c:v>213.47043478260872</c:v>
                </c:pt>
                <c:pt idx="132">
                  <c:v>213.34913043478264</c:v>
                </c:pt>
                <c:pt idx="133">
                  <c:v>212.88217391304352</c:v>
                </c:pt>
                <c:pt idx="134">
                  <c:v>212.58869565217393</c:v>
                </c:pt>
                <c:pt idx="135">
                  <c:v>212.29521739130439</c:v>
                </c:pt>
                <c:pt idx="136">
                  <c:v>212.14130434782612</c:v>
                </c:pt>
                <c:pt idx="137">
                  <c:v>211.85695652173916</c:v>
                </c:pt>
                <c:pt idx="138">
                  <c:v>211.58478260869569</c:v>
                </c:pt>
                <c:pt idx="139">
                  <c:v>211.20478260869567</c:v>
                </c:pt>
                <c:pt idx="140">
                  <c:v>210.31652173913045</c:v>
                </c:pt>
                <c:pt idx="141">
                  <c:v>209.49956521739131</c:v>
                </c:pt>
                <c:pt idx="142">
                  <c:v>208.66434782608695</c:v>
                </c:pt>
                <c:pt idx="143">
                  <c:v>207.90739130434781</c:v>
                </c:pt>
                <c:pt idx="144">
                  <c:v>206.98999999999998</c:v>
                </c:pt>
                <c:pt idx="145">
                  <c:v>207.06260869565219</c:v>
                </c:pt>
                <c:pt idx="146">
                  <c:v>207.5113043478261</c:v>
                </c:pt>
                <c:pt idx="147">
                  <c:v>208.27130434782612</c:v>
                </c:pt>
                <c:pt idx="148">
                  <c:v>209.00391304347826</c:v>
                </c:pt>
                <c:pt idx="149">
                  <c:v>209.63043478260875</c:v>
                </c:pt>
                <c:pt idx="150">
                  <c:v>210.10086956521738</c:v>
                </c:pt>
                <c:pt idx="151">
                  <c:v>210.51</c:v>
                </c:pt>
                <c:pt idx="152">
                  <c:v>211.01739130434777</c:v>
                </c:pt>
                <c:pt idx="153">
                  <c:v>211.64521739130433</c:v>
                </c:pt>
                <c:pt idx="154">
                  <c:v>212.17869565217387</c:v>
                </c:pt>
                <c:pt idx="155">
                  <c:v>212.56130434782608</c:v>
                </c:pt>
                <c:pt idx="156">
                  <c:v>212.97434782608696</c:v>
                </c:pt>
                <c:pt idx="157">
                  <c:v>213.41173913043477</c:v>
                </c:pt>
                <c:pt idx="158">
                  <c:v>213.26173913043479</c:v>
                </c:pt>
                <c:pt idx="159">
                  <c:v>212.95956521739134</c:v>
                </c:pt>
                <c:pt idx="160">
                  <c:v>212.74869565217392</c:v>
                </c:pt>
                <c:pt idx="161">
                  <c:v>212.57347826086959</c:v>
                </c:pt>
                <c:pt idx="162">
                  <c:v>213.04260869565215</c:v>
                </c:pt>
                <c:pt idx="163">
                  <c:v>213.80347826086958</c:v>
                </c:pt>
                <c:pt idx="164">
                  <c:v>214.1595652173913</c:v>
                </c:pt>
                <c:pt idx="165">
                  <c:v>214.38956521739129</c:v>
                </c:pt>
                <c:pt idx="166">
                  <c:v>214.67434782608697</c:v>
                </c:pt>
                <c:pt idx="167">
                  <c:v>214.88391304347826</c:v>
                </c:pt>
                <c:pt idx="168">
                  <c:v>214.91391304347832</c:v>
                </c:pt>
                <c:pt idx="169">
                  <c:v>214.73391304347831</c:v>
                </c:pt>
                <c:pt idx="170">
                  <c:v>214.37304347826091</c:v>
                </c:pt>
                <c:pt idx="171">
                  <c:v>213.9430434782609</c:v>
                </c:pt>
                <c:pt idx="172">
                  <c:v>213.62304347826085</c:v>
                </c:pt>
                <c:pt idx="173">
                  <c:v>213.21782608695653</c:v>
                </c:pt>
                <c:pt idx="174">
                  <c:v>213.02999999999997</c:v>
                </c:pt>
                <c:pt idx="175">
                  <c:v>212.99739130434781</c:v>
                </c:pt>
                <c:pt idx="176">
                  <c:v>212.95434782608694</c:v>
                </c:pt>
                <c:pt idx="177">
                  <c:v>212.96565217391301</c:v>
                </c:pt>
                <c:pt idx="178">
                  <c:v>212.88</c:v>
                </c:pt>
                <c:pt idx="179">
                  <c:v>213.13956521739129</c:v>
                </c:pt>
                <c:pt idx="180">
                  <c:v>213.23782608695655</c:v>
                </c:pt>
                <c:pt idx="181">
                  <c:v>213.66956521739129</c:v>
                </c:pt>
                <c:pt idx="182">
                  <c:v>214.18086956521739</c:v>
                </c:pt>
                <c:pt idx="183">
                  <c:v>214.70260869565217</c:v>
                </c:pt>
                <c:pt idx="184">
                  <c:v>215.13043478260866</c:v>
                </c:pt>
                <c:pt idx="185">
                  <c:v>214.62173913043475</c:v>
                </c:pt>
                <c:pt idx="186">
                  <c:v>214.05260869565214</c:v>
                </c:pt>
                <c:pt idx="187">
                  <c:v>213.82999999999996</c:v>
                </c:pt>
                <c:pt idx="188">
                  <c:v>213.96521739130435</c:v>
                </c:pt>
                <c:pt idx="189">
                  <c:v>213.86565217391305</c:v>
                </c:pt>
                <c:pt idx="190">
                  <c:v>214.03043478260869</c:v>
                </c:pt>
                <c:pt idx="191">
                  <c:v>214.15695652173915</c:v>
                </c:pt>
                <c:pt idx="192">
                  <c:v>214.19130434782616</c:v>
                </c:pt>
                <c:pt idx="193">
                  <c:v>214.54217391304354</c:v>
                </c:pt>
                <c:pt idx="194">
                  <c:v>215.10478260869567</c:v>
                </c:pt>
                <c:pt idx="195">
                  <c:v>215.47826086956522</c:v>
                </c:pt>
                <c:pt idx="196">
                  <c:v>216.01521739130436</c:v>
                </c:pt>
                <c:pt idx="197">
                  <c:v>216.6617391304348</c:v>
                </c:pt>
                <c:pt idx="198">
                  <c:v>217.11434782608697</c:v>
                </c:pt>
                <c:pt idx="199">
                  <c:v>217.46043478260873</c:v>
                </c:pt>
                <c:pt idx="200">
                  <c:v>217.76652173913044</c:v>
                </c:pt>
                <c:pt idx="201">
                  <c:v>217.92304347826084</c:v>
                </c:pt>
                <c:pt idx="202">
                  <c:v>218.00130434782611</c:v>
                </c:pt>
                <c:pt idx="203">
                  <c:v>217.86347826086958</c:v>
                </c:pt>
                <c:pt idx="204">
                  <c:v>218.0317391304348</c:v>
                </c:pt>
                <c:pt idx="205">
                  <c:v>218.25608695652176</c:v>
                </c:pt>
                <c:pt idx="206">
                  <c:v>218.39260869565217</c:v>
                </c:pt>
                <c:pt idx="207">
                  <c:v>218.34347826086955</c:v>
                </c:pt>
                <c:pt idx="208">
                  <c:v>218.55608695652174</c:v>
                </c:pt>
                <c:pt idx="209">
                  <c:v>218.66304347826087</c:v>
                </c:pt>
                <c:pt idx="210">
                  <c:v>218.63173913043477</c:v>
                </c:pt>
                <c:pt idx="211">
                  <c:v>218.72521739130437</c:v>
                </c:pt>
                <c:pt idx="212">
                  <c:v>219.16391304347829</c:v>
                </c:pt>
                <c:pt idx="213">
                  <c:v>219.40826086956528</c:v>
                </c:pt>
                <c:pt idx="214">
                  <c:v>219.68652173913051</c:v>
                </c:pt>
                <c:pt idx="215">
                  <c:v>220.17869565217399</c:v>
                </c:pt>
                <c:pt idx="216">
                  <c:v>220.61086956521743</c:v>
                </c:pt>
                <c:pt idx="217">
                  <c:v>221.01652173913047</c:v>
                </c:pt>
                <c:pt idx="218">
                  <c:v>221.79869565217396</c:v>
                </c:pt>
                <c:pt idx="219">
                  <c:v>222.19000000000003</c:v>
                </c:pt>
                <c:pt idx="220">
                  <c:v>222.82739130434788</c:v>
                </c:pt>
                <c:pt idx="221">
                  <c:v>223.484347826087</c:v>
                </c:pt>
                <c:pt idx="222">
                  <c:v>224.40565217391304</c:v>
                </c:pt>
                <c:pt idx="223">
                  <c:v>225.26913043478262</c:v>
                </c:pt>
                <c:pt idx="224">
                  <c:v>226.3291304347826</c:v>
                </c:pt>
                <c:pt idx="225">
                  <c:v>227.38913043478252</c:v>
                </c:pt>
                <c:pt idx="226">
                  <c:v>228.75956521739127</c:v>
                </c:pt>
                <c:pt idx="227">
                  <c:v>229.83391304347825</c:v>
                </c:pt>
                <c:pt idx="228">
                  <c:v>230.91695652173911</c:v>
                </c:pt>
                <c:pt idx="229">
                  <c:v>232.11608695652171</c:v>
                </c:pt>
                <c:pt idx="230">
                  <c:v>233.37173913043475</c:v>
                </c:pt>
                <c:pt idx="231">
                  <c:v>234.58217391304345</c:v>
                </c:pt>
                <c:pt idx="232">
                  <c:v>235.92304347826084</c:v>
                </c:pt>
                <c:pt idx="233">
                  <c:v>237.15695652173912</c:v>
                </c:pt>
                <c:pt idx="234">
                  <c:v>237.95260869565226</c:v>
                </c:pt>
                <c:pt idx="235">
                  <c:v>238.34565217391312</c:v>
                </c:pt>
                <c:pt idx="236">
                  <c:v>238.76260869565226</c:v>
                </c:pt>
                <c:pt idx="237">
                  <c:v>238.89173913043484</c:v>
                </c:pt>
                <c:pt idx="238">
                  <c:v>239.01521739130436</c:v>
                </c:pt>
                <c:pt idx="239">
                  <c:v>239.20869565217396</c:v>
                </c:pt>
                <c:pt idx="240">
                  <c:v>239.23652173913047</c:v>
                </c:pt>
                <c:pt idx="241">
                  <c:v>238.73695652173913</c:v>
                </c:pt>
                <c:pt idx="242">
                  <c:v>238.52608695652171</c:v>
                </c:pt>
                <c:pt idx="243">
                  <c:v>238.17826086956521</c:v>
                </c:pt>
                <c:pt idx="244">
                  <c:v>237.65956521739128</c:v>
                </c:pt>
                <c:pt idx="245">
                  <c:v>237.25434782608693</c:v>
                </c:pt>
                <c:pt idx="246">
                  <c:v>236.83304347826083</c:v>
                </c:pt>
                <c:pt idx="247">
                  <c:v>236.61347826086956</c:v>
                </c:pt>
                <c:pt idx="248">
                  <c:v>236.32652173913044</c:v>
                </c:pt>
                <c:pt idx="249">
                  <c:v>235.93826086956523</c:v>
                </c:pt>
                <c:pt idx="250">
                  <c:v>235.71391304347827</c:v>
                </c:pt>
                <c:pt idx="251">
                  <c:v>235.39434782608694</c:v>
                </c:pt>
                <c:pt idx="252">
                  <c:v>234.77347826086952</c:v>
                </c:pt>
                <c:pt idx="253">
                  <c:v>234.17956521739123</c:v>
                </c:pt>
                <c:pt idx="254">
                  <c:v>233.82260869565215</c:v>
                </c:pt>
                <c:pt idx="255">
                  <c:v>233.55086956521737</c:v>
                </c:pt>
                <c:pt idx="256">
                  <c:v>233.30826086956523</c:v>
                </c:pt>
                <c:pt idx="257">
                  <c:v>233.20434782608694</c:v>
                </c:pt>
                <c:pt idx="258">
                  <c:v>233.34391304347827</c:v>
                </c:pt>
                <c:pt idx="259">
                  <c:v>233.38086956521741</c:v>
                </c:pt>
                <c:pt idx="260">
                  <c:v>233.53478260869562</c:v>
                </c:pt>
                <c:pt idx="261">
                  <c:v>233.68434782608693</c:v>
                </c:pt>
                <c:pt idx="262">
                  <c:v>233.92</c:v>
                </c:pt>
                <c:pt idx="263">
                  <c:v>234.57782608695652</c:v>
                </c:pt>
                <c:pt idx="264">
                  <c:v>235.46739130434781</c:v>
                </c:pt>
                <c:pt idx="265">
                  <c:v>236.47130434782605</c:v>
                </c:pt>
                <c:pt idx="266">
                  <c:v>237.41760869565221</c:v>
                </c:pt>
                <c:pt idx="267">
                  <c:v>238.64673913043481</c:v>
                </c:pt>
                <c:pt idx="268">
                  <c:v>239.62152173913049</c:v>
                </c:pt>
                <c:pt idx="269">
                  <c:v>240.75108695652176</c:v>
                </c:pt>
                <c:pt idx="270">
                  <c:v>241.56021739130435</c:v>
                </c:pt>
                <c:pt idx="271">
                  <c:v>242.59282608695656</c:v>
                </c:pt>
                <c:pt idx="272">
                  <c:v>243.71195652173913</c:v>
                </c:pt>
                <c:pt idx="273">
                  <c:v>244.63021739130434</c:v>
                </c:pt>
                <c:pt idx="274">
                  <c:v>245.55152173913046</c:v>
                </c:pt>
                <c:pt idx="275">
                  <c:v>246.85195652173911</c:v>
                </c:pt>
                <c:pt idx="276">
                  <c:v>248.0310869565217</c:v>
                </c:pt>
                <c:pt idx="277">
                  <c:v>249.10804347826081</c:v>
                </c:pt>
                <c:pt idx="278">
                  <c:v>250.14760869565217</c:v>
                </c:pt>
                <c:pt idx="279">
                  <c:v>251.31065217391301</c:v>
                </c:pt>
                <c:pt idx="280">
                  <c:v>252.28847826086954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7-4B00-8925-7849CF7145F6}"/>
            </c:ext>
          </c:extLst>
        </c:ser>
        <c:ser>
          <c:idx val="2"/>
          <c:order val="2"/>
          <c:tx>
            <c:v>ск2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11'!$O$51:$O$311</c:f>
              <c:numCache>
                <c:formatCode>General</c:formatCode>
                <c:ptCount val="261"/>
                <c:pt idx="0">
                  <c:v>167.15918367346939</c:v>
                </c:pt>
                <c:pt idx="1">
                  <c:v>167.25102040816324</c:v>
                </c:pt>
                <c:pt idx="2">
                  <c:v>167.38204081632648</c:v>
                </c:pt>
                <c:pt idx="3">
                  <c:v>167.51489795918363</c:v>
                </c:pt>
                <c:pt idx="4">
                  <c:v>167.80530612244891</c:v>
                </c:pt>
                <c:pt idx="5">
                  <c:v>168.15102040816325</c:v>
                </c:pt>
                <c:pt idx="6">
                  <c:v>168.49020408163261</c:v>
                </c:pt>
                <c:pt idx="7">
                  <c:v>168.73979591836735</c:v>
                </c:pt>
                <c:pt idx="8">
                  <c:v>168.90571428571428</c:v>
                </c:pt>
                <c:pt idx="9">
                  <c:v>169.15959183673468</c:v>
                </c:pt>
                <c:pt idx="10">
                  <c:v>169.38102040816327</c:v>
                </c:pt>
                <c:pt idx="11">
                  <c:v>169.45387755102041</c:v>
                </c:pt>
                <c:pt idx="12">
                  <c:v>169.70122448979592</c:v>
                </c:pt>
                <c:pt idx="13">
                  <c:v>169.86591836734695</c:v>
                </c:pt>
                <c:pt idx="14">
                  <c:v>170.13204081632651</c:v>
                </c:pt>
                <c:pt idx="15">
                  <c:v>170.4179591836735</c:v>
                </c:pt>
                <c:pt idx="16">
                  <c:v>170.77530612244897</c:v>
                </c:pt>
                <c:pt idx="17">
                  <c:v>171.21142857142854</c:v>
                </c:pt>
                <c:pt idx="18">
                  <c:v>171.60469387755103</c:v>
                </c:pt>
                <c:pt idx="19">
                  <c:v>171.9842857142857</c:v>
                </c:pt>
                <c:pt idx="20">
                  <c:v>172.18204081632652</c:v>
                </c:pt>
                <c:pt idx="21">
                  <c:v>172.37469387755104</c:v>
                </c:pt>
                <c:pt idx="22">
                  <c:v>172.49938775510202</c:v>
                </c:pt>
                <c:pt idx="23">
                  <c:v>172.56367346938774</c:v>
                </c:pt>
                <c:pt idx="24">
                  <c:v>172.66632653061222</c:v>
                </c:pt>
                <c:pt idx="25">
                  <c:v>172.66326530612244</c:v>
                </c:pt>
                <c:pt idx="26">
                  <c:v>172.69918367346941</c:v>
                </c:pt>
                <c:pt idx="27">
                  <c:v>172.59163265306125</c:v>
                </c:pt>
                <c:pt idx="28">
                  <c:v>172.5744897959184</c:v>
                </c:pt>
                <c:pt idx="29">
                  <c:v>172.51061224489797</c:v>
                </c:pt>
                <c:pt idx="30">
                  <c:v>172.47204081632651</c:v>
                </c:pt>
                <c:pt idx="31">
                  <c:v>172.38836734693871</c:v>
                </c:pt>
                <c:pt idx="32">
                  <c:v>172.30510204081631</c:v>
                </c:pt>
                <c:pt idx="33">
                  <c:v>172.21551020408162</c:v>
                </c:pt>
                <c:pt idx="34">
                  <c:v>172.22816326530614</c:v>
                </c:pt>
                <c:pt idx="35">
                  <c:v>172.36612244897955</c:v>
                </c:pt>
                <c:pt idx="36">
                  <c:v>172.62673469387752</c:v>
                </c:pt>
                <c:pt idx="37">
                  <c:v>173.14408163265304</c:v>
                </c:pt>
                <c:pt idx="38">
                  <c:v>173.51142857142855</c:v>
                </c:pt>
                <c:pt idx="39">
                  <c:v>173.98877551020405</c:v>
                </c:pt>
                <c:pt idx="40">
                  <c:v>174.7155102040816</c:v>
                </c:pt>
                <c:pt idx="41">
                  <c:v>175.64020408163265</c:v>
                </c:pt>
                <c:pt idx="42">
                  <c:v>176.59020408163261</c:v>
                </c:pt>
                <c:pt idx="43">
                  <c:v>177.77979591836734</c:v>
                </c:pt>
                <c:pt idx="44">
                  <c:v>178.74326530612242</c:v>
                </c:pt>
                <c:pt idx="45">
                  <c:v>179.53224489795915</c:v>
                </c:pt>
                <c:pt idx="46">
                  <c:v>180.41265306122443</c:v>
                </c:pt>
                <c:pt idx="47">
                  <c:v>181.33653061224484</c:v>
                </c:pt>
                <c:pt idx="48">
                  <c:v>182.31591836734694</c:v>
                </c:pt>
                <c:pt idx="49">
                  <c:v>183.01428571428573</c:v>
                </c:pt>
                <c:pt idx="50">
                  <c:v>183.73346938775506</c:v>
                </c:pt>
                <c:pt idx="51">
                  <c:v>184.37020408163264</c:v>
                </c:pt>
                <c:pt idx="52">
                  <c:v>185.04285714285712</c:v>
                </c:pt>
                <c:pt idx="53">
                  <c:v>185.6889795918367</c:v>
                </c:pt>
                <c:pt idx="54">
                  <c:v>186.25081632653055</c:v>
                </c:pt>
                <c:pt idx="55">
                  <c:v>186.81102040816327</c:v>
                </c:pt>
                <c:pt idx="56">
                  <c:v>187.57061224489794</c:v>
                </c:pt>
                <c:pt idx="57">
                  <c:v>188.32163265306122</c:v>
                </c:pt>
                <c:pt idx="58">
                  <c:v>189.1034693877551</c:v>
                </c:pt>
                <c:pt idx="59">
                  <c:v>189.92510204081631</c:v>
                </c:pt>
                <c:pt idx="60">
                  <c:v>190.82204081632653</c:v>
                </c:pt>
                <c:pt idx="61">
                  <c:v>191.38836734693879</c:v>
                </c:pt>
                <c:pt idx="62">
                  <c:v>192.07938775510206</c:v>
                </c:pt>
                <c:pt idx="63">
                  <c:v>192.67489795918371</c:v>
                </c:pt>
                <c:pt idx="64">
                  <c:v>193.1475510204082</c:v>
                </c:pt>
                <c:pt idx="65">
                  <c:v>193.73959183673472</c:v>
                </c:pt>
                <c:pt idx="66">
                  <c:v>194.25244897959186</c:v>
                </c:pt>
                <c:pt idx="67">
                  <c:v>194.80551020408166</c:v>
                </c:pt>
                <c:pt idx="68">
                  <c:v>195.10285714285712</c:v>
                </c:pt>
                <c:pt idx="69">
                  <c:v>195.53877551020406</c:v>
                </c:pt>
                <c:pt idx="70">
                  <c:v>195.99673469387753</c:v>
                </c:pt>
                <c:pt idx="71">
                  <c:v>196.4773469387755</c:v>
                </c:pt>
                <c:pt idx="72">
                  <c:v>196.89734693877546</c:v>
                </c:pt>
                <c:pt idx="73">
                  <c:v>197.30836734693872</c:v>
                </c:pt>
                <c:pt idx="74">
                  <c:v>197.9175510204081</c:v>
                </c:pt>
                <c:pt idx="75">
                  <c:v>198.47428571428568</c:v>
                </c:pt>
                <c:pt idx="76">
                  <c:v>199.14510204081631</c:v>
                </c:pt>
                <c:pt idx="77">
                  <c:v>199.73551020408161</c:v>
                </c:pt>
                <c:pt idx="78">
                  <c:v>200.28163265306122</c:v>
                </c:pt>
                <c:pt idx="79">
                  <c:v>200.72183673469388</c:v>
                </c:pt>
                <c:pt idx="80">
                  <c:v>201.29265306122454</c:v>
                </c:pt>
                <c:pt idx="81">
                  <c:v>201.81387755102043</c:v>
                </c:pt>
                <c:pt idx="82">
                  <c:v>202.34510204081633</c:v>
                </c:pt>
                <c:pt idx="83">
                  <c:v>202.85979591836733</c:v>
                </c:pt>
                <c:pt idx="84">
                  <c:v>203.39367346938775</c:v>
                </c:pt>
                <c:pt idx="85">
                  <c:v>203.94265306122449</c:v>
                </c:pt>
                <c:pt idx="86">
                  <c:v>204.49938775510202</c:v>
                </c:pt>
                <c:pt idx="87">
                  <c:v>205.00285714285712</c:v>
                </c:pt>
                <c:pt idx="88">
                  <c:v>205.48979591836732</c:v>
                </c:pt>
                <c:pt idx="89">
                  <c:v>205.88836734693876</c:v>
                </c:pt>
                <c:pt idx="90">
                  <c:v>206.56897959183672</c:v>
                </c:pt>
                <c:pt idx="91">
                  <c:v>207.33061224489796</c:v>
                </c:pt>
                <c:pt idx="92">
                  <c:v>208.04836734693879</c:v>
                </c:pt>
                <c:pt idx="93">
                  <c:v>208.67836734693881</c:v>
                </c:pt>
                <c:pt idx="94">
                  <c:v>209.31000000000006</c:v>
                </c:pt>
                <c:pt idx="95">
                  <c:v>210.05795918367352</c:v>
                </c:pt>
                <c:pt idx="96">
                  <c:v>210.33571428571435</c:v>
                </c:pt>
                <c:pt idx="97">
                  <c:v>210.52653061224493</c:v>
                </c:pt>
                <c:pt idx="98">
                  <c:v>210.68204081632652</c:v>
                </c:pt>
                <c:pt idx="99">
                  <c:v>210.75734693877553</c:v>
                </c:pt>
                <c:pt idx="100">
                  <c:v>210.93918367346944</c:v>
                </c:pt>
                <c:pt idx="101">
                  <c:v>211.15061224489799</c:v>
                </c:pt>
                <c:pt idx="102">
                  <c:v>211.18020408163264</c:v>
                </c:pt>
                <c:pt idx="103">
                  <c:v>211.14612244897958</c:v>
                </c:pt>
                <c:pt idx="104">
                  <c:v>211.02755102040817</c:v>
                </c:pt>
                <c:pt idx="105">
                  <c:v>210.86326530612243</c:v>
                </c:pt>
                <c:pt idx="106">
                  <c:v>210.84673469387758</c:v>
                </c:pt>
                <c:pt idx="107">
                  <c:v>210.59979591836736</c:v>
                </c:pt>
                <c:pt idx="108">
                  <c:v>210.36897959183676</c:v>
                </c:pt>
                <c:pt idx="109">
                  <c:v>210.2477551020408</c:v>
                </c:pt>
                <c:pt idx="110">
                  <c:v>210.30142857142857</c:v>
                </c:pt>
                <c:pt idx="111">
                  <c:v>210.27653061224493</c:v>
                </c:pt>
                <c:pt idx="112">
                  <c:v>210.32040816326531</c:v>
                </c:pt>
                <c:pt idx="113">
                  <c:v>210.49469387755104</c:v>
                </c:pt>
                <c:pt idx="114">
                  <c:v>210.38408163265305</c:v>
                </c:pt>
                <c:pt idx="115">
                  <c:v>210.41387755102039</c:v>
                </c:pt>
                <c:pt idx="116">
                  <c:v>210.29</c:v>
                </c:pt>
                <c:pt idx="117">
                  <c:v>210.46469387755107</c:v>
                </c:pt>
                <c:pt idx="118">
                  <c:v>210.60367346938779</c:v>
                </c:pt>
                <c:pt idx="119">
                  <c:v>210.88428571428574</c:v>
                </c:pt>
                <c:pt idx="120">
                  <c:v>211.24000000000004</c:v>
                </c:pt>
                <c:pt idx="121">
                  <c:v>211.6261224489796</c:v>
                </c:pt>
                <c:pt idx="122">
                  <c:v>211.94897959183675</c:v>
                </c:pt>
                <c:pt idx="123">
                  <c:v>212.07877551020405</c:v>
                </c:pt>
                <c:pt idx="124">
                  <c:v>212.21591836734689</c:v>
                </c:pt>
                <c:pt idx="125">
                  <c:v>212.17612244897961</c:v>
                </c:pt>
                <c:pt idx="126">
                  <c:v>212.22000000000003</c:v>
                </c:pt>
                <c:pt idx="127">
                  <c:v>212.35163265306122</c:v>
                </c:pt>
                <c:pt idx="128">
                  <c:v>212.5877551020408</c:v>
                </c:pt>
                <c:pt idx="129">
                  <c:v>212.7295918367347</c:v>
                </c:pt>
                <c:pt idx="130">
                  <c:v>212.76102040816323</c:v>
                </c:pt>
                <c:pt idx="131">
                  <c:v>212.84795918367345</c:v>
                </c:pt>
                <c:pt idx="132">
                  <c:v>212.7283673469388</c:v>
                </c:pt>
                <c:pt idx="133">
                  <c:v>212.54755102040821</c:v>
                </c:pt>
                <c:pt idx="134">
                  <c:v>212.3940816326531</c:v>
                </c:pt>
                <c:pt idx="135">
                  <c:v>212.22244897959183</c:v>
                </c:pt>
                <c:pt idx="136">
                  <c:v>212.42877551020405</c:v>
                </c:pt>
                <c:pt idx="137">
                  <c:v>212.6314285714285</c:v>
                </c:pt>
                <c:pt idx="138">
                  <c:v>212.67204081632647</c:v>
                </c:pt>
                <c:pt idx="139">
                  <c:v>212.46591836734686</c:v>
                </c:pt>
                <c:pt idx="140">
                  <c:v>212.258775510204</c:v>
                </c:pt>
                <c:pt idx="141">
                  <c:v>211.98142857142849</c:v>
                </c:pt>
                <c:pt idx="142">
                  <c:v>211.8079591836734</c:v>
                </c:pt>
                <c:pt idx="143">
                  <c:v>211.60530612244895</c:v>
                </c:pt>
                <c:pt idx="144">
                  <c:v>211.25408163265303</c:v>
                </c:pt>
                <c:pt idx="145">
                  <c:v>211.19</c:v>
                </c:pt>
                <c:pt idx="146">
                  <c:v>211.21408163265306</c:v>
                </c:pt>
                <c:pt idx="147">
                  <c:v>211.31632653061226</c:v>
                </c:pt>
                <c:pt idx="148">
                  <c:v>211.4389795918367</c:v>
                </c:pt>
                <c:pt idx="149">
                  <c:v>211.61367346938778</c:v>
                </c:pt>
                <c:pt idx="150">
                  <c:v>211.71489795918367</c:v>
                </c:pt>
                <c:pt idx="151">
                  <c:v>211.92387755102041</c:v>
                </c:pt>
                <c:pt idx="152">
                  <c:v>212.15469387755101</c:v>
                </c:pt>
                <c:pt idx="153">
                  <c:v>212.47877551020409</c:v>
                </c:pt>
                <c:pt idx="154">
                  <c:v>212.73877551020411</c:v>
                </c:pt>
                <c:pt idx="155">
                  <c:v>212.87877551020412</c:v>
                </c:pt>
                <c:pt idx="156">
                  <c:v>213.15714285714287</c:v>
                </c:pt>
                <c:pt idx="157">
                  <c:v>213.38632653061228</c:v>
                </c:pt>
                <c:pt idx="158">
                  <c:v>213.55326530612251</c:v>
                </c:pt>
                <c:pt idx="159">
                  <c:v>213.59306122448987</c:v>
                </c:pt>
                <c:pt idx="160">
                  <c:v>213.66204081632654</c:v>
                </c:pt>
                <c:pt idx="161">
                  <c:v>213.72591836734694</c:v>
                </c:pt>
                <c:pt idx="162">
                  <c:v>213.76163265306121</c:v>
                </c:pt>
                <c:pt idx="163">
                  <c:v>213.92469387755102</c:v>
                </c:pt>
                <c:pt idx="164">
                  <c:v>214.1081632653061</c:v>
                </c:pt>
                <c:pt idx="165">
                  <c:v>214.38612244897956</c:v>
                </c:pt>
                <c:pt idx="166">
                  <c:v>214.55489795918362</c:v>
                </c:pt>
                <c:pt idx="167">
                  <c:v>214.79897959183668</c:v>
                </c:pt>
                <c:pt idx="168">
                  <c:v>214.96489795918365</c:v>
                </c:pt>
                <c:pt idx="169">
                  <c:v>214.9536734693877</c:v>
                </c:pt>
                <c:pt idx="170">
                  <c:v>214.95122448979589</c:v>
                </c:pt>
                <c:pt idx="171">
                  <c:v>215.03346938775508</c:v>
                </c:pt>
                <c:pt idx="172">
                  <c:v>215.12653061224486</c:v>
                </c:pt>
                <c:pt idx="173">
                  <c:v>215.16938775510204</c:v>
                </c:pt>
                <c:pt idx="174">
                  <c:v>215.32999999999996</c:v>
                </c:pt>
                <c:pt idx="175">
                  <c:v>215.39612244897958</c:v>
                </c:pt>
                <c:pt idx="176">
                  <c:v>215.46224489795921</c:v>
                </c:pt>
                <c:pt idx="177">
                  <c:v>215.40714285714287</c:v>
                </c:pt>
                <c:pt idx="178">
                  <c:v>215.44653061224491</c:v>
                </c:pt>
                <c:pt idx="179">
                  <c:v>215.63632653061222</c:v>
                </c:pt>
                <c:pt idx="180">
                  <c:v>215.72428571428568</c:v>
                </c:pt>
                <c:pt idx="181">
                  <c:v>215.93857142857138</c:v>
                </c:pt>
                <c:pt idx="182">
                  <c:v>216.21999999999994</c:v>
                </c:pt>
                <c:pt idx="183">
                  <c:v>216.43816326530606</c:v>
                </c:pt>
                <c:pt idx="184">
                  <c:v>216.56959183673465</c:v>
                </c:pt>
                <c:pt idx="185">
                  <c:v>216.42897959183671</c:v>
                </c:pt>
                <c:pt idx="186">
                  <c:v>216.44081632653055</c:v>
                </c:pt>
                <c:pt idx="187">
                  <c:v>216.57183673469382</c:v>
                </c:pt>
                <c:pt idx="188">
                  <c:v>216.87244897959181</c:v>
                </c:pt>
                <c:pt idx="189">
                  <c:v>217.13857142857137</c:v>
                </c:pt>
                <c:pt idx="190">
                  <c:v>217.4871428571428</c:v>
                </c:pt>
                <c:pt idx="191">
                  <c:v>217.82938775510203</c:v>
                </c:pt>
                <c:pt idx="192">
                  <c:v>218.26979591836738</c:v>
                </c:pt>
                <c:pt idx="193">
                  <c:v>218.62040816326532</c:v>
                </c:pt>
                <c:pt idx="194">
                  <c:v>219.20367346938778</c:v>
                </c:pt>
                <c:pt idx="195">
                  <c:v>219.75530612244899</c:v>
                </c:pt>
                <c:pt idx="196">
                  <c:v>220.42081632653063</c:v>
                </c:pt>
                <c:pt idx="197">
                  <c:v>221.07489795918372</c:v>
                </c:pt>
                <c:pt idx="198">
                  <c:v>221.65387755102043</c:v>
                </c:pt>
                <c:pt idx="199">
                  <c:v>222.23775510204084</c:v>
                </c:pt>
                <c:pt idx="200">
                  <c:v>222.82061224489803</c:v>
                </c:pt>
                <c:pt idx="201">
                  <c:v>223.40448979591841</c:v>
                </c:pt>
                <c:pt idx="202">
                  <c:v>223.98081632653063</c:v>
                </c:pt>
                <c:pt idx="203">
                  <c:v>224.58551020408169</c:v>
                </c:pt>
                <c:pt idx="204">
                  <c:v>225.18653061224495</c:v>
                </c:pt>
                <c:pt idx="205">
                  <c:v>225.79612244897967</c:v>
                </c:pt>
                <c:pt idx="206">
                  <c:v>226.39877551020413</c:v>
                </c:pt>
                <c:pt idx="207">
                  <c:v>226.90857142857146</c:v>
                </c:pt>
                <c:pt idx="208">
                  <c:v>227.38020408163268</c:v>
                </c:pt>
                <c:pt idx="209">
                  <c:v>227.84367346938777</c:v>
                </c:pt>
                <c:pt idx="210">
                  <c:v>228.2748979591837</c:v>
                </c:pt>
                <c:pt idx="211">
                  <c:v>228.57265306122454</c:v>
                </c:pt>
                <c:pt idx="212">
                  <c:v>228.94346938775513</c:v>
                </c:pt>
                <c:pt idx="213">
                  <c:v>229.30551020408166</c:v>
                </c:pt>
                <c:pt idx="214">
                  <c:v>229.60142857142858</c:v>
                </c:pt>
                <c:pt idx="215">
                  <c:v>229.79122448979592</c:v>
                </c:pt>
                <c:pt idx="216">
                  <c:v>229.87816326530614</c:v>
                </c:pt>
                <c:pt idx="217">
                  <c:v>230.03408163265306</c:v>
                </c:pt>
                <c:pt idx="218">
                  <c:v>230.16693877551018</c:v>
                </c:pt>
                <c:pt idx="219">
                  <c:v>230.39020408163265</c:v>
                </c:pt>
                <c:pt idx="220">
                  <c:v>230.5430612244898</c:v>
                </c:pt>
                <c:pt idx="221">
                  <c:v>230.80653061224496</c:v>
                </c:pt>
                <c:pt idx="222">
                  <c:v>231.09326530612245</c:v>
                </c:pt>
                <c:pt idx="223">
                  <c:v>231.35020408163265</c:v>
                </c:pt>
                <c:pt idx="224">
                  <c:v>231.75530612244899</c:v>
                </c:pt>
                <c:pt idx="225">
                  <c:v>232.14489795918368</c:v>
                </c:pt>
                <c:pt idx="226">
                  <c:v>232.52285714285719</c:v>
                </c:pt>
                <c:pt idx="227">
                  <c:v>232.76612244897964</c:v>
                </c:pt>
                <c:pt idx="228">
                  <c:v>233.10285714285715</c:v>
                </c:pt>
                <c:pt idx="229">
                  <c:v>233.51387755102044</c:v>
                </c:pt>
                <c:pt idx="230">
                  <c:v>233.93285714285716</c:v>
                </c:pt>
                <c:pt idx="231">
                  <c:v>234.25591836734696</c:v>
                </c:pt>
                <c:pt idx="232">
                  <c:v>234.73469387755102</c:v>
                </c:pt>
                <c:pt idx="233">
                  <c:v>235.19795918367345</c:v>
                </c:pt>
                <c:pt idx="234">
                  <c:v>235.52408163265306</c:v>
                </c:pt>
                <c:pt idx="235">
                  <c:v>235.75918367346935</c:v>
                </c:pt>
                <c:pt idx="236">
                  <c:v>236.11714285714285</c:v>
                </c:pt>
                <c:pt idx="237">
                  <c:v>236.59122448979593</c:v>
                </c:pt>
                <c:pt idx="238">
                  <c:v>236.96755102040811</c:v>
                </c:pt>
                <c:pt idx="239">
                  <c:v>237.32285714285709</c:v>
                </c:pt>
                <c:pt idx="240">
                  <c:v>237.7325510204081</c:v>
                </c:pt>
                <c:pt idx="241">
                  <c:v>238.07520408163256</c:v>
                </c:pt>
                <c:pt idx="242">
                  <c:v>238.57234693877544</c:v>
                </c:pt>
                <c:pt idx="243">
                  <c:v>238.95622448979583</c:v>
                </c:pt>
                <c:pt idx="244">
                  <c:v>239.29112244897954</c:v>
                </c:pt>
                <c:pt idx="245">
                  <c:v>239.6301020408163</c:v>
                </c:pt>
                <c:pt idx="246">
                  <c:v>240.00704081632648</c:v>
                </c:pt>
                <c:pt idx="247">
                  <c:v>240.34561224489792</c:v>
                </c:pt>
                <c:pt idx="248">
                  <c:v>240.67010204081626</c:v>
                </c:pt>
                <c:pt idx="249">
                  <c:v>241.01520408163259</c:v>
                </c:pt>
                <c:pt idx="250">
                  <c:v>241.30765306122447</c:v>
                </c:pt>
                <c:pt idx="251">
                  <c:v>241.64153061224485</c:v>
                </c:pt>
                <c:pt idx="252">
                  <c:v>241.97765306122443</c:v>
                </c:pt>
                <c:pt idx="253">
                  <c:v>242.35316326530602</c:v>
                </c:pt>
                <c:pt idx="254">
                  <c:v>242.56704081632645</c:v>
                </c:pt>
                <c:pt idx="255">
                  <c:v>242.74255102040814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7-4B00-8925-7849CF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32271"/>
        <c:axId val="994633519"/>
      </c:scatterChart>
      <c:valAx>
        <c:axId val="9946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3519"/>
        <c:crosses val="autoZero"/>
        <c:crossBetween val="midCat"/>
      </c:valAx>
      <c:valAx>
        <c:axId val="994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объема продаж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4'!$M$22:$M$32</c:f>
              <c:strCache>
                <c:ptCount val="11"/>
                <c:pt idx="0">
                  <c:v>33555</c:v>
                </c:pt>
                <c:pt idx="1">
                  <c:v>234387.4444</c:v>
                </c:pt>
                <c:pt idx="2">
                  <c:v>435219.8889</c:v>
                </c:pt>
                <c:pt idx="3">
                  <c:v>636052.3333</c:v>
                </c:pt>
                <c:pt idx="4">
                  <c:v>836884.7778</c:v>
                </c:pt>
                <c:pt idx="5">
                  <c:v>1037717.222</c:v>
                </c:pt>
                <c:pt idx="6">
                  <c:v>1238549.667</c:v>
                </c:pt>
                <c:pt idx="7">
                  <c:v>1439382.111</c:v>
                </c:pt>
                <c:pt idx="8">
                  <c:v>1640214.556</c:v>
                </c:pt>
                <c:pt idx="9">
                  <c:v>1841047</c:v>
                </c:pt>
                <c:pt idx="10">
                  <c:v>Еще</c:v>
                </c:pt>
              </c:strCache>
            </c:strRef>
          </c:cat>
          <c:val>
            <c:numRef>
              <c:f>'Зад. 4'!$N$22:$N$32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134</c:v>
                </c:pt>
                <c:pt idx="3">
                  <c:v>99</c:v>
                </c:pt>
                <c:pt idx="4">
                  <c:v>33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4FB7-870A-94EB099D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47199"/>
        <c:axId val="773250943"/>
      </c:barChart>
      <c:catAx>
        <c:axId val="77324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0943"/>
        <c:crosses val="autoZero"/>
        <c:auto val="1"/>
        <c:lblAlgn val="ctr"/>
        <c:lblOffset val="100"/>
        <c:noMultiLvlLbl val="0"/>
      </c:catAx>
      <c:valAx>
        <c:axId val="77325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7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доходности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4'!$Q$22:$Q$32</c:f>
              <c:strCache>
                <c:ptCount val="11"/>
                <c:pt idx="0">
                  <c:v>-0.034949435</c:v>
                </c:pt>
                <c:pt idx="1">
                  <c:v>-0.027055241</c:v>
                </c:pt>
                <c:pt idx="2">
                  <c:v>-0.019161047</c:v>
                </c:pt>
                <c:pt idx="3">
                  <c:v>-0.011266853</c:v>
                </c:pt>
                <c:pt idx="4">
                  <c:v>-0.003372659</c:v>
                </c:pt>
                <c:pt idx="5">
                  <c:v>0.004521535</c:v>
                </c:pt>
                <c:pt idx="6">
                  <c:v>0.012415729</c:v>
                </c:pt>
                <c:pt idx="7">
                  <c:v>0.020309922</c:v>
                </c:pt>
                <c:pt idx="8">
                  <c:v>0.028204116</c:v>
                </c:pt>
                <c:pt idx="9">
                  <c:v>0.03609831</c:v>
                </c:pt>
                <c:pt idx="10">
                  <c:v>Еще</c:v>
                </c:pt>
              </c:strCache>
            </c:strRef>
          </c:cat>
          <c:val>
            <c:numRef>
              <c:f>'Зад. 4'!$R$22:$R$32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23</c:v>
                </c:pt>
                <c:pt idx="3">
                  <c:v>27</c:v>
                </c:pt>
                <c:pt idx="4">
                  <c:v>67</c:v>
                </c:pt>
                <c:pt idx="5">
                  <c:v>66</c:v>
                </c:pt>
                <c:pt idx="6">
                  <c:v>59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47E4-9A8D-EA819537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51359"/>
        <c:axId val="773243039"/>
      </c:barChart>
      <c:catAx>
        <c:axId val="7732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3039"/>
        <c:crosses val="autoZero"/>
        <c:auto val="1"/>
        <c:lblAlgn val="ctr"/>
        <c:lblOffset val="100"/>
        <c:noMultiLvlLbl val="0"/>
      </c:catAx>
      <c:valAx>
        <c:axId val="7732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1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логодоходности</a:t>
            </a:r>
          </a:p>
        </c:rich>
      </c:tx>
      <c:layout>
        <c:manualLayout>
          <c:xMode val="edge"/>
          <c:yMode val="edge"/>
          <c:x val="0.27710930664916883"/>
          <c:y val="7.89743589743589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4'!$U$22:$U$32</c:f>
              <c:strCache>
                <c:ptCount val="11"/>
                <c:pt idx="0">
                  <c:v>-0.03557478</c:v>
                </c:pt>
                <c:pt idx="1">
                  <c:v>-0.027680586</c:v>
                </c:pt>
                <c:pt idx="2">
                  <c:v>-0.019786392</c:v>
                </c:pt>
                <c:pt idx="3">
                  <c:v>-0.011892198</c:v>
                </c:pt>
                <c:pt idx="4">
                  <c:v>-0.003998004</c:v>
                </c:pt>
                <c:pt idx="5">
                  <c:v>0.00389619</c:v>
                </c:pt>
                <c:pt idx="6">
                  <c:v>0.011790384</c:v>
                </c:pt>
                <c:pt idx="7">
                  <c:v>0.019684577</c:v>
                </c:pt>
                <c:pt idx="8">
                  <c:v>0.027578771</c:v>
                </c:pt>
                <c:pt idx="9">
                  <c:v>0.035472965</c:v>
                </c:pt>
                <c:pt idx="10">
                  <c:v>Еще</c:v>
                </c:pt>
              </c:strCache>
            </c:strRef>
          </c:cat>
          <c:val>
            <c:numRef>
              <c:f>'Зад. 4'!$V$22:$V$32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26</c:v>
                </c:pt>
                <c:pt idx="4">
                  <c:v>63</c:v>
                </c:pt>
                <c:pt idx="5">
                  <c:v>69</c:v>
                </c:pt>
                <c:pt idx="6">
                  <c:v>59</c:v>
                </c:pt>
                <c:pt idx="7">
                  <c:v>27</c:v>
                </c:pt>
                <c:pt idx="8">
                  <c:v>25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3BE-B984-64F68B0A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98591"/>
        <c:axId val="747197759"/>
      </c:barChart>
      <c:catAx>
        <c:axId val="7471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7759"/>
        <c:crosses val="autoZero"/>
        <c:auto val="1"/>
        <c:lblAlgn val="ctr"/>
        <c:lblOffset val="100"/>
        <c:noMultiLvlLbl val="0"/>
      </c:catAx>
      <c:valAx>
        <c:axId val="74719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цены закрытия</a:t>
            </a:r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5'!$B$2:$B$306</c:f>
              <c:numCache>
                <c:formatCode>General</c:formatCode>
                <c:ptCount val="305"/>
                <c:pt idx="0">
                  <c:v>160.61000000000001</c:v>
                </c:pt>
                <c:pt idx="1">
                  <c:v>158.77000000000001</c:v>
                </c:pt>
                <c:pt idx="2">
                  <c:v>159</c:v>
                </c:pt>
                <c:pt idx="3">
                  <c:v>157.62</c:v>
                </c:pt>
                <c:pt idx="4">
                  <c:v>160.13999999999999</c:v>
                </c:pt>
                <c:pt idx="5">
                  <c:v>162.08000000000001</c:v>
                </c:pt>
                <c:pt idx="6">
                  <c:v>161.27000000000001</c:v>
                </c:pt>
                <c:pt idx="7">
                  <c:v>163.30000000000001</c:v>
                </c:pt>
                <c:pt idx="8">
                  <c:v>162.1</c:v>
                </c:pt>
                <c:pt idx="9">
                  <c:v>163.29</c:v>
                </c:pt>
                <c:pt idx="10">
                  <c:v>166.22</c:v>
                </c:pt>
                <c:pt idx="11">
                  <c:v>167.08</c:v>
                </c:pt>
                <c:pt idx="12">
                  <c:v>166.46</c:v>
                </c:pt>
                <c:pt idx="13">
                  <c:v>165.8</c:v>
                </c:pt>
                <c:pt idx="14">
                  <c:v>166.73</c:v>
                </c:pt>
                <c:pt idx="15">
                  <c:v>165.04</c:v>
                </c:pt>
                <c:pt idx="16">
                  <c:v>162.27000000000001</c:v>
                </c:pt>
                <c:pt idx="17">
                  <c:v>165.49</c:v>
                </c:pt>
                <c:pt idx="18">
                  <c:v>168.14</c:v>
                </c:pt>
                <c:pt idx="19">
                  <c:v>172.75</c:v>
                </c:pt>
                <c:pt idx="20">
                  <c:v>170.18</c:v>
                </c:pt>
                <c:pt idx="21">
                  <c:v>174.4</c:v>
                </c:pt>
                <c:pt idx="22">
                  <c:v>180.15</c:v>
                </c:pt>
                <c:pt idx="23">
                  <c:v>179.9</c:v>
                </c:pt>
                <c:pt idx="24">
                  <c:v>183.65</c:v>
                </c:pt>
                <c:pt idx="25">
                  <c:v>183.89</c:v>
                </c:pt>
                <c:pt idx="26">
                  <c:v>188.72</c:v>
                </c:pt>
                <c:pt idx="27">
                  <c:v>184.37</c:v>
                </c:pt>
                <c:pt idx="28">
                  <c:v>184.7</c:v>
                </c:pt>
                <c:pt idx="29">
                  <c:v>183.69</c:v>
                </c:pt>
                <c:pt idx="30">
                  <c:v>185.4</c:v>
                </c:pt>
                <c:pt idx="31">
                  <c:v>187.25</c:v>
                </c:pt>
                <c:pt idx="32">
                  <c:v>187.25</c:v>
                </c:pt>
                <c:pt idx="33">
                  <c:v>184.37</c:v>
                </c:pt>
                <c:pt idx="34">
                  <c:v>178.57</c:v>
                </c:pt>
                <c:pt idx="35">
                  <c:v>170.17</c:v>
                </c:pt>
                <c:pt idx="36">
                  <c:v>161.91999999999999</c:v>
                </c:pt>
                <c:pt idx="37">
                  <c:v>170.45</c:v>
                </c:pt>
                <c:pt idx="38">
                  <c:v>166.46</c:v>
                </c:pt>
                <c:pt idx="39">
                  <c:v>161.29</c:v>
                </c:pt>
                <c:pt idx="40">
                  <c:v>142.52000000000001</c:v>
                </c:pt>
                <c:pt idx="41">
                  <c:v>142.69999999999999</c:v>
                </c:pt>
                <c:pt idx="42">
                  <c:v>135.56</c:v>
                </c:pt>
                <c:pt idx="43">
                  <c:v>146.91999999999999</c:v>
                </c:pt>
                <c:pt idx="44">
                  <c:v>157.66999999999999</c:v>
                </c:pt>
                <c:pt idx="45">
                  <c:v>151.91999999999999</c:v>
                </c:pt>
                <c:pt idx="46">
                  <c:v>155.26</c:v>
                </c:pt>
                <c:pt idx="47">
                  <c:v>153.83000000000001</c:v>
                </c:pt>
                <c:pt idx="48">
                  <c:v>163.47999999999999</c:v>
                </c:pt>
                <c:pt idx="49">
                  <c:v>165.11</c:v>
                </c:pt>
                <c:pt idx="50">
                  <c:v>165.19</c:v>
                </c:pt>
                <c:pt idx="51">
                  <c:v>165.51</c:v>
                </c:pt>
                <c:pt idx="52">
                  <c:v>171.85</c:v>
                </c:pt>
                <c:pt idx="53">
                  <c:v>177.08</c:v>
                </c:pt>
                <c:pt idx="54">
                  <c:v>178.7</c:v>
                </c:pt>
                <c:pt idx="55">
                  <c:v>173.5</c:v>
                </c:pt>
                <c:pt idx="56">
                  <c:v>171.43</c:v>
                </c:pt>
                <c:pt idx="57">
                  <c:v>174.54</c:v>
                </c:pt>
                <c:pt idx="58">
                  <c:v>174.14</c:v>
                </c:pt>
                <c:pt idx="59">
                  <c:v>169.79</c:v>
                </c:pt>
                <c:pt idx="60">
                  <c:v>179.2</c:v>
                </c:pt>
                <c:pt idx="61">
                  <c:v>174.53</c:v>
                </c:pt>
                <c:pt idx="62">
                  <c:v>178.84</c:v>
                </c:pt>
                <c:pt idx="63">
                  <c:v>180.74</c:v>
                </c:pt>
                <c:pt idx="64">
                  <c:v>182.55</c:v>
                </c:pt>
                <c:pt idx="65">
                  <c:v>183.64</c:v>
                </c:pt>
                <c:pt idx="66">
                  <c:v>184.76</c:v>
                </c:pt>
                <c:pt idx="67">
                  <c:v>186.74</c:v>
                </c:pt>
                <c:pt idx="68">
                  <c:v>182.44</c:v>
                </c:pt>
                <c:pt idx="69">
                  <c:v>179.62</c:v>
                </c:pt>
                <c:pt idx="70">
                  <c:v>180.51</c:v>
                </c:pt>
                <c:pt idx="71">
                  <c:v>183.3</c:v>
                </c:pt>
                <c:pt idx="72">
                  <c:v>184.93</c:v>
                </c:pt>
                <c:pt idx="73">
                  <c:v>183.5</c:v>
                </c:pt>
                <c:pt idx="74">
                  <c:v>185.65</c:v>
                </c:pt>
                <c:pt idx="75">
                  <c:v>183.45</c:v>
                </c:pt>
                <c:pt idx="76">
                  <c:v>183.53</c:v>
                </c:pt>
                <c:pt idx="77">
                  <c:v>181.57</c:v>
                </c:pt>
                <c:pt idx="78">
                  <c:v>181.8</c:v>
                </c:pt>
                <c:pt idx="79">
                  <c:v>181.3</c:v>
                </c:pt>
                <c:pt idx="80">
                  <c:v>183.17</c:v>
                </c:pt>
                <c:pt idx="81">
                  <c:v>182.86</c:v>
                </c:pt>
                <c:pt idx="82">
                  <c:v>184.99</c:v>
                </c:pt>
                <c:pt idx="83">
                  <c:v>185.33</c:v>
                </c:pt>
                <c:pt idx="84">
                  <c:v>182.94</c:v>
                </c:pt>
                <c:pt idx="85">
                  <c:v>187.27</c:v>
                </c:pt>
                <c:pt idx="86">
                  <c:v>188.45</c:v>
                </c:pt>
                <c:pt idx="87">
                  <c:v>189.85</c:v>
                </c:pt>
                <c:pt idx="88">
                  <c:v>196.9</c:v>
                </c:pt>
                <c:pt idx="89">
                  <c:v>187.83</c:v>
                </c:pt>
                <c:pt idx="90">
                  <c:v>189.25</c:v>
                </c:pt>
                <c:pt idx="91">
                  <c:v>193.85</c:v>
                </c:pt>
                <c:pt idx="92">
                  <c:v>194.13</c:v>
                </c:pt>
                <c:pt idx="93">
                  <c:v>196.33</c:v>
                </c:pt>
                <c:pt idx="94">
                  <c:v>195.06</c:v>
                </c:pt>
                <c:pt idx="95">
                  <c:v>200.53</c:v>
                </c:pt>
                <c:pt idx="96">
                  <c:v>201.82</c:v>
                </c:pt>
                <c:pt idx="97">
                  <c:v>197.7</c:v>
                </c:pt>
                <c:pt idx="98">
                  <c:v>200.35</c:v>
                </c:pt>
                <c:pt idx="99">
                  <c:v>196.39</c:v>
                </c:pt>
                <c:pt idx="100">
                  <c:v>198.47</c:v>
                </c:pt>
                <c:pt idx="101">
                  <c:v>203.51</c:v>
                </c:pt>
                <c:pt idx="102">
                  <c:v>204.61</c:v>
                </c:pt>
                <c:pt idx="103">
                  <c:v>206.15</c:v>
                </c:pt>
                <c:pt idx="104">
                  <c:v>210.72</c:v>
                </c:pt>
                <c:pt idx="105">
                  <c:v>208.23</c:v>
                </c:pt>
                <c:pt idx="106">
                  <c:v>212.85</c:v>
                </c:pt>
                <c:pt idx="107">
                  <c:v>214.4</c:v>
                </c:pt>
                <c:pt idx="108">
                  <c:v>213.74</c:v>
                </c:pt>
                <c:pt idx="109">
                  <c:v>206.95</c:v>
                </c:pt>
                <c:pt idx="110">
                  <c:v>208.39</c:v>
                </c:pt>
                <c:pt idx="111">
                  <c:v>208.02</c:v>
                </c:pt>
                <c:pt idx="112">
                  <c:v>203.9</c:v>
                </c:pt>
                <c:pt idx="113">
                  <c:v>211.56</c:v>
                </c:pt>
                <c:pt idx="114">
                  <c:v>208.77</c:v>
                </c:pt>
                <c:pt idx="115">
                  <c:v>211.86</c:v>
                </c:pt>
                <c:pt idx="116">
                  <c:v>201.31</c:v>
                </c:pt>
                <c:pt idx="117">
                  <c:v>203.8</c:v>
                </c:pt>
                <c:pt idx="118">
                  <c:v>202.06</c:v>
                </c:pt>
                <c:pt idx="119">
                  <c:v>204.06</c:v>
                </c:pt>
                <c:pt idx="120">
                  <c:v>203.88</c:v>
                </c:pt>
                <c:pt idx="121">
                  <c:v>205.07</c:v>
                </c:pt>
                <c:pt idx="122">
                  <c:v>213.35</c:v>
                </c:pt>
                <c:pt idx="123">
                  <c:v>212.93</c:v>
                </c:pt>
                <c:pt idx="124">
                  <c:v>216.32</c:v>
                </c:pt>
                <c:pt idx="125">
                  <c:v>212.46</c:v>
                </c:pt>
                <c:pt idx="126">
                  <c:v>208.33</c:v>
                </c:pt>
                <c:pt idx="127">
                  <c:v>203.37</c:v>
                </c:pt>
                <c:pt idx="128">
                  <c:v>209.27</c:v>
                </c:pt>
                <c:pt idx="129">
                  <c:v>208.71</c:v>
                </c:pt>
                <c:pt idx="130">
                  <c:v>208.89</c:v>
                </c:pt>
                <c:pt idx="131">
                  <c:v>210.21</c:v>
                </c:pt>
                <c:pt idx="132">
                  <c:v>211.49</c:v>
                </c:pt>
                <c:pt idx="133">
                  <c:v>209.84</c:v>
                </c:pt>
                <c:pt idx="134">
                  <c:v>214.55</c:v>
                </c:pt>
                <c:pt idx="135">
                  <c:v>213.12</c:v>
                </c:pt>
                <c:pt idx="136">
                  <c:v>213.71</c:v>
                </c:pt>
                <c:pt idx="137">
                  <c:v>216.43</c:v>
                </c:pt>
                <c:pt idx="138">
                  <c:v>221.18</c:v>
                </c:pt>
                <c:pt idx="139">
                  <c:v>226.57</c:v>
                </c:pt>
                <c:pt idx="140">
                  <c:v>229.02</c:v>
                </c:pt>
                <c:pt idx="141">
                  <c:v>225</c:v>
                </c:pt>
                <c:pt idx="142">
                  <c:v>227.28</c:v>
                </c:pt>
                <c:pt idx="143">
                  <c:v>231.71</c:v>
                </c:pt>
                <c:pt idx="144">
                  <c:v>214.14</c:v>
                </c:pt>
                <c:pt idx="145">
                  <c:v>211.17</c:v>
                </c:pt>
                <c:pt idx="146">
                  <c:v>205.32</c:v>
                </c:pt>
                <c:pt idx="147">
                  <c:v>204.04</c:v>
                </c:pt>
                <c:pt idx="148">
                  <c:v>205.3</c:v>
                </c:pt>
                <c:pt idx="149">
                  <c:v>208.83</c:v>
                </c:pt>
                <c:pt idx="150">
                  <c:v>204.96</c:v>
                </c:pt>
                <c:pt idx="151">
                  <c:v>202.94</c:v>
                </c:pt>
                <c:pt idx="152">
                  <c:v>200.34</c:v>
                </c:pt>
                <c:pt idx="153">
                  <c:v>202.67</c:v>
                </c:pt>
                <c:pt idx="154">
                  <c:v>207.42</c:v>
                </c:pt>
                <c:pt idx="155">
                  <c:v>200.75</c:v>
                </c:pt>
                <c:pt idx="156">
                  <c:v>203.09</c:v>
                </c:pt>
                <c:pt idx="157">
                  <c:v>207.8</c:v>
                </c:pt>
                <c:pt idx="158">
                  <c:v>209.58</c:v>
                </c:pt>
                <c:pt idx="159">
                  <c:v>207.17</c:v>
                </c:pt>
                <c:pt idx="160">
                  <c:v>210.17</c:v>
                </c:pt>
                <c:pt idx="161">
                  <c:v>212.44</c:v>
                </c:pt>
                <c:pt idx="162">
                  <c:v>206.14</c:v>
                </c:pt>
                <c:pt idx="163">
                  <c:v>210.23</c:v>
                </c:pt>
                <c:pt idx="164">
                  <c:v>205.79</c:v>
                </c:pt>
                <c:pt idx="165">
                  <c:v>209.87</c:v>
                </c:pt>
                <c:pt idx="166">
                  <c:v>210.61</c:v>
                </c:pt>
                <c:pt idx="167">
                  <c:v>215.81</c:v>
                </c:pt>
                <c:pt idx="168">
                  <c:v>221.49</c:v>
                </c:pt>
                <c:pt idx="169">
                  <c:v>222.8</c:v>
                </c:pt>
                <c:pt idx="170">
                  <c:v>220.89</c:v>
                </c:pt>
                <c:pt idx="171">
                  <c:v>219.71</c:v>
                </c:pt>
                <c:pt idx="172">
                  <c:v>219.65</c:v>
                </c:pt>
                <c:pt idx="173">
                  <c:v>214.37</c:v>
                </c:pt>
                <c:pt idx="174">
                  <c:v>214.61</c:v>
                </c:pt>
                <c:pt idx="175">
                  <c:v>214.78</c:v>
                </c:pt>
                <c:pt idx="176">
                  <c:v>214.94</c:v>
                </c:pt>
                <c:pt idx="177">
                  <c:v>216.22</c:v>
                </c:pt>
                <c:pt idx="178">
                  <c:v>210.25</c:v>
                </c:pt>
                <c:pt idx="179">
                  <c:v>213.15</c:v>
                </c:pt>
                <c:pt idx="180">
                  <c:v>204.35</c:v>
                </c:pt>
                <c:pt idx="181">
                  <c:v>202.63</c:v>
                </c:pt>
                <c:pt idx="182">
                  <c:v>202.32</c:v>
                </c:pt>
                <c:pt idx="183">
                  <c:v>206.14</c:v>
                </c:pt>
                <c:pt idx="184">
                  <c:v>223.23</c:v>
                </c:pt>
                <c:pt idx="185">
                  <c:v>223.64</c:v>
                </c:pt>
                <c:pt idx="186">
                  <c:v>218.42</c:v>
                </c:pt>
                <c:pt idx="187">
                  <c:v>211.08</c:v>
                </c:pt>
                <c:pt idx="188">
                  <c:v>216.42</c:v>
                </c:pt>
                <c:pt idx="189">
                  <c:v>215.43</c:v>
                </c:pt>
                <c:pt idx="190">
                  <c:v>216.5</c:v>
                </c:pt>
                <c:pt idx="191">
                  <c:v>217.35</c:v>
                </c:pt>
                <c:pt idx="192">
                  <c:v>214.5</c:v>
                </c:pt>
                <c:pt idx="193">
                  <c:v>211</c:v>
                </c:pt>
                <c:pt idx="194">
                  <c:v>212.35</c:v>
                </c:pt>
                <c:pt idx="195">
                  <c:v>210.33</c:v>
                </c:pt>
                <c:pt idx="196">
                  <c:v>210.05</c:v>
                </c:pt>
                <c:pt idx="197">
                  <c:v>213.86</c:v>
                </c:pt>
                <c:pt idx="198">
                  <c:v>213.79</c:v>
                </c:pt>
                <c:pt idx="199">
                  <c:v>215.2</c:v>
                </c:pt>
                <c:pt idx="200">
                  <c:v>214.25</c:v>
                </c:pt>
                <c:pt idx="201">
                  <c:v>216.22</c:v>
                </c:pt>
                <c:pt idx="202">
                  <c:v>215.41</c:v>
                </c:pt>
                <c:pt idx="203">
                  <c:v>214.28</c:v>
                </c:pt>
                <c:pt idx="204">
                  <c:v>214.39</c:v>
                </c:pt>
                <c:pt idx="205">
                  <c:v>214.32</c:v>
                </c:pt>
                <c:pt idx="206">
                  <c:v>215.98</c:v>
                </c:pt>
                <c:pt idx="207">
                  <c:v>211.53</c:v>
                </c:pt>
                <c:pt idx="208">
                  <c:v>210.55</c:v>
                </c:pt>
                <c:pt idx="209">
                  <c:v>213.3</c:v>
                </c:pt>
                <c:pt idx="210">
                  <c:v>214.19</c:v>
                </c:pt>
                <c:pt idx="211">
                  <c:v>214.13</c:v>
                </c:pt>
                <c:pt idx="212">
                  <c:v>219.22</c:v>
                </c:pt>
                <c:pt idx="213">
                  <c:v>219.41</c:v>
                </c:pt>
                <c:pt idx="214">
                  <c:v>218.14</c:v>
                </c:pt>
                <c:pt idx="215">
                  <c:v>222.57</c:v>
                </c:pt>
                <c:pt idx="216">
                  <c:v>223.94</c:v>
                </c:pt>
                <c:pt idx="217">
                  <c:v>220.94</c:v>
                </c:pt>
                <c:pt idx="218">
                  <c:v>222.68</c:v>
                </c:pt>
                <c:pt idx="219">
                  <c:v>224.92</c:v>
                </c:pt>
                <c:pt idx="220">
                  <c:v>224.27</c:v>
                </c:pt>
                <c:pt idx="221">
                  <c:v>221.75</c:v>
                </c:pt>
                <c:pt idx="222">
                  <c:v>222.24</c:v>
                </c:pt>
                <c:pt idx="223">
                  <c:v>217.85</c:v>
                </c:pt>
                <c:pt idx="224">
                  <c:v>218.02</c:v>
                </c:pt>
                <c:pt idx="225">
                  <c:v>212.24</c:v>
                </c:pt>
                <c:pt idx="226">
                  <c:v>218.15</c:v>
                </c:pt>
                <c:pt idx="227">
                  <c:v>219.55</c:v>
                </c:pt>
                <c:pt idx="228">
                  <c:v>217.46</c:v>
                </c:pt>
                <c:pt idx="229">
                  <c:v>214.85</c:v>
                </c:pt>
                <c:pt idx="230">
                  <c:v>216.42</c:v>
                </c:pt>
                <c:pt idx="231">
                  <c:v>213.01</c:v>
                </c:pt>
                <c:pt idx="232">
                  <c:v>212.58</c:v>
                </c:pt>
                <c:pt idx="233">
                  <c:v>216.34</c:v>
                </c:pt>
                <c:pt idx="234">
                  <c:v>224.22</c:v>
                </c:pt>
                <c:pt idx="235">
                  <c:v>224.84</c:v>
                </c:pt>
                <c:pt idx="236">
                  <c:v>225.81</c:v>
                </c:pt>
                <c:pt idx="237">
                  <c:v>229.46</c:v>
                </c:pt>
                <c:pt idx="238">
                  <c:v>232.51</c:v>
                </c:pt>
                <c:pt idx="239">
                  <c:v>233.27</c:v>
                </c:pt>
                <c:pt idx="240">
                  <c:v>238.93</c:v>
                </c:pt>
                <c:pt idx="241">
                  <c:v>231.68</c:v>
                </c:pt>
                <c:pt idx="242">
                  <c:v>239.58</c:v>
                </c:pt>
                <c:pt idx="243">
                  <c:v>239.38</c:v>
                </c:pt>
                <c:pt idx="244">
                  <c:v>242.94</c:v>
                </c:pt>
                <c:pt idx="245">
                  <c:v>242.1</c:v>
                </c:pt>
                <c:pt idx="246">
                  <c:v>242.23</c:v>
                </c:pt>
                <c:pt idx="247">
                  <c:v>242.4</c:v>
                </c:pt>
                <c:pt idx="248">
                  <c:v>243.76</c:v>
                </c:pt>
                <c:pt idx="249">
                  <c:v>242.86</c:v>
                </c:pt>
                <c:pt idx="250">
                  <c:v>244.46</c:v>
                </c:pt>
                <c:pt idx="251">
                  <c:v>245.04</c:v>
                </c:pt>
                <c:pt idx="252">
                  <c:v>243.73</c:v>
                </c:pt>
                <c:pt idx="253">
                  <c:v>244.26</c:v>
                </c:pt>
                <c:pt idx="254">
                  <c:v>243.85</c:v>
                </c:pt>
                <c:pt idx="255">
                  <c:v>240.96</c:v>
                </c:pt>
                <c:pt idx="256">
                  <c:v>234.64</c:v>
                </c:pt>
                <c:pt idx="257">
                  <c:v>233.26</c:v>
                </c:pt>
                <c:pt idx="258">
                  <c:v>234.43</c:v>
                </c:pt>
                <c:pt idx="259">
                  <c:v>228.78</c:v>
                </c:pt>
                <c:pt idx="260">
                  <c:v>232.3</c:v>
                </c:pt>
                <c:pt idx="261">
                  <c:v>236.96</c:v>
                </c:pt>
                <c:pt idx="262">
                  <c:v>233.91</c:v>
                </c:pt>
                <c:pt idx="263">
                  <c:v>227.44</c:v>
                </c:pt>
                <c:pt idx="264">
                  <c:v>226.83</c:v>
                </c:pt>
                <c:pt idx="265">
                  <c:v>231.58</c:v>
                </c:pt>
                <c:pt idx="266">
                  <c:v>227.45</c:v>
                </c:pt>
                <c:pt idx="267">
                  <c:v>233.62</c:v>
                </c:pt>
                <c:pt idx="268">
                  <c:v>232.41</c:v>
                </c:pt>
                <c:pt idx="269">
                  <c:v>237.18</c:v>
                </c:pt>
                <c:pt idx="270">
                  <c:v>235.8</c:v>
                </c:pt>
                <c:pt idx="271">
                  <c:v>234.83</c:v>
                </c:pt>
                <c:pt idx="272">
                  <c:v>237.7</c:v>
                </c:pt>
                <c:pt idx="273">
                  <c:v>237.11</c:v>
                </c:pt>
                <c:pt idx="274">
                  <c:v>230.76</c:v>
                </c:pt>
                <c:pt idx="275">
                  <c:v>230.07</c:v>
                </c:pt>
                <c:pt idx="276">
                  <c:v>236.05</c:v>
                </c:pt>
                <c:pt idx="277">
                  <c:v>237.6</c:v>
                </c:pt>
                <c:pt idx="278">
                  <c:v>235.38</c:v>
                </c:pt>
                <c:pt idx="279">
                  <c:v>232.25</c:v>
                </c:pt>
                <c:pt idx="280">
                  <c:v>236.47</c:v>
                </c:pt>
                <c:pt idx="281">
                  <c:v>235.28</c:v>
                </c:pt>
                <c:pt idx="282">
                  <c:v>232.32</c:v>
                </c:pt>
                <c:pt idx="283">
                  <c:v>235.74</c:v>
                </c:pt>
                <c:pt idx="284">
                  <c:v>242.38</c:v>
                </c:pt>
                <c:pt idx="285">
                  <c:v>249.04</c:v>
                </c:pt>
                <c:pt idx="286">
                  <c:v>247.9</c:v>
                </c:pt>
                <c:pt idx="287">
                  <c:v>249.92</c:v>
                </c:pt>
                <c:pt idx="288">
                  <c:v>253.345</c:v>
                </c:pt>
                <c:pt idx="289">
                  <c:v>255.72</c:v>
                </c:pt>
                <c:pt idx="290">
                  <c:v>256.04000000000002</c:v>
                </c:pt>
                <c:pt idx="291">
                  <c:v>258.39</c:v>
                </c:pt>
                <c:pt idx="292">
                  <c:v>255.79</c:v>
                </c:pt>
                <c:pt idx="293">
                  <c:v>259.55</c:v>
                </c:pt>
                <c:pt idx="294">
                  <c:v>260.57</c:v>
                </c:pt>
                <c:pt idx="295">
                  <c:v>258.82</c:v>
                </c:pt>
                <c:pt idx="296">
                  <c:v>258.3</c:v>
                </c:pt>
                <c:pt idx="297">
                  <c:v>260.67</c:v>
                </c:pt>
                <c:pt idx="298">
                  <c:v>257.19</c:v>
                </c:pt>
                <c:pt idx="299">
                  <c:v>260.82</c:v>
                </c:pt>
                <c:pt idx="300">
                  <c:v>261.51</c:v>
                </c:pt>
                <c:pt idx="301">
                  <c:v>262.13</c:v>
                </c:pt>
                <c:pt idx="302">
                  <c:v>254.74</c:v>
                </c:pt>
                <c:pt idx="303">
                  <c:v>252.45</c:v>
                </c:pt>
                <c:pt idx="304">
                  <c:v>252.19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1-42A1-859A-51DE7865CB2F}"/>
            </c:ext>
          </c:extLst>
        </c:ser>
        <c:ser>
          <c:idx val="1"/>
          <c:order val="1"/>
          <c:tx>
            <c:v>ассиметрия</c:v>
          </c:tx>
          <c:spPr>
            <a:ln w="508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1-42A1-859A-51DE7865CB2F}"/>
              </c:ext>
            </c:extLst>
          </c:dPt>
          <c:val>
            <c:numRef>
              <c:f>'Зад. 5'!$J$2</c:f>
              <c:numCache>
                <c:formatCode>General</c:formatCode>
                <c:ptCount val="1"/>
                <c:pt idx="0">
                  <c:v>-0.20950490689447124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1-42A1-859A-51DE7865CB2F}"/>
            </c:ext>
          </c:extLst>
        </c:ser>
        <c:ser>
          <c:idx val="2"/>
          <c:order val="2"/>
          <c:tx>
            <c:v>эксцесс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'Зад. 5'!$J$3</c:f>
              <c:numCache>
                <c:formatCode>General</c:formatCode>
                <c:ptCount val="1"/>
                <c:pt idx="0">
                  <c:v>-0.47082906176668837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1-42A1-859A-51DE786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68767"/>
        <c:axId val="752369599"/>
      </c:lineChart>
      <c:catAx>
        <c:axId val="75236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9599"/>
        <c:crosses val="autoZero"/>
        <c:auto val="1"/>
        <c:lblAlgn val="ctr"/>
        <c:lblOffset val="100"/>
        <c:noMultiLvlLbl val="0"/>
      </c:catAx>
      <c:valAx>
        <c:axId val="752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'Зад. 5'!$C$1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5'!$C$2:$C$306</c:f>
              <c:numCache>
                <c:formatCode>General</c:formatCode>
                <c:ptCount val="305"/>
                <c:pt idx="0">
                  <c:v>1484147</c:v>
                </c:pt>
                <c:pt idx="1">
                  <c:v>1454237</c:v>
                </c:pt>
                <c:pt idx="2">
                  <c:v>1382001</c:v>
                </c:pt>
                <c:pt idx="3">
                  <c:v>1565158</c:v>
                </c:pt>
                <c:pt idx="4">
                  <c:v>1841459</c:v>
                </c:pt>
                <c:pt idx="5">
                  <c:v>1621985</c:v>
                </c:pt>
                <c:pt idx="6">
                  <c:v>1554452</c:v>
                </c:pt>
                <c:pt idx="7">
                  <c:v>1242038</c:v>
                </c:pt>
                <c:pt idx="8">
                  <c:v>1544199</c:v>
                </c:pt>
                <c:pt idx="9">
                  <c:v>1511841</c:v>
                </c:pt>
                <c:pt idx="10">
                  <c:v>1297065</c:v>
                </c:pt>
                <c:pt idx="11">
                  <c:v>1671485</c:v>
                </c:pt>
                <c:pt idx="12">
                  <c:v>1478154</c:v>
                </c:pt>
                <c:pt idx="13">
                  <c:v>1515488</c:v>
                </c:pt>
                <c:pt idx="14">
                  <c:v>1199730</c:v>
                </c:pt>
                <c:pt idx="15">
                  <c:v>2249939</c:v>
                </c:pt>
                <c:pt idx="16">
                  <c:v>1947004</c:v>
                </c:pt>
                <c:pt idx="17">
                  <c:v>1273572</c:v>
                </c:pt>
                <c:pt idx="18">
                  <c:v>1852795</c:v>
                </c:pt>
                <c:pt idx="19">
                  <c:v>4001118</c:v>
                </c:pt>
                <c:pt idx="20">
                  <c:v>3183291</c:v>
                </c:pt>
                <c:pt idx="21">
                  <c:v>2275551</c:v>
                </c:pt>
                <c:pt idx="22">
                  <c:v>2224805</c:v>
                </c:pt>
                <c:pt idx="23">
                  <c:v>3040755</c:v>
                </c:pt>
                <c:pt idx="24">
                  <c:v>2198977</c:v>
                </c:pt>
                <c:pt idx="25">
                  <c:v>2468882</c:v>
                </c:pt>
                <c:pt idx="26">
                  <c:v>2188123</c:v>
                </c:pt>
                <c:pt idx="27">
                  <c:v>4688306</c:v>
                </c:pt>
                <c:pt idx="28">
                  <c:v>3756749</c:v>
                </c:pt>
                <c:pt idx="29">
                  <c:v>2711076</c:v>
                </c:pt>
                <c:pt idx="30">
                  <c:v>1361434</c:v>
                </c:pt>
                <c:pt idx="31">
                  <c:v>1460895</c:v>
                </c:pt>
                <c:pt idx="32">
                  <c:v>1188625</c:v>
                </c:pt>
                <c:pt idx="33">
                  <c:v>2466554</c:v>
                </c:pt>
                <c:pt idx="34">
                  <c:v>3200997</c:v>
                </c:pt>
                <c:pt idx="35">
                  <c:v>3416423</c:v>
                </c:pt>
                <c:pt idx="36">
                  <c:v>5726661</c:v>
                </c:pt>
                <c:pt idx="37">
                  <c:v>2873255</c:v>
                </c:pt>
                <c:pt idx="38">
                  <c:v>3422063</c:v>
                </c:pt>
                <c:pt idx="39">
                  <c:v>5498580</c:v>
                </c:pt>
                <c:pt idx="40">
                  <c:v>5582841</c:v>
                </c:pt>
                <c:pt idx="41">
                  <c:v>5920618</c:v>
                </c:pt>
                <c:pt idx="42">
                  <c:v>5865001</c:v>
                </c:pt>
                <c:pt idx="43">
                  <c:v>6236320</c:v>
                </c:pt>
                <c:pt idx="44">
                  <c:v>4988816</c:v>
                </c:pt>
                <c:pt idx="45">
                  <c:v>3908441</c:v>
                </c:pt>
                <c:pt idx="46">
                  <c:v>3283062</c:v>
                </c:pt>
                <c:pt idx="47">
                  <c:v>2481473</c:v>
                </c:pt>
                <c:pt idx="48">
                  <c:v>3539809</c:v>
                </c:pt>
                <c:pt idx="49">
                  <c:v>2600733</c:v>
                </c:pt>
                <c:pt idx="50">
                  <c:v>3108571</c:v>
                </c:pt>
                <c:pt idx="51">
                  <c:v>2119362</c:v>
                </c:pt>
                <c:pt idx="52">
                  <c:v>2195755</c:v>
                </c:pt>
                <c:pt idx="53">
                  <c:v>3163450</c:v>
                </c:pt>
                <c:pt idx="54">
                  <c:v>2982625</c:v>
                </c:pt>
                <c:pt idx="55">
                  <c:v>2023246</c:v>
                </c:pt>
                <c:pt idx="56">
                  <c:v>2108888</c:v>
                </c:pt>
                <c:pt idx="57">
                  <c:v>1907308</c:v>
                </c:pt>
                <c:pt idx="58">
                  <c:v>1753701</c:v>
                </c:pt>
                <c:pt idx="59">
                  <c:v>1982256</c:v>
                </c:pt>
                <c:pt idx="60">
                  <c:v>2090867</c:v>
                </c:pt>
                <c:pt idx="61">
                  <c:v>2325009</c:v>
                </c:pt>
                <c:pt idx="62">
                  <c:v>1970050</c:v>
                </c:pt>
                <c:pt idx="63">
                  <c:v>2318628</c:v>
                </c:pt>
                <c:pt idx="64">
                  <c:v>2196380</c:v>
                </c:pt>
                <c:pt idx="65">
                  <c:v>1588908</c:v>
                </c:pt>
                <c:pt idx="66">
                  <c:v>1586188</c:v>
                </c:pt>
                <c:pt idx="67">
                  <c:v>1514570</c:v>
                </c:pt>
                <c:pt idx="68">
                  <c:v>1725022</c:v>
                </c:pt>
                <c:pt idx="69">
                  <c:v>3096081</c:v>
                </c:pt>
                <c:pt idx="70">
                  <c:v>2697654</c:v>
                </c:pt>
                <c:pt idx="71">
                  <c:v>3086800</c:v>
                </c:pt>
                <c:pt idx="72">
                  <c:v>2209376</c:v>
                </c:pt>
                <c:pt idx="73">
                  <c:v>2041859</c:v>
                </c:pt>
                <c:pt idx="74">
                  <c:v>1748693</c:v>
                </c:pt>
                <c:pt idx="75">
                  <c:v>2106334</c:v>
                </c:pt>
                <c:pt idx="76">
                  <c:v>1381350</c:v>
                </c:pt>
                <c:pt idx="77">
                  <c:v>2338356</c:v>
                </c:pt>
                <c:pt idx="78">
                  <c:v>3179589</c:v>
                </c:pt>
                <c:pt idx="79">
                  <c:v>2539642</c:v>
                </c:pt>
                <c:pt idx="80">
                  <c:v>3107158</c:v>
                </c:pt>
                <c:pt idx="81">
                  <c:v>1221935</c:v>
                </c:pt>
                <c:pt idx="82">
                  <c:v>1563666</c:v>
                </c:pt>
                <c:pt idx="83">
                  <c:v>1505543</c:v>
                </c:pt>
                <c:pt idx="84">
                  <c:v>1456424</c:v>
                </c:pt>
                <c:pt idx="85">
                  <c:v>2482529</c:v>
                </c:pt>
                <c:pt idx="86">
                  <c:v>1776590</c:v>
                </c:pt>
                <c:pt idx="87">
                  <c:v>1635808</c:v>
                </c:pt>
                <c:pt idx="88">
                  <c:v>2682176</c:v>
                </c:pt>
                <c:pt idx="89">
                  <c:v>3177880</c:v>
                </c:pt>
                <c:pt idx="90">
                  <c:v>2368806</c:v>
                </c:pt>
                <c:pt idx="91">
                  <c:v>2755877</c:v>
                </c:pt>
                <c:pt idx="92">
                  <c:v>1513067</c:v>
                </c:pt>
                <c:pt idx="93">
                  <c:v>1153291</c:v>
                </c:pt>
                <c:pt idx="94">
                  <c:v>2138422</c:v>
                </c:pt>
                <c:pt idx="95">
                  <c:v>1622192</c:v>
                </c:pt>
                <c:pt idx="96">
                  <c:v>1337359</c:v>
                </c:pt>
                <c:pt idx="97">
                  <c:v>2046773</c:v>
                </c:pt>
                <c:pt idx="98">
                  <c:v>1640001</c:v>
                </c:pt>
                <c:pt idx="99">
                  <c:v>2655697</c:v>
                </c:pt>
                <c:pt idx="100">
                  <c:v>1274956</c:v>
                </c:pt>
                <c:pt idx="101">
                  <c:v>1833982</c:v>
                </c:pt>
                <c:pt idx="102">
                  <c:v>1706789</c:v>
                </c:pt>
                <c:pt idx="103">
                  <c:v>1657640</c:v>
                </c:pt>
                <c:pt idx="104">
                  <c:v>1462464</c:v>
                </c:pt>
                <c:pt idx="105">
                  <c:v>1483660</c:v>
                </c:pt>
                <c:pt idx="106">
                  <c:v>1556988</c:v>
                </c:pt>
                <c:pt idx="107">
                  <c:v>1510746</c:v>
                </c:pt>
                <c:pt idx="108">
                  <c:v>1423705</c:v>
                </c:pt>
                <c:pt idx="109">
                  <c:v>2124919</c:v>
                </c:pt>
                <c:pt idx="110">
                  <c:v>2229348</c:v>
                </c:pt>
                <c:pt idx="111">
                  <c:v>1647981</c:v>
                </c:pt>
                <c:pt idx="112">
                  <c:v>1571934</c:v>
                </c:pt>
                <c:pt idx="113">
                  <c:v>1497666</c:v>
                </c:pt>
                <c:pt idx="114">
                  <c:v>1504992</c:v>
                </c:pt>
                <c:pt idx="115">
                  <c:v>1418184</c:v>
                </c:pt>
                <c:pt idx="116">
                  <c:v>1852609</c:v>
                </c:pt>
                <c:pt idx="117">
                  <c:v>1177094</c:v>
                </c:pt>
                <c:pt idx="118">
                  <c:v>1273056</c:v>
                </c:pt>
                <c:pt idx="119">
                  <c:v>1075706</c:v>
                </c:pt>
                <c:pt idx="120">
                  <c:v>1314773</c:v>
                </c:pt>
                <c:pt idx="121">
                  <c:v>2264628</c:v>
                </c:pt>
                <c:pt idx="122">
                  <c:v>1662587</c:v>
                </c:pt>
                <c:pt idx="123">
                  <c:v>1094084</c:v>
                </c:pt>
                <c:pt idx="124">
                  <c:v>1568896</c:v>
                </c:pt>
                <c:pt idx="125">
                  <c:v>1219371</c:v>
                </c:pt>
                <c:pt idx="126">
                  <c:v>1270825</c:v>
                </c:pt>
                <c:pt idx="127">
                  <c:v>1486104</c:v>
                </c:pt>
                <c:pt idx="128">
                  <c:v>1258058</c:v>
                </c:pt>
                <c:pt idx="129">
                  <c:v>923297</c:v>
                </c:pt>
                <c:pt idx="130">
                  <c:v>806860</c:v>
                </c:pt>
                <c:pt idx="131">
                  <c:v>874189</c:v>
                </c:pt>
                <c:pt idx="132">
                  <c:v>1016934</c:v>
                </c:pt>
                <c:pt idx="133">
                  <c:v>1146244</c:v>
                </c:pt>
                <c:pt idx="134">
                  <c:v>1504588</c:v>
                </c:pt>
                <c:pt idx="135">
                  <c:v>1452507</c:v>
                </c:pt>
                <c:pt idx="136">
                  <c:v>1086903</c:v>
                </c:pt>
                <c:pt idx="137">
                  <c:v>1154763</c:v>
                </c:pt>
                <c:pt idx="138">
                  <c:v>1719149</c:v>
                </c:pt>
                <c:pt idx="139">
                  <c:v>2391471</c:v>
                </c:pt>
                <c:pt idx="140">
                  <c:v>1495909</c:v>
                </c:pt>
                <c:pt idx="141">
                  <c:v>1244389</c:v>
                </c:pt>
                <c:pt idx="142">
                  <c:v>938716</c:v>
                </c:pt>
                <c:pt idx="143">
                  <c:v>1599534</c:v>
                </c:pt>
                <c:pt idx="144">
                  <c:v>2436065</c:v>
                </c:pt>
                <c:pt idx="145">
                  <c:v>1735486</c:v>
                </c:pt>
                <c:pt idx="146">
                  <c:v>1481419</c:v>
                </c:pt>
                <c:pt idx="147">
                  <c:v>1511966</c:v>
                </c:pt>
                <c:pt idx="148">
                  <c:v>1180813</c:v>
                </c:pt>
                <c:pt idx="149">
                  <c:v>768517</c:v>
                </c:pt>
                <c:pt idx="150">
                  <c:v>1046362</c:v>
                </c:pt>
                <c:pt idx="151">
                  <c:v>1386142</c:v>
                </c:pt>
                <c:pt idx="152">
                  <c:v>2040834</c:v>
                </c:pt>
                <c:pt idx="153">
                  <c:v>2494659</c:v>
                </c:pt>
                <c:pt idx="154">
                  <c:v>1720514</c:v>
                </c:pt>
                <c:pt idx="155">
                  <c:v>1782923</c:v>
                </c:pt>
                <c:pt idx="156">
                  <c:v>1516504</c:v>
                </c:pt>
                <c:pt idx="157">
                  <c:v>1574179</c:v>
                </c:pt>
                <c:pt idx="158">
                  <c:v>1781494</c:v>
                </c:pt>
                <c:pt idx="159">
                  <c:v>1110151</c:v>
                </c:pt>
                <c:pt idx="160">
                  <c:v>1709244</c:v>
                </c:pt>
                <c:pt idx="161">
                  <c:v>1231166</c:v>
                </c:pt>
                <c:pt idx="162">
                  <c:v>2050139</c:v>
                </c:pt>
                <c:pt idx="163">
                  <c:v>1106669</c:v>
                </c:pt>
                <c:pt idx="164">
                  <c:v>1775846</c:v>
                </c:pt>
                <c:pt idx="165">
                  <c:v>1314049</c:v>
                </c:pt>
                <c:pt idx="166">
                  <c:v>1156989</c:v>
                </c:pt>
                <c:pt idx="167">
                  <c:v>1553012</c:v>
                </c:pt>
                <c:pt idx="168">
                  <c:v>2485180</c:v>
                </c:pt>
                <c:pt idx="169">
                  <c:v>1754396</c:v>
                </c:pt>
                <c:pt idx="170">
                  <c:v>1293668</c:v>
                </c:pt>
                <c:pt idx="171">
                  <c:v>1167219</c:v>
                </c:pt>
                <c:pt idx="172">
                  <c:v>1520369</c:v>
                </c:pt>
                <c:pt idx="173">
                  <c:v>1524390</c:v>
                </c:pt>
                <c:pt idx="174">
                  <c:v>1146166</c:v>
                </c:pt>
                <c:pt idx="175">
                  <c:v>1183537</c:v>
                </c:pt>
                <c:pt idx="176">
                  <c:v>1126777</c:v>
                </c:pt>
                <c:pt idx="177">
                  <c:v>1034545</c:v>
                </c:pt>
                <c:pt idx="178">
                  <c:v>2092203</c:v>
                </c:pt>
                <c:pt idx="179">
                  <c:v>1401623</c:v>
                </c:pt>
                <c:pt idx="180">
                  <c:v>1385771</c:v>
                </c:pt>
                <c:pt idx="181">
                  <c:v>1622105</c:v>
                </c:pt>
                <c:pt idx="182">
                  <c:v>1367230</c:v>
                </c:pt>
                <c:pt idx="183">
                  <c:v>1164962</c:v>
                </c:pt>
                <c:pt idx="184">
                  <c:v>1738397</c:v>
                </c:pt>
                <c:pt idx="185">
                  <c:v>1066372</c:v>
                </c:pt>
                <c:pt idx="186">
                  <c:v>1903543</c:v>
                </c:pt>
                <c:pt idx="187">
                  <c:v>2193104</c:v>
                </c:pt>
                <c:pt idx="188">
                  <c:v>1549085</c:v>
                </c:pt>
                <c:pt idx="189">
                  <c:v>1030334</c:v>
                </c:pt>
                <c:pt idx="190">
                  <c:v>972394</c:v>
                </c:pt>
                <c:pt idx="191">
                  <c:v>1152764</c:v>
                </c:pt>
                <c:pt idx="192">
                  <c:v>1135149</c:v>
                </c:pt>
                <c:pt idx="193">
                  <c:v>1191647</c:v>
                </c:pt>
                <c:pt idx="194">
                  <c:v>1184342</c:v>
                </c:pt>
                <c:pt idx="195">
                  <c:v>980160</c:v>
                </c:pt>
                <c:pt idx="196">
                  <c:v>883303</c:v>
                </c:pt>
                <c:pt idx="197">
                  <c:v>1316283</c:v>
                </c:pt>
                <c:pt idx="198">
                  <c:v>1039714</c:v>
                </c:pt>
                <c:pt idx="199">
                  <c:v>588470</c:v>
                </c:pt>
                <c:pt idx="200">
                  <c:v>1429089</c:v>
                </c:pt>
                <c:pt idx="201">
                  <c:v>1207571</c:v>
                </c:pt>
                <c:pt idx="202">
                  <c:v>912649</c:v>
                </c:pt>
                <c:pt idx="203">
                  <c:v>853519</c:v>
                </c:pt>
                <c:pt idx="204">
                  <c:v>889105</c:v>
                </c:pt>
                <c:pt idx="205">
                  <c:v>798986</c:v>
                </c:pt>
                <c:pt idx="206">
                  <c:v>1000537</c:v>
                </c:pt>
                <c:pt idx="207">
                  <c:v>1376468</c:v>
                </c:pt>
                <c:pt idx="208">
                  <c:v>862692</c:v>
                </c:pt>
                <c:pt idx="209">
                  <c:v>1166144</c:v>
                </c:pt>
                <c:pt idx="210">
                  <c:v>1163704</c:v>
                </c:pt>
                <c:pt idx="211">
                  <c:v>925614</c:v>
                </c:pt>
                <c:pt idx="212">
                  <c:v>1533742</c:v>
                </c:pt>
                <c:pt idx="213">
                  <c:v>1141818</c:v>
                </c:pt>
                <c:pt idx="214">
                  <c:v>1684558</c:v>
                </c:pt>
                <c:pt idx="215">
                  <c:v>1388687</c:v>
                </c:pt>
                <c:pt idx="216">
                  <c:v>837643</c:v>
                </c:pt>
                <c:pt idx="217">
                  <c:v>701654</c:v>
                </c:pt>
                <c:pt idx="218">
                  <c:v>540619</c:v>
                </c:pt>
                <c:pt idx="219">
                  <c:v>901536</c:v>
                </c:pt>
                <c:pt idx="220">
                  <c:v>852999</c:v>
                </c:pt>
                <c:pt idx="221">
                  <c:v>724823</c:v>
                </c:pt>
                <c:pt idx="222">
                  <c:v>785502</c:v>
                </c:pt>
                <c:pt idx="223">
                  <c:v>1396408</c:v>
                </c:pt>
                <c:pt idx="224">
                  <c:v>787674</c:v>
                </c:pt>
                <c:pt idx="225">
                  <c:v>1512084</c:v>
                </c:pt>
                <c:pt idx="226">
                  <c:v>1096705</c:v>
                </c:pt>
                <c:pt idx="227">
                  <c:v>941765</c:v>
                </c:pt>
                <c:pt idx="228">
                  <c:v>893708</c:v>
                </c:pt>
                <c:pt idx="229">
                  <c:v>925884</c:v>
                </c:pt>
                <c:pt idx="230">
                  <c:v>754432</c:v>
                </c:pt>
                <c:pt idx="231">
                  <c:v>1362799</c:v>
                </c:pt>
                <c:pt idx="232">
                  <c:v>1238186</c:v>
                </c:pt>
                <c:pt idx="233">
                  <c:v>1083220</c:v>
                </c:pt>
                <c:pt idx="234">
                  <c:v>1596522</c:v>
                </c:pt>
                <c:pt idx="235">
                  <c:v>1179432</c:v>
                </c:pt>
                <c:pt idx="236">
                  <c:v>1207261</c:v>
                </c:pt>
                <c:pt idx="237">
                  <c:v>1233512</c:v>
                </c:pt>
                <c:pt idx="238">
                  <c:v>1472349</c:v>
                </c:pt>
                <c:pt idx="239">
                  <c:v>3342780</c:v>
                </c:pt>
                <c:pt idx="240">
                  <c:v>2617687</c:v>
                </c:pt>
                <c:pt idx="241">
                  <c:v>2307630</c:v>
                </c:pt>
                <c:pt idx="242">
                  <c:v>1693375</c:v>
                </c:pt>
                <c:pt idx="243">
                  <c:v>1223279</c:v>
                </c:pt>
                <c:pt idx="244">
                  <c:v>1340656</c:v>
                </c:pt>
                <c:pt idx="245">
                  <c:v>1175910</c:v>
                </c:pt>
                <c:pt idx="246">
                  <c:v>842130</c:v>
                </c:pt>
                <c:pt idx="247">
                  <c:v>731445</c:v>
                </c:pt>
                <c:pt idx="248">
                  <c:v>940853</c:v>
                </c:pt>
                <c:pt idx="249">
                  <c:v>1284291</c:v>
                </c:pt>
                <c:pt idx="250">
                  <c:v>764779</c:v>
                </c:pt>
                <c:pt idx="251">
                  <c:v>916578</c:v>
                </c:pt>
                <c:pt idx="252">
                  <c:v>942500</c:v>
                </c:pt>
                <c:pt idx="253">
                  <c:v>827343</c:v>
                </c:pt>
                <c:pt idx="254">
                  <c:v>929495</c:v>
                </c:pt>
                <c:pt idx="255">
                  <c:v>1475013</c:v>
                </c:pt>
                <c:pt idx="256">
                  <c:v>1936286</c:v>
                </c:pt>
                <c:pt idx="257">
                  <c:v>1964171</c:v>
                </c:pt>
                <c:pt idx="258">
                  <c:v>1464879</c:v>
                </c:pt>
                <c:pt idx="259">
                  <c:v>2461991</c:v>
                </c:pt>
                <c:pt idx="260">
                  <c:v>2124265</c:v>
                </c:pt>
                <c:pt idx="261">
                  <c:v>1568062</c:v>
                </c:pt>
                <c:pt idx="262">
                  <c:v>1605559</c:v>
                </c:pt>
                <c:pt idx="263">
                  <c:v>1980230</c:v>
                </c:pt>
                <c:pt idx="264">
                  <c:v>2772467</c:v>
                </c:pt>
                <c:pt idx="265">
                  <c:v>2970671</c:v>
                </c:pt>
                <c:pt idx="266">
                  <c:v>2290547</c:v>
                </c:pt>
                <c:pt idx="267">
                  <c:v>2243508</c:v>
                </c:pt>
                <c:pt idx="268">
                  <c:v>1890102</c:v>
                </c:pt>
                <c:pt idx="269">
                  <c:v>1750473</c:v>
                </c:pt>
                <c:pt idx="270">
                  <c:v>1711085</c:v>
                </c:pt>
                <c:pt idx="271">
                  <c:v>1552658</c:v>
                </c:pt>
                <c:pt idx="272">
                  <c:v>1665414</c:v>
                </c:pt>
                <c:pt idx="273">
                  <c:v>1813809</c:v>
                </c:pt>
                <c:pt idx="274">
                  <c:v>2295288</c:v>
                </c:pt>
                <c:pt idx="275">
                  <c:v>1997512</c:v>
                </c:pt>
                <c:pt idx="276">
                  <c:v>1473031</c:v>
                </c:pt>
                <c:pt idx="277">
                  <c:v>1514134</c:v>
                </c:pt>
                <c:pt idx="278">
                  <c:v>1741754</c:v>
                </c:pt>
                <c:pt idx="279">
                  <c:v>2836313</c:v>
                </c:pt>
                <c:pt idx="280">
                  <c:v>1429163</c:v>
                </c:pt>
                <c:pt idx="281">
                  <c:v>1419589</c:v>
                </c:pt>
                <c:pt idx="282">
                  <c:v>1557145</c:v>
                </c:pt>
                <c:pt idx="283">
                  <c:v>1961181</c:v>
                </c:pt>
                <c:pt idx="284">
                  <c:v>1786736</c:v>
                </c:pt>
                <c:pt idx="285">
                  <c:v>2134488</c:v>
                </c:pt>
                <c:pt idx="286">
                  <c:v>1267820</c:v>
                </c:pt>
                <c:pt idx="287">
                  <c:v>1215816</c:v>
                </c:pt>
                <c:pt idx="288">
                  <c:v>1292366</c:v>
                </c:pt>
                <c:pt idx="289">
                  <c:v>1574182</c:v>
                </c:pt>
                <c:pt idx="290">
                  <c:v>1392644</c:v>
                </c:pt>
                <c:pt idx="291">
                  <c:v>1247078</c:v>
                </c:pt>
                <c:pt idx="292">
                  <c:v>1471730</c:v>
                </c:pt>
                <c:pt idx="293">
                  <c:v>1225277</c:v>
                </c:pt>
                <c:pt idx="294">
                  <c:v>1130798</c:v>
                </c:pt>
                <c:pt idx="295">
                  <c:v>1428948</c:v>
                </c:pt>
                <c:pt idx="296">
                  <c:v>898184</c:v>
                </c:pt>
                <c:pt idx="297">
                  <c:v>1040293</c:v>
                </c:pt>
                <c:pt idx="298">
                  <c:v>1331556</c:v>
                </c:pt>
                <c:pt idx="299">
                  <c:v>1288649</c:v>
                </c:pt>
                <c:pt idx="300">
                  <c:v>971006</c:v>
                </c:pt>
                <c:pt idx="301">
                  <c:v>1121003</c:v>
                </c:pt>
                <c:pt idx="302">
                  <c:v>2264301</c:v>
                </c:pt>
                <c:pt idx="303">
                  <c:v>1924078</c:v>
                </c:pt>
                <c:pt idx="304">
                  <c:v>1472282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EDD-886F-B019E9183175}"/>
            </c:ext>
          </c:extLst>
        </c:ser>
        <c:ser>
          <c:idx val="1"/>
          <c:order val="1"/>
          <c:tx>
            <c:strRef>
              <c:f>'Зад. 5'!$Q$2</c:f>
              <c:strCache>
                <c:ptCount val="1"/>
                <c:pt idx="0">
                  <c:v>ассиметрия</c:v>
                </c:pt>
              </c:strCache>
            </c:strRef>
          </c:tx>
          <c:spPr>
            <a:ln w="1936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'Зад. 5'!$R$2</c:f>
              <c:numCache>
                <c:formatCode>General</c:formatCode>
                <c:ptCount val="1"/>
                <c:pt idx="0">
                  <c:v>2.2901175993838589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5-4EDD-886F-B019E9183175}"/>
            </c:ext>
          </c:extLst>
        </c:ser>
        <c:ser>
          <c:idx val="2"/>
          <c:order val="2"/>
          <c:tx>
            <c:strRef>
              <c:f>'Зад. 5'!$Q$3</c:f>
              <c:strCache>
                <c:ptCount val="1"/>
                <c:pt idx="0">
                  <c:v>эксцесс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1111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85-4EDD-886F-B019E9183175}"/>
              </c:ext>
            </c:extLst>
          </c:dPt>
          <c:val>
            <c:numRef>
              <c:f>'Зад. 5'!$R$3</c:f>
              <c:numCache>
                <c:formatCode>General</c:formatCode>
                <c:ptCount val="1"/>
                <c:pt idx="0">
                  <c:v>7.0825365539573149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5-4EDD-886F-B019E918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43775"/>
        <c:axId val="1013335871"/>
      </c:lineChart>
      <c:catAx>
        <c:axId val="10133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35871"/>
        <c:crosses val="autoZero"/>
        <c:auto val="1"/>
        <c:lblAlgn val="ctr"/>
        <c:lblOffset val="100"/>
        <c:noMultiLvlLbl val="0"/>
      </c:catAx>
      <c:valAx>
        <c:axId val="1013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закрытия</a:t>
            </a:r>
            <a:r>
              <a:rPr lang="ru-RU" baseline="0"/>
              <a:t> по отношению к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5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6/2/2020</c:v>
                </c:pt>
                <c:pt idx="25">
                  <c:v>7/2/2020</c:v>
                </c:pt>
                <c:pt idx="26">
                  <c:v>10/2/2020</c:v>
                </c:pt>
                <c:pt idx="27">
                  <c:v>11/2/2020</c:v>
                </c:pt>
                <c:pt idx="28">
                  <c:v>12/2/2020</c:v>
                </c:pt>
                <c:pt idx="29">
                  <c:v>13/02/20</c:v>
                </c:pt>
                <c:pt idx="30">
                  <c:v>14/02/20</c:v>
                </c:pt>
                <c:pt idx="31">
                  <c:v>18/02/20</c:v>
                </c:pt>
                <c:pt idx="32">
                  <c:v>19/02/20</c:v>
                </c:pt>
                <c:pt idx="33">
                  <c:v>20/02/20</c:v>
                </c:pt>
                <c:pt idx="34">
                  <c:v>21/02/20</c:v>
                </c:pt>
                <c:pt idx="35">
                  <c:v>26/02/20</c:v>
                </c:pt>
                <c:pt idx="36">
                  <c:v>28/02/20</c:v>
                </c:pt>
                <c:pt idx="37">
                  <c:v>4/3/2020</c:v>
                </c:pt>
                <c:pt idx="38">
                  <c:v>5/3/2020</c:v>
                </c:pt>
                <c:pt idx="39">
                  <c:v>6/3/2020</c:v>
                </c:pt>
                <c:pt idx="40">
                  <c:v>18/03/20</c:v>
                </c:pt>
                <c:pt idx="41">
                  <c:v>19/03/20</c:v>
                </c:pt>
                <c:pt idx="42">
                  <c:v>23/03/20</c:v>
                </c:pt>
                <c:pt idx="43">
                  <c:v>25/03/20</c:v>
                </c:pt>
                <c:pt idx="44">
                  <c:v>31/03/20</c:v>
                </c:pt>
                <c:pt idx="45">
                  <c:v>1/4/2020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15/04/20</c:v>
                </c:pt>
                <c:pt idx="53">
                  <c:v>16/04/20</c:v>
                </c:pt>
                <c:pt idx="54">
                  <c:v>17/04/20</c:v>
                </c:pt>
                <c:pt idx="55">
                  <c:v>22/04/20</c:v>
                </c:pt>
                <c:pt idx="56">
                  <c:v>23/04/20</c:v>
                </c:pt>
                <c:pt idx="57">
                  <c:v>24/04/20</c:v>
                </c:pt>
                <c:pt idx="58">
                  <c:v>27/04/20</c:v>
                </c:pt>
                <c:pt idx="59">
                  <c:v>28/04/20</c:v>
                </c:pt>
                <c:pt idx="60">
                  <c:v>30/04/20</c:v>
                </c:pt>
                <c:pt idx="61">
                  <c:v>1/5/2020</c:v>
                </c:pt>
                <c:pt idx="62">
                  <c:v>4/5/2020</c:v>
                </c:pt>
                <c:pt idx="63">
                  <c:v>5/5/2020</c:v>
                </c:pt>
                <c:pt idx="64">
                  <c:v>6/5/2020</c:v>
                </c:pt>
                <c:pt idx="65">
                  <c:v>7/5/2020</c:v>
                </c:pt>
                <c:pt idx="66">
                  <c:v>8/5/2020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13/05/20</c:v>
                </c:pt>
                <c:pt idx="70">
                  <c:v>14/05/20</c:v>
                </c:pt>
                <c:pt idx="71">
                  <c:v>15/05/20</c:v>
                </c:pt>
                <c:pt idx="72">
                  <c:v>18/05/20</c:v>
                </c:pt>
                <c:pt idx="73">
                  <c:v>19/05/20</c:v>
                </c:pt>
                <c:pt idx="74">
                  <c:v>20/05/20</c:v>
                </c:pt>
                <c:pt idx="75">
                  <c:v>21/05/20</c:v>
                </c:pt>
                <c:pt idx="76">
                  <c:v>22/05/20</c:v>
                </c:pt>
                <c:pt idx="77">
                  <c:v>26/05/20</c:v>
                </c:pt>
                <c:pt idx="78">
                  <c:v>27/05/20</c:v>
                </c:pt>
                <c:pt idx="79">
                  <c:v>28/05/20</c:v>
                </c:pt>
                <c:pt idx="80">
                  <c:v>29/05/20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12/6/2020</c:v>
                </c:pt>
                <c:pt idx="90">
                  <c:v>15/06/20</c:v>
                </c:pt>
                <c:pt idx="91">
                  <c:v>16/06/20</c:v>
                </c:pt>
                <c:pt idx="92">
                  <c:v>17/06/20</c:v>
                </c:pt>
                <c:pt idx="93">
                  <c:v>18/06/20</c:v>
                </c:pt>
                <c:pt idx="94">
                  <c:v>19/06/20</c:v>
                </c:pt>
                <c:pt idx="95">
                  <c:v>22/06/20</c:v>
                </c:pt>
                <c:pt idx="96">
                  <c:v>23/06/20</c:v>
                </c:pt>
                <c:pt idx="97">
                  <c:v>24/06/20</c:v>
                </c:pt>
                <c:pt idx="98">
                  <c:v>25/06/20</c:v>
                </c:pt>
                <c:pt idx="99">
                  <c:v>26/06/20</c:v>
                </c:pt>
                <c:pt idx="100">
                  <c:v>29/06/20</c:v>
                </c:pt>
                <c:pt idx="101">
                  <c:v>30/06/20</c:v>
                </c:pt>
                <c:pt idx="102">
                  <c:v>1/7/2020</c:v>
                </c:pt>
                <c:pt idx="103">
                  <c:v>2/7/2020</c:v>
                </c:pt>
                <c:pt idx="104">
                  <c:v>6/7/2020</c:v>
                </c:pt>
                <c:pt idx="105">
                  <c:v>7/7/2020</c:v>
                </c:pt>
                <c:pt idx="106">
                  <c:v>8/7/2020</c:v>
                </c:pt>
                <c:pt idx="107">
                  <c:v>9/7/2020</c:v>
                </c:pt>
                <c:pt idx="108">
                  <c:v>10/7/2020</c:v>
                </c:pt>
                <c:pt idx="109">
                  <c:v>13/07/20</c:v>
                </c:pt>
                <c:pt idx="110">
                  <c:v>14/07/20</c:v>
                </c:pt>
                <c:pt idx="111">
                  <c:v>15/07/20</c:v>
                </c:pt>
                <c:pt idx="112">
                  <c:v>16/07/20</c:v>
                </c:pt>
                <c:pt idx="113">
                  <c:v>20/07/20</c:v>
                </c:pt>
                <c:pt idx="114">
                  <c:v>21/07/20</c:v>
                </c:pt>
                <c:pt idx="115">
                  <c:v>22/07/20</c:v>
                </c:pt>
                <c:pt idx="116">
                  <c:v>24/07/20</c:v>
                </c:pt>
                <c:pt idx="117">
                  <c:v>27/07/20</c:v>
                </c:pt>
                <c:pt idx="118">
                  <c:v>28/07/20</c:v>
                </c:pt>
                <c:pt idx="119">
                  <c:v>29/07/20</c:v>
                </c:pt>
                <c:pt idx="120">
                  <c:v>30/07/20</c:v>
                </c:pt>
                <c:pt idx="121">
                  <c:v>31/07/20</c:v>
                </c:pt>
                <c:pt idx="122">
                  <c:v>4/8/2020</c:v>
                </c:pt>
                <c:pt idx="123">
                  <c:v>5/8/2020</c:v>
                </c:pt>
                <c:pt idx="124">
                  <c:v>6/8/2020</c:v>
                </c:pt>
                <c:pt idx="125">
                  <c:v>7/8/2020</c:v>
                </c:pt>
                <c:pt idx="126">
                  <c:v>10/8/2020</c:v>
                </c:pt>
                <c:pt idx="127">
                  <c:v>11/8/2020</c:v>
                </c:pt>
                <c:pt idx="128">
                  <c:v>12/8/2020</c:v>
                </c:pt>
                <c:pt idx="129">
                  <c:v>13/08/20</c:v>
                </c:pt>
                <c:pt idx="130">
                  <c:v>14/08/20</c:v>
                </c:pt>
                <c:pt idx="131">
                  <c:v>17/08/20</c:v>
                </c:pt>
                <c:pt idx="132">
                  <c:v>18/08/20</c:v>
                </c:pt>
                <c:pt idx="133">
                  <c:v>19/08/20</c:v>
                </c:pt>
                <c:pt idx="134">
                  <c:v>20/08/20</c:v>
                </c:pt>
                <c:pt idx="135">
                  <c:v>21/08/20</c:v>
                </c:pt>
                <c:pt idx="136">
                  <c:v>24/08/20</c:v>
                </c:pt>
                <c:pt idx="137">
                  <c:v>25/08/20</c:v>
                </c:pt>
                <c:pt idx="138">
                  <c:v>26/08/20</c:v>
                </c:pt>
                <c:pt idx="139">
                  <c:v>27/08/20</c:v>
                </c:pt>
                <c:pt idx="140">
                  <c:v>28/08/20</c:v>
                </c:pt>
                <c:pt idx="141">
                  <c:v>31/08/20</c:v>
                </c:pt>
                <c:pt idx="142">
                  <c:v>1/9/2020</c:v>
                </c:pt>
                <c:pt idx="143">
                  <c:v>2/9/2020</c:v>
                </c:pt>
                <c:pt idx="144">
                  <c:v>4/9/2020</c:v>
                </c:pt>
                <c:pt idx="145">
                  <c:v>9/9/2020</c:v>
                </c:pt>
                <c:pt idx="146">
                  <c:v>10/9/2020</c:v>
                </c:pt>
                <c:pt idx="147">
                  <c:v>11/9/2020</c:v>
                </c:pt>
                <c:pt idx="148">
                  <c:v>14/09/20</c:v>
                </c:pt>
                <c:pt idx="149">
                  <c:v>15/09/20</c:v>
                </c:pt>
                <c:pt idx="150">
                  <c:v>16/09/20</c:v>
                </c:pt>
                <c:pt idx="151">
                  <c:v>17/09/20</c:v>
                </c:pt>
                <c:pt idx="152">
                  <c:v>18/09/20</c:v>
                </c:pt>
                <c:pt idx="153">
                  <c:v>21/09/20</c:v>
                </c:pt>
                <c:pt idx="154">
                  <c:v>22/09/20</c:v>
                </c:pt>
                <c:pt idx="155">
                  <c:v>23/09/20</c:v>
                </c:pt>
                <c:pt idx="156">
                  <c:v>24/09/20</c:v>
                </c:pt>
                <c:pt idx="157">
                  <c:v>25/09/20</c:v>
                </c:pt>
                <c:pt idx="158">
                  <c:v>28/09/20</c:v>
                </c:pt>
                <c:pt idx="159">
                  <c:v>29/09/20</c:v>
                </c:pt>
                <c:pt idx="160">
                  <c:v>30/09/20</c:v>
                </c:pt>
                <c:pt idx="161">
                  <c:v>1/10/2020</c:v>
                </c:pt>
                <c:pt idx="162">
                  <c:v>2/10/2020</c:v>
                </c:pt>
                <c:pt idx="163">
                  <c:v>5/10/2020</c:v>
                </c:pt>
                <c:pt idx="164">
                  <c:v>6/10/2020</c:v>
                </c:pt>
                <c:pt idx="165">
                  <c:v>7/10/2020</c:v>
                </c:pt>
                <c:pt idx="166">
                  <c:v>8/10/2020</c:v>
                </c:pt>
                <c:pt idx="167">
                  <c:v>9/10/2020</c:v>
                </c:pt>
                <c:pt idx="168">
                  <c:v>12/10/2020</c:v>
                </c:pt>
                <c:pt idx="169">
                  <c:v>13/10/20</c:v>
                </c:pt>
                <c:pt idx="170">
                  <c:v>14/10/20</c:v>
                </c:pt>
                <c:pt idx="171">
                  <c:v>15/10/20</c:v>
                </c:pt>
                <c:pt idx="172">
                  <c:v>16/10/20</c:v>
                </c:pt>
                <c:pt idx="173">
                  <c:v>19/10/20</c:v>
                </c:pt>
                <c:pt idx="174">
                  <c:v>20/10/20</c:v>
                </c:pt>
                <c:pt idx="175">
                  <c:v>21/10/20</c:v>
                </c:pt>
                <c:pt idx="176">
                  <c:v>22/10/20</c:v>
                </c:pt>
                <c:pt idx="177">
                  <c:v>23/10/20</c:v>
                </c:pt>
                <c:pt idx="178">
                  <c:v>26/10/20</c:v>
                </c:pt>
                <c:pt idx="179">
                  <c:v>27/10/20</c:v>
                </c:pt>
                <c:pt idx="180">
                  <c:v>29/10/20</c:v>
                </c:pt>
                <c:pt idx="181">
                  <c:v>30/10/20</c:v>
                </c:pt>
                <c:pt idx="182">
                  <c:v>2/11/2020</c:v>
                </c:pt>
                <c:pt idx="183">
                  <c:v>3/11/2020</c:v>
                </c:pt>
                <c:pt idx="184">
                  <c:v>5/11/2020</c:v>
                </c:pt>
                <c:pt idx="185">
                  <c:v>6/11/2020</c:v>
                </c:pt>
                <c:pt idx="186">
                  <c:v>9/11/2020</c:v>
                </c:pt>
                <c:pt idx="187">
                  <c:v>10/11/2020</c:v>
                </c:pt>
                <c:pt idx="188">
                  <c:v>11/11/2020</c:v>
                </c:pt>
                <c:pt idx="189">
                  <c:v>12/11/2020</c:v>
                </c:pt>
                <c:pt idx="190">
                  <c:v>13/11/20</c:v>
                </c:pt>
                <c:pt idx="191">
                  <c:v>16/11/20</c:v>
                </c:pt>
                <c:pt idx="192">
                  <c:v>17/11/20</c:v>
                </c:pt>
                <c:pt idx="193">
                  <c:v>18/11/20</c:v>
                </c:pt>
                <c:pt idx="194">
                  <c:v>19/11/20</c:v>
                </c:pt>
                <c:pt idx="195">
                  <c:v>20/11/20</c:v>
                </c:pt>
                <c:pt idx="196">
                  <c:v>23/11/20</c:v>
                </c:pt>
                <c:pt idx="197">
                  <c:v>24/11/20</c:v>
                </c:pt>
                <c:pt idx="198">
                  <c:v>25/11/20</c:v>
                </c:pt>
                <c:pt idx="199">
                  <c:v>27/11/20</c:v>
                </c:pt>
                <c:pt idx="200">
                  <c:v>30/11/20</c:v>
                </c:pt>
                <c:pt idx="201">
                  <c:v>1/12/2020</c:v>
                </c:pt>
                <c:pt idx="202">
                  <c:v>2/12/2020</c:v>
                </c:pt>
                <c:pt idx="203">
                  <c:v>3/12/2020</c:v>
                </c:pt>
                <c:pt idx="204">
                  <c:v>4/12/2020</c:v>
                </c:pt>
                <c:pt idx="205">
                  <c:v>7/12/2020</c:v>
                </c:pt>
                <c:pt idx="206">
                  <c:v>8/12/2020</c:v>
                </c:pt>
                <c:pt idx="207">
                  <c:v>9/12/2020</c:v>
                </c:pt>
                <c:pt idx="208">
                  <c:v>10/12/2020</c:v>
                </c:pt>
                <c:pt idx="209">
                  <c:v>11/12/2020</c:v>
                </c:pt>
                <c:pt idx="210">
                  <c:v>14/12/20</c:v>
                </c:pt>
                <c:pt idx="211">
                  <c:v>15/12/20</c:v>
                </c:pt>
                <c:pt idx="212">
                  <c:v>16/12/20</c:v>
                </c:pt>
                <c:pt idx="213">
                  <c:v>17/12/20</c:v>
                </c:pt>
                <c:pt idx="214">
                  <c:v>18/12/20</c:v>
                </c:pt>
                <c:pt idx="215">
                  <c:v>21/12/20</c:v>
                </c:pt>
                <c:pt idx="216">
                  <c:v>22/12/20</c:v>
                </c:pt>
                <c:pt idx="217">
                  <c:v>23/12/20</c:v>
                </c:pt>
                <c:pt idx="218">
                  <c:v>24/12/20</c:v>
                </c:pt>
                <c:pt idx="219">
                  <c:v>28/12/20</c:v>
                </c:pt>
                <c:pt idx="220">
                  <c:v>29/12/20</c:v>
                </c:pt>
                <c:pt idx="221">
                  <c:v>30/12/20</c:v>
                </c:pt>
                <c:pt idx="222">
                  <c:v>31/12/20</c:v>
                </c:pt>
                <c:pt idx="223">
                  <c:v>4/1/2021</c:v>
                </c:pt>
                <c:pt idx="224">
                  <c:v>5/1/2021</c:v>
                </c:pt>
                <c:pt idx="225">
                  <c:v>6/1/2021</c:v>
                </c:pt>
                <c:pt idx="226">
                  <c:v>7/1/2021</c:v>
                </c:pt>
                <c:pt idx="227">
                  <c:v>8/1/2021</c:v>
                </c:pt>
                <c:pt idx="228">
                  <c:v>11/1/2021</c:v>
                </c:pt>
                <c:pt idx="229">
                  <c:v>12/1/2021</c:v>
                </c:pt>
                <c:pt idx="230">
                  <c:v>13/01/21</c:v>
                </c:pt>
                <c:pt idx="231">
                  <c:v>14/01/21</c:v>
                </c:pt>
                <c:pt idx="232">
                  <c:v>15/01/21</c:v>
                </c:pt>
                <c:pt idx="233">
                  <c:v>19/01/21</c:v>
                </c:pt>
                <c:pt idx="234">
                  <c:v>20/01/21</c:v>
                </c:pt>
                <c:pt idx="235">
                  <c:v>21/01/21</c:v>
                </c:pt>
                <c:pt idx="236">
                  <c:v>22/01/21</c:v>
                </c:pt>
                <c:pt idx="237">
                  <c:v>25/01/21</c:v>
                </c:pt>
                <c:pt idx="238">
                  <c:v>26/01/21</c:v>
                </c:pt>
                <c:pt idx="239">
                  <c:v>27/01/21</c:v>
                </c:pt>
                <c:pt idx="240">
                  <c:v>28/01/21</c:v>
                </c:pt>
                <c:pt idx="241">
                  <c:v>29/01/21</c:v>
                </c:pt>
                <c:pt idx="242">
                  <c:v>1/2/2021</c:v>
                </c:pt>
                <c:pt idx="243">
                  <c:v>2/2/2021</c:v>
                </c:pt>
                <c:pt idx="244">
                  <c:v>3/2/2021</c:v>
                </c:pt>
                <c:pt idx="245">
                  <c:v>4/2/2021</c:v>
                </c:pt>
                <c:pt idx="246">
                  <c:v>5/2/2021</c:v>
                </c:pt>
                <c:pt idx="247">
                  <c:v>8/2/2021</c:v>
                </c:pt>
                <c:pt idx="248">
                  <c:v>9/2/2021</c:v>
                </c:pt>
                <c:pt idx="249">
                  <c:v>10/2/2021</c:v>
                </c:pt>
                <c:pt idx="250">
                  <c:v>11/2/2021</c:v>
                </c:pt>
                <c:pt idx="251">
                  <c:v>12/2/2021</c:v>
                </c:pt>
                <c:pt idx="252">
                  <c:v>16/02/21</c:v>
                </c:pt>
                <c:pt idx="253">
                  <c:v>17/02/21</c:v>
                </c:pt>
                <c:pt idx="254">
                  <c:v>18/02/21</c:v>
                </c:pt>
                <c:pt idx="255">
                  <c:v>19/02/21</c:v>
                </c:pt>
                <c:pt idx="256">
                  <c:v>22/02/21</c:v>
                </c:pt>
                <c:pt idx="257">
                  <c:v>23/02/21</c:v>
                </c:pt>
                <c:pt idx="258">
                  <c:v>24/02/21</c:v>
                </c:pt>
                <c:pt idx="259">
                  <c:v>25/02/21</c:v>
                </c:pt>
                <c:pt idx="260">
                  <c:v>26/02/21</c:v>
                </c:pt>
                <c:pt idx="261">
                  <c:v>1/3/2021</c:v>
                </c:pt>
                <c:pt idx="262">
                  <c:v>2/3/2021</c:v>
                </c:pt>
                <c:pt idx="263">
                  <c:v>3/3/2021</c:v>
                </c:pt>
                <c:pt idx="264">
                  <c:v>4/3/2021</c:v>
                </c:pt>
                <c:pt idx="265">
                  <c:v>5/3/2021</c:v>
                </c:pt>
                <c:pt idx="266">
                  <c:v>8/3/2021</c:v>
                </c:pt>
                <c:pt idx="267">
                  <c:v>9/3/2021</c:v>
                </c:pt>
                <c:pt idx="268">
                  <c:v>10/3/2021</c:v>
                </c:pt>
                <c:pt idx="269">
                  <c:v>11/3/2021</c:v>
                </c:pt>
                <c:pt idx="270">
                  <c:v>12/3/2021</c:v>
                </c:pt>
                <c:pt idx="271">
                  <c:v>15/03/21</c:v>
                </c:pt>
                <c:pt idx="272">
                  <c:v>16/03/21</c:v>
                </c:pt>
                <c:pt idx="273">
                  <c:v>17/03/21</c:v>
                </c:pt>
                <c:pt idx="274">
                  <c:v>18/03/21</c:v>
                </c:pt>
                <c:pt idx="275">
                  <c:v>19/03/21</c:v>
                </c:pt>
                <c:pt idx="276">
                  <c:v>22/03/21</c:v>
                </c:pt>
                <c:pt idx="277">
                  <c:v>23/03/21</c:v>
                </c:pt>
                <c:pt idx="278">
                  <c:v>24/03/21</c:v>
                </c:pt>
                <c:pt idx="279">
                  <c:v>25/03/21</c:v>
                </c:pt>
                <c:pt idx="280">
                  <c:v>26/03/21</c:v>
                </c:pt>
                <c:pt idx="281">
                  <c:v>29/03/21</c:v>
                </c:pt>
                <c:pt idx="282">
                  <c:v>30/03/21</c:v>
                </c:pt>
                <c:pt idx="283">
                  <c:v>31/03/21</c:v>
                </c:pt>
                <c:pt idx="284">
                  <c:v>1/4/2021</c:v>
                </c:pt>
                <c:pt idx="285">
                  <c:v>5/4/2021</c:v>
                </c:pt>
                <c:pt idx="286">
                  <c:v>6/4/2021</c:v>
                </c:pt>
                <c:pt idx="287">
                  <c:v>7/4/2021</c:v>
                </c:pt>
                <c:pt idx="288">
                  <c:v>8/4/2021</c:v>
                </c:pt>
                <c:pt idx="289">
                  <c:v>9/4/2021</c:v>
                </c:pt>
                <c:pt idx="290">
                  <c:v>12/4/2021</c:v>
                </c:pt>
                <c:pt idx="291">
                  <c:v>13/04/21</c:v>
                </c:pt>
                <c:pt idx="292">
                  <c:v>14/04/21</c:v>
                </c:pt>
                <c:pt idx="293">
                  <c:v>15/04/21</c:v>
                </c:pt>
                <c:pt idx="294">
                  <c:v>16/04/21</c:v>
                </c:pt>
                <c:pt idx="295">
                  <c:v>19/04/21</c:v>
                </c:pt>
                <c:pt idx="296">
                  <c:v>20/04/21</c:v>
                </c:pt>
                <c:pt idx="297">
                  <c:v>21/04/21</c:v>
                </c:pt>
                <c:pt idx="298">
                  <c:v>22/04/21</c:v>
                </c:pt>
                <c:pt idx="299">
                  <c:v>23/04/21</c:v>
                </c:pt>
                <c:pt idx="300">
                  <c:v>26/04/21</c:v>
                </c:pt>
                <c:pt idx="301">
                  <c:v>27/04/21</c:v>
                </c:pt>
                <c:pt idx="302">
                  <c:v>28/04/21</c:v>
                </c:pt>
                <c:pt idx="303">
                  <c:v>29/04/21</c:v>
                </c:pt>
                <c:pt idx="304">
                  <c:v>30/04/21</c:v>
                </c:pt>
              </c:strCache>
            </c:strRef>
          </c:cat>
          <c:val>
            <c:numRef>
              <c:f>Зад.7!$B$2:$B$311</c:f>
              <c:numCache>
                <c:formatCode>General</c:formatCode>
                <c:ptCount val="310"/>
                <c:pt idx="0">
                  <c:v>160.61000000000001</c:v>
                </c:pt>
                <c:pt idx="1">
                  <c:v>158.77000000000001</c:v>
                </c:pt>
                <c:pt idx="2">
                  <c:v>159</c:v>
                </c:pt>
                <c:pt idx="3">
                  <c:v>157.62</c:v>
                </c:pt>
                <c:pt idx="4">
                  <c:v>160.13999999999999</c:v>
                </c:pt>
                <c:pt idx="5">
                  <c:v>162.08000000000001</c:v>
                </c:pt>
                <c:pt idx="6">
                  <c:v>161.27000000000001</c:v>
                </c:pt>
                <c:pt idx="7">
                  <c:v>163.30000000000001</c:v>
                </c:pt>
                <c:pt idx="8">
                  <c:v>162.1</c:v>
                </c:pt>
                <c:pt idx="9">
                  <c:v>163.29</c:v>
                </c:pt>
                <c:pt idx="10">
                  <c:v>166.22</c:v>
                </c:pt>
                <c:pt idx="11">
                  <c:v>167.08</c:v>
                </c:pt>
                <c:pt idx="12">
                  <c:v>166.46</c:v>
                </c:pt>
                <c:pt idx="13">
                  <c:v>165.8</c:v>
                </c:pt>
                <c:pt idx="14">
                  <c:v>166.73</c:v>
                </c:pt>
                <c:pt idx="15">
                  <c:v>165.04</c:v>
                </c:pt>
                <c:pt idx="16">
                  <c:v>162.27000000000001</c:v>
                </c:pt>
                <c:pt idx="17">
                  <c:v>165.49</c:v>
                </c:pt>
                <c:pt idx="18">
                  <c:v>168.14</c:v>
                </c:pt>
                <c:pt idx="19">
                  <c:v>172.75</c:v>
                </c:pt>
                <c:pt idx="20">
                  <c:v>170.18</c:v>
                </c:pt>
                <c:pt idx="21">
                  <c:v>174.4</c:v>
                </c:pt>
                <c:pt idx="22">
                  <c:v>180.15</c:v>
                </c:pt>
                <c:pt idx="23">
                  <c:v>179.9</c:v>
                </c:pt>
                <c:pt idx="24">
                  <c:v>183.65</c:v>
                </c:pt>
                <c:pt idx="25">
                  <c:v>183.89</c:v>
                </c:pt>
                <c:pt idx="26">
                  <c:v>188.72</c:v>
                </c:pt>
                <c:pt idx="27">
                  <c:v>184.37</c:v>
                </c:pt>
                <c:pt idx="28">
                  <c:v>184.7</c:v>
                </c:pt>
                <c:pt idx="29">
                  <c:v>183.69</c:v>
                </c:pt>
                <c:pt idx="30">
                  <c:v>185.4</c:v>
                </c:pt>
                <c:pt idx="31">
                  <c:v>187.25</c:v>
                </c:pt>
                <c:pt idx="32">
                  <c:v>187.25</c:v>
                </c:pt>
                <c:pt idx="33">
                  <c:v>184.37</c:v>
                </c:pt>
                <c:pt idx="34">
                  <c:v>178.57</c:v>
                </c:pt>
                <c:pt idx="35">
                  <c:v>170.17</c:v>
                </c:pt>
                <c:pt idx="36">
                  <c:v>161.91999999999999</c:v>
                </c:pt>
                <c:pt idx="37">
                  <c:v>170.45</c:v>
                </c:pt>
                <c:pt idx="38">
                  <c:v>166.46</c:v>
                </c:pt>
                <c:pt idx="39">
                  <c:v>161.29</c:v>
                </c:pt>
                <c:pt idx="40">
                  <c:v>142.52000000000001</c:v>
                </c:pt>
                <c:pt idx="41">
                  <c:v>142.69999999999999</c:v>
                </c:pt>
                <c:pt idx="42">
                  <c:v>135.56</c:v>
                </c:pt>
                <c:pt idx="43">
                  <c:v>146.91999999999999</c:v>
                </c:pt>
                <c:pt idx="44">
                  <c:v>157.66999999999999</c:v>
                </c:pt>
                <c:pt idx="45">
                  <c:v>151.91999999999999</c:v>
                </c:pt>
                <c:pt idx="46">
                  <c:v>155.26</c:v>
                </c:pt>
                <c:pt idx="47">
                  <c:v>153.83000000000001</c:v>
                </c:pt>
                <c:pt idx="48">
                  <c:v>163.47999999999999</c:v>
                </c:pt>
                <c:pt idx="49">
                  <c:v>165.11</c:v>
                </c:pt>
                <c:pt idx="50">
                  <c:v>165.19</c:v>
                </c:pt>
                <c:pt idx="51">
                  <c:v>165.51</c:v>
                </c:pt>
                <c:pt idx="52">
                  <c:v>171.85</c:v>
                </c:pt>
                <c:pt idx="53">
                  <c:v>177.08</c:v>
                </c:pt>
                <c:pt idx="54">
                  <c:v>178.7</c:v>
                </c:pt>
                <c:pt idx="55">
                  <c:v>173.5</c:v>
                </c:pt>
                <c:pt idx="56">
                  <c:v>171.43</c:v>
                </c:pt>
                <c:pt idx="57">
                  <c:v>174.54</c:v>
                </c:pt>
                <c:pt idx="58">
                  <c:v>174.14</c:v>
                </c:pt>
                <c:pt idx="59">
                  <c:v>169.79</c:v>
                </c:pt>
                <c:pt idx="60">
                  <c:v>179.2</c:v>
                </c:pt>
                <c:pt idx="61">
                  <c:v>174.53</c:v>
                </c:pt>
                <c:pt idx="62">
                  <c:v>178.84</c:v>
                </c:pt>
                <c:pt idx="63">
                  <c:v>180.74</c:v>
                </c:pt>
                <c:pt idx="64">
                  <c:v>182.55</c:v>
                </c:pt>
                <c:pt idx="65">
                  <c:v>183.64</c:v>
                </c:pt>
                <c:pt idx="66">
                  <c:v>184.76</c:v>
                </c:pt>
                <c:pt idx="67">
                  <c:v>186.74</c:v>
                </c:pt>
                <c:pt idx="68">
                  <c:v>182.44</c:v>
                </c:pt>
                <c:pt idx="69">
                  <c:v>179.62</c:v>
                </c:pt>
                <c:pt idx="70">
                  <c:v>180.51</c:v>
                </c:pt>
                <c:pt idx="71">
                  <c:v>183.3</c:v>
                </c:pt>
                <c:pt idx="72">
                  <c:v>184.93</c:v>
                </c:pt>
                <c:pt idx="73">
                  <c:v>183.5</c:v>
                </c:pt>
                <c:pt idx="74">
                  <c:v>185.65</c:v>
                </c:pt>
                <c:pt idx="75">
                  <c:v>183.45</c:v>
                </c:pt>
                <c:pt idx="76">
                  <c:v>183.53</c:v>
                </c:pt>
                <c:pt idx="77">
                  <c:v>181.57</c:v>
                </c:pt>
                <c:pt idx="78">
                  <c:v>181.8</c:v>
                </c:pt>
                <c:pt idx="79">
                  <c:v>181.3</c:v>
                </c:pt>
                <c:pt idx="80">
                  <c:v>183.17</c:v>
                </c:pt>
                <c:pt idx="81">
                  <c:v>182.86</c:v>
                </c:pt>
                <c:pt idx="82">
                  <c:v>184.99</c:v>
                </c:pt>
                <c:pt idx="83">
                  <c:v>185.33</c:v>
                </c:pt>
                <c:pt idx="84">
                  <c:v>182.94</c:v>
                </c:pt>
                <c:pt idx="85">
                  <c:v>187.27</c:v>
                </c:pt>
                <c:pt idx="86">
                  <c:v>188.45</c:v>
                </c:pt>
                <c:pt idx="87">
                  <c:v>189.85</c:v>
                </c:pt>
                <c:pt idx="88">
                  <c:v>196.9</c:v>
                </c:pt>
                <c:pt idx="89">
                  <c:v>187.83</c:v>
                </c:pt>
                <c:pt idx="90">
                  <c:v>189.25</c:v>
                </c:pt>
                <c:pt idx="91">
                  <c:v>193.85</c:v>
                </c:pt>
                <c:pt idx="92">
                  <c:v>194.13</c:v>
                </c:pt>
                <c:pt idx="93">
                  <c:v>196.33</c:v>
                </c:pt>
                <c:pt idx="94">
                  <c:v>195.06</c:v>
                </c:pt>
                <c:pt idx="95">
                  <c:v>200.53</c:v>
                </c:pt>
                <c:pt idx="96">
                  <c:v>201.82</c:v>
                </c:pt>
                <c:pt idx="97">
                  <c:v>197.7</c:v>
                </c:pt>
                <c:pt idx="98">
                  <c:v>200.35</c:v>
                </c:pt>
                <c:pt idx="99">
                  <c:v>196.39</c:v>
                </c:pt>
                <c:pt idx="100">
                  <c:v>198.47</c:v>
                </c:pt>
                <c:pt idx="101">
                  <c:v>203.51</c:v>
                </c:pt>
                <c:pt idx="102">
                  <c:v>204.61</c:v>
                </c:pt>
                <c:pt idx="103">
                  <c:v>206.15</c:v>
                </c:pt>
                <c:pt idx="104">
                  <c:v>210.72</c:v>
                </c:pt>
                <c:pt idx="105">
                  <c:v>208.23</c:v>
                </c:pt>
                <c:pt idx="106">
                  <c:v>212.85</c:v>
                </c:pt>
                <c:pt idx="107">
                  <c:v>214.4</c:v>
                </c:pt>
                <c:pt idx="108">
                  <c:v>213.74</c:v>
                </c:pt>
                <c:pt idx="109">
                  <c:v>206.95</c:v>
                </c:pt>
                <c:pt idx="110">
                  <c:v>208.39</c:v>
                </c:pt>
                <c:pt idx="111">
                  <c:v>208.02</c:v>
                </c:pt>
                <c:pt idx="112">
                  <c:v>203.9</c:v>
                </c:pt>
                <c:pt idx="113">
                  <c:v>211.56</c:v>
                </c:pt>
                <c:pt idx="114">
                  <c:v>208.77</c:v>
                </c:pt>
                <c:pt idx="115">
                  <c:v>211.86</c:v>
                </c:pt>
                <c:pt idx="116">
                  <c:v>201.31</c:v>
                </c:pt>
                <c:pt idx="117">
                  <c:v>203.8</c:v>
                </c:pt>
                <c:pt idx="118">
                  <c:v>202.06</c:v>
                </c:pt>
                <c:pt idx="119">
                  <c:v>204.06</c:v>
                </c:pt>
                <c:pt idx="120">
                  <c:v>203.88</c:v>
                </c:pt>
                <c:pt idx="121">
                  <c:v>205.07</c:v>
                </c:pt>
                <c:pt idx="122">
                  <c:v>213.35</c:v>
                </c:pt>
                <c:pt idx="123">
                  <c:v>212.93</c:v>
                </c:pt>
                <c:pt idx="124">
                  <c:v>216.32</c:v>
                </c:pt>
                <c:pt idx="125">
                  <c:v>212.46</c:v>
                </c:pt>
                <c:pt idx="126">
                  <c:v>208.33</c:v>
                </c:pt>
                <c:pt idx="127">
                  <c:v>203.37</c:v>
                </c:pt>
                <c:pt idx="128">
                  <c:v>209.27</c:v>
                </c:pt>
                <c:pt idx="129">
                  <c:v>208.71</c:v>
                </c:pt>
                <c:pt idx="130">
                  <c:v>208.89</c:v>
                </c:pt>
                <c:pt idx="131">
                  <c:v>210.21</c:v>
                </c:pt>
                <c:pt idx="132">
                  <c:v>211.49</c:v>
                </c:pt>
                <c:pt idx="133">
                  <c:v>209.84</c:v>
                </c:pt>
                <c:pt idx="134">
                  <c:v>214.55</c:v>
                </c:pt>
                <c:pt idx="135">
                  <c:v>213.12</c:v>
                </c:pt>
                <c:pt idx="136">
                  <c:v>213.71</c:v>
                </c:pt>
                <c:pt idx="137">
                  <c:v>216.43</c:v>
                </c:pt>
                <c:pt idx="138">
                  <c:v>221.18</c:v>
                </c:pt>
                <c:pt idx="139">
                  <c:v>226.57</c:v>
                </c:pt>
                <c:pt idx="140">
                  <c:v>229.02</c:v>
                </c:pt>
                <c:pt idx="141">
                  <c:v>225</c:v>
                </c:pt>
                <c:pt idx="142">
                  <c:v>227.28</c:v>
                </c:pt>
                <c:pt idx="143">
                  <c:v>231.71</c:v>
                </c:pt>
                <c:pt idx="144">
                  <c:v>214.14</c:v>
                </c:pt>
                <c:pt idx="145">
                  <c:v>211.17</c:v>
                </c:pt>
                <c:pt idx="146">
                  <c:v>205.32</c:v>
                </c:pt>
                <c:pt idx="147">
                  <c:v>204.04</c:v>
                </c:pt>
                <c:pt idx="148">
                  <c:v>205.3</c:v>
                </c:pt>
                <c:pt idx="149">
                  <c:v>208.83</c:v>
                </c:pt>
                <c:pt idx="150">
                  <c:v>204.96</c:v>
                </c:pt>
                <c:pt idx="151">
                  <c:v>202.94</c:v>
                </c:pt>
                <c:pt idx="152">
                  <c:v>200.34</c:v>
                </c:pt>
                <c:pt idx="153">
                  <c:v>202.67</c:v>
                </c:pt>
                <c:pt idx="154">
                  <c:v>207.42</c:v>
                </c:pt>
                <c:pt idx="155">
                  <c:v>200.75</c:v>
                </c:pt>
                <c:pt idx="156">
                  <c:v>203.09</c:v>
                </c:pt>
                <c:pt idx="157">
                  <c:v>207.8</c:v>
                </c:pt>
                <c:pt idx="158">
                  <c:v>209.58</c:v>
                </c:pt>
                <c:pt idx="159">
                  <c:v>207.17</c:v>
                </c:pt>
                <c:pt idx="160">
                  <c:v>210.17</c:v>
                </c:pt>
                <c:pt idx="161">
                  <c:v>212.44</c:v>
                </c:pt>
                <c:pt idx="162">
                  <c:v>206.14</c:v>
                </c:pt>
                <c:pt idx="163">
                  <c:v>210.23</c:v>
                </c:pt>
                <c:pt idx="164">
                  <c:v>205.79</c:v>
                </c:pt>
                <c:pt idx="165">
                  <c:v>209.87</c:v>
                </c:pt>
                <c:pt idx="166">
                  <c:v>210.61</c:v>
                </c:pt>
                <c:pt idx="167">
                  <c:v>215.81</c:v>
                </c:pt>
                <c:pt idx="168">
                  <c:v>221.49</c:v>
                </c:pt>
                <c:pt idx="169">
                  <c:v>222.8</c:v>
                </c:pt>
                <c:pt idx="170">
                  <c:v>220.89</c:v>
                </c:pt>
                <c:pt idx="171">
                  <c:v>219.71</c:v>
                </c:pt>
                <c:pt idx="172">
                  <c:v>219.65</c:v>
                </c:pt>
                <c:pt idx="173">
                  <c:v>214.37</c:v>
                </c:pt>
                <c:pt idx="174">
                  <c:v>214.61</c:v>
                </c:pt>
                <c:pt idx="175">
                  <c:v>214.78</c:v>
                </c:pt>
                <c:pt idx="176">
                  <c:v>214.94</c:v>
                </c:pt>
                <c:pt idx="177">
                  <c:v>216.22</c:v>
                </c:pt>
                <c:pt idx="178">
                  <c:v>210.25</c:v>
                </c:pt>
                <c:pt idx="179">
                  <c:v>213.15</c:v>
                </c:pt>
                <c:pt idx="180">
                  <c:v>204.35</c:v>
                </c:pt>
                <c:pt idx="181">
                  <c:v>202.63</c:v>
                </c:pt>
                <c:pt idx="182">
                  <c:v>202.32</c:v>
                </c:pt>
                <c:pt idx="183">
                  <c:v>206.14</c:v>
                </c:pt>
                <c:pt idx="184">
                  <c:v>223.23</c:v>
                </c:pt>
                <c:pt idx="185">
                  <c:v>223.64</c:v>
                </c:pt>
                <c:pt idx="186">
                  <c:v>218.42</c:v>
                </c:pt>
                <c:pt idx="187">
                  <c:v>211.08</c:v>
                </c:pt>
                <c:pt idx="188">
                  <c:v>216.42</c:v>
                </c:pt>
                <c:pt idx="189">
                  <c:v>215.43</c:v>
                </c:pt>
                <c:pt idx="190">
                  <c:v>216.5</c:v>
                </c:pt>
                <c:pt idx="191">
                  <c:v>217.35</c:v>
                </c:pt>
                <c:pt idx="192">
                  <c:v>214.5</c:v>
                </c:pt>
                <c:pt idx="193">
                  <c:v>211</c:v>
                </c:pt>
                <c:pt idx="194">
                  <c:v>212.35</c:v>
                </c:pt>
                <c:pt idx="195">
                  <c:v>210.33</c:v>
                </c:pt>
                <c:pt idx="196">
                  <c:v>210.05</c:v>
                </c:pt>
                <c:pt idx="197">
                  <c:v>213.86</c:v>
                </c:pt>
                <c:pt idx="198">
                  <c:v>213.79</c:v>
                </c:pt>
                <c:pt idx="199">
                  <c:v>215.2</c:v>
                </c:pt>
                <c:pt idx="200">
                  <c:v>214.25</c:v>
                </c:pt>
                <c:pt idx="201">
                  <c:v>216.22</c:v>
                </c:pt>
                <c:pt idx="202">
                  <c:v>215.41</c:v>
                </c:pt>
                <c:pt idx="203">
                  <c:v>214.28</c:v>
                </c:pt>
                <c:pt idx="204">
                  <c:v>214.39</c:v>
                </c:pt>
                <c:pt idx="205">
                  <c:v>214.32</c:v>
                </c:pt>
                <c:pt idx="206">
                  <c:v>215.98</c:v>
                </c:pt>
                <c:pt idx="207">
                  <c:v>211.53</c:v>
                </c:pt>
                <c:pt idx="208">
                  <c:v>210.55</c:v>
                </c:pt>
                <c:pt idx="209">
                  <c:v>213.3</c:v>
                </c:pt>
                <c:pt idx="210">
                  <c:v>214.19</c:v>
                </c:pt>
                <c:pt idx="211">
                  <c:v>214.13</c:v>
                </c:pt>
                <c:pt idx="212">
                  <c:v>219.22</c:v>
                </c:pt>
                <c:pt idx="213">
                  <c:v>219.41</c:v>
                </c:pt>
                <c:pt idx="214">
                  <c:v>218.14</c:v>
                </c:pt>
                <c:pt idx="215">
                  <c:v>222.57</c:v>
                </c:pt>
                <c:pt idx="216">
                  <c:v>223.94</c:v>
                </c:pt>
                <c:pt idx="217">
                  <c:v>220.94</c:v>
                </c:pt>
                <c:pt idx="218">
                  <c:v>222.68</c:v>
                </c:pt>
                <c:pt idx="219">
                  <c:v>224.92</c:v>
                </c:pt>
                <c:pt idx="220">
                  <c:v>224.27</c:v>
                </c:pt>
                <c:pt idx="221">
                  <c:v>221.75</c:v>
                </c:pt>
                <c:pt idx="222">
                  <c:v>222.24</c:v>
                </c:pt>
                <c:pt idx="223">
                  <c:v>217.85</c:v>
                </c:pt>
                <c:pt idx="224">
                  <c:v>218.02</c:v>
                </c:pt>
                <c:pt idx="225">
                  <c:v>212.24</c:v>
                </c:pt>
                <c:pt idx="226">
                  <c:v>218.15</c:v>
                </c:pt>
                <c:pt idx="227">
                  <c:v>219.55</c:v>
                </c:pt>
                <c:pt idx="228">
                  <c:v>217.46</c:v>
                </c:pt>
                <c:pt idx="229">
                  <c:v>214.85</c:v>
                </c:pt>
                <c:pt idx="230">
                  <c:v>216.42</c:v>
                </c:pt>
                <c:pt idx="231">
                  <c:v>213.01</c:v>
                </c:pt>
                <c:pt idx="232">
                  <c:v>212.58</c:v>
                </c:pt>
                <c:pt idx="233">
                  <c:v>216.34</c:v>
                </c:pt>
                <c:pt idx="234">
                  <c:v>224.22</c:v>
                </c:pt>
                <c:pt idx="235">
                  <c:v>224.84</c:v>
                </c:pt>
                <c:pt idx="236">
                  <c:v>225.81</c:v>
                </c:pt>
                <c:pt idx="237">
                  <c:v>229.46</c:v>
                </c:pt>
                <c:pt idx="238">
                  <c:v>232.51</c:v>
                </c:pt>
                <c:pt idx="239">
                  <c:v>233.27</c:v>
                </c:pt>
                <c:pt idx="240">
                  <c:v>238.93</c:v>
                </c:pt>
                <c:pt idx="241">
                  <c:v>231.68</c:v>
                </c:pt>
                <c:pt idx="242">
                  <c:v>239.58</c:v>
                </c:pt>
                <c:pt idx="243">
                  <c:v>239.38</c:v>
                </c:pt>
                <c:pt idx="244">
                  <c:v>242.94</c:v>
                </c:pt>
                <c:pt idx="245">
                  <c:v>242.1</c:v>
                </c:pt>
                <c:pt idx="246">
                  <c:v>242.23</c:v>
                </c:pt>
                <c:pt idx="247">
                  <c:v>242.4</c:v>
                </c:pt>
                <c:pt idx="248">
                  <c:v>243.76</c:v>
                </c:pt>
                <c:pt idx="249">
                  <c:v>242.86</c:v>
                </c:pt>
                <c:pt idx="250">
                  <c:v>244.46</c:v>
                </c:pt>
                <c:pt idx="251">
                  <c:v>245.04</c:v>
                </c:pt>
                <c:pt idx="252">
                  <c:v>243.73</c:v>
                </c:pt>
                <c:pt idx="253">
                  <c:v>244.26</c:v>
                </c:pt>
                <c:pt idx="254">
                  <c:v>243.85</c:v>
                </c:pt>
                <c:pt idx="255">
                  <c:v>240.96</c:v>
                </c:pt>
                <c:pt idx="256">
                  <c:v>234.64</c:v>
                </c:pt>
                <c:pt idx="257">
                  <c:v>233.26</c:v>
                </c:pt>
                <c:pt idx="258">
                  <c:v>234.43</c:v>
                </c:pt>
                <c:pt idx="259">
                  <c:v>228.78</c:v>
                </c:pt>
                <c:pt idx="260">
                  <c:v>232.3</c:v>
                </c:pt>
                <c:pt idx="261">
                  <c:v>236.96</c:v>
                </c:pt>
                <c:pt idx="262">
                  <c:v>233.91</c:v>
                </c:pt>
                <c:pt idx="263">
                  <c:v>227.44</c:v>
                </c:pt>
                <c:pt idx="264">
                  <c:v>226.83</c:v>
                </c:pt>
                <c:pt idx="265">
                  <c:v>231.58</c:v>
                </c:pt>
                <c:pt idx="266">
                  <c:v>227.45</c:v>
                </c:pt>
                <c:pt idx="267">
                  <c:v>233.62</c:v>
                </c:pt>
                <c:pt idx="268">
                  <c:v>232.41</c:v>
                </c:pt>
                <c:pt idx="269">
                  <c:v>237.18</c:v>
                </c:pt>
                <c:pt idx="270">
                  <c:v>235.8</c:v>
                </c:pt>
                <c:pt idx="271">
                  <c:v>234.83</c:v>
                </c:pt>
                <c:pt idx="272">
                  <c:v>237.7</c:v>
                </c:pt>
                <c:pt idx="273">
                  <c:v>237.11</c:v>
                </c:pt>
                <c:pt idx="274">
                  <c:v>230.76</c:v>
                </c:pt>
                <c:pt idx="275">
                  <c:v>230.07</c:v>
                </c:pt>
                <c:pt idx="276">
                  <c:v>236.05</c:v>
                </c:pt>
                <c:pt idx="277">
                  <c:v>237.6</c:v>
                </c:pt>
                <c:pt idx="278">
                  <c:v>235.38</c:v>
                </c:pt>
                <c:pt idx="279">
                  <c:v>232.25</c:v>
                </c:pt>
                <c:pt idx="280">
                  <c:v>236.47</c:v>
                </c:pt>
                <c:pt idx="281">
                  <c:v>235.28</c:v>
                </c:pt>
                <c:pt idx="282">
                  <c:v>232.32</c:v>
                </c:pt>
                <c:pt idx="283">
                  <c:v>235.74</c:v>
                </c:pt>
                <c:pt idx="284">
                  <c:v>242.38</c:v>
                </c:pt>
                <c:pt idx="285">
                  <c:v>249.04</c:v>
                </c:pt>
                <c:pt idx="286">
                  <c:v>247.9</c:v>
                </c:pt>
                <c:pt idx="287">
                  <c:v>249.92</c:v>
                </c:pt>
                <c:pt idx="288">
                  <c:v>253.345</c:v>
                </c:pt>
                <c:pt idx="289">
                  <c:v>255.72</c:v>
                </c:pt>
                <c:pt idx="290">
                  <c:v>256.04000000000002</c:v>
                </c:pt>
                <c:pt idx="291">
                  <c:v>258.39</c:v>
                </c:pt>
                <c:pt idx="292">
                  <c:v>255.79</c:v>
                </c:pt>
                <c:pt idx="293">
                  <c:v>259.55</c:v>
                </c:pt>
                <c:pt idx="294">
                  <c:v>260.57</c:v>
                </c:pt>
                <c:pt idx="295">
                  <c:v>258.82</c:v>
                </c:pt>
                <c:pt idx="296">
                  <c:v>258.3</c:v>
                </c:pt>
                <c:pt idx="297">
                  <c:v>260.67</c:v>
                </c:pt>
                <c:pt idx="298">
                  <c:v>257.19</c:v>
                </c:pt>
                <c:pt idx="299">
                  <c:v>260.82</c:v>
                </c:pt>
                <c:pt idx="300">
                  <c:v>261.51</c:v>
                </c:pt>
                <c:pt idx="301">
                  <c:v>262.13</c:v>
                </c:pt>
                <c:pt idx="302">
                  <c:v>254.74</c:v>
                </c:pt>
                <c:pt idx="303">
                  <c:v>252.45</c:v>
                </c:pt>
                <c:pt idx="304">
                  <c:v>252.19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99F-A28B-DD81D9B0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839"/>
        <c:axId val="784477999"/>
      </c:lineChart>
      <c:catAx>
        <c:axId val="7844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999"/>
        <c:crosses val="autoZero"/>
        <c:auto val="1"/>
        <c:lblAlgn val="ctr"/>
        <c:lblOffset val="100"/>
        <c:noMultiLvlLbl val="0"/>
      </c:catAx>
      <c:valAx>
        <c:axId val="784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объема</a:t>
            </a:r>
            <a:r>
              <a:rPr lang="ru-RU" baseline="0"/>
              <a:t> продаж относительно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5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6/2/2020</c:v>
                </c:pt>
                <c:pt idx="25">
                  <c:v>7/2/2020</c:v>
                </c:pt>
                <c:pt idx="26">
                  <c:v>10/2/2020</c:v>
                </c:pt>
                <c:pt idx="27">
                  <c:v>11/2/2020</c:v>
                </c:pt>
                <c:pt idx="28">
                  <c:v>12/2/2020</c:v>
                </c:pt>
                <c:pt idx="29">
                  <c:v>13/02/20</c:v>
                </c:pt>
                <c:pt idx="30">
                  <c:v>14/02/20</c:v>
                </c:pt>
                <c:pt idx="31">
                  <c:v>18/02/20</c:v>
                </c:pt>
                <c:pt idx="32">
                  <c:v>19/02/20</c:v>
                </c:pt>
                <c:pt idx="33">
                  <c:v>20/02/20</c:v>
                </c:pt>
                <c:pt idx="34">
                  <c:v>21/02/20</c:v>
                </c:pt>
                <c:pt idx="35">
                  <c:v>26/02/20</c:v>
                </c:pt>
                <c:pt idx="36">
                  <c:v>28/02/20</c:v>
                </c:pt>
                <c:pt idx="37">
                  <c:v>4/3/2020</c:v>
                </c:pt>
                <c:pt idx="38">
                  <c:v>5/3/2020</c:v>
                </c:pt>
                <c:pt idx="39">
                  <c:v>6/3/2020</c:v>
                </c:pt>
                <c:pt idx="40">
                  <c:v>18/03/20</c:v>
                </c:pt>
                <c:pt idx="41">
                  <c:v>19/03/20</c:v>
                </c:pt>
                <c:pt idx="42">
                  <c:v>23/03/20</c:v>
                </c:pt>
                <c:pt idx="43">
                  <c:v>25/03/20</c:v>
                </c:pt>
                <c:pt idx="44">
                  <c:v>31/03/20</c:v>
                </c:pt>
                <c:pt idx="45">
                  <c:v>1/4/2020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15/04/20</c:v>
                </c:pt>
                <c:pt idx="53">
                  <c:v>16/04/20</c:v>
                </c:pt>
                <c:pt idx="54">
                  <c:v>17/04/20</c:v>
                </c:pt>
                <c:pt idx="55">
                  <c:v>22/04/20</c:v>
                </c:pt>
                <c:pt idx="56">
                  <c:v>23/04/20</c:v>
                </c:pt>
                <c:pt idx="57">
                  <c:v>24/04/20</c:v>
                </c:pt>
                <c:pt idx="58">
                  <c:v>27/04/20</c:v>
                </c:pt>
                <c:pt idx="59">
                  <c:v>28/04/20</c:v>
                </c:pt>
                <c:pt idx="60">
                  <c:v>30/04/20</c:v>
                </c:pt>
                <c:pt idx="61">
                  <c:v>1/5/2020</c:v>
                </c:pt>
                <c:pt idx="62">
                  <c:v>4/5/2020</c:v>
                </c:pt>
                <c:pt idx="63">
                  <c:v>5/5/2020</c:v>
                </c:pt>
                <c:pt idx="64">
                  <c:v>6/5/2020</c:v>
                </c:pt>
                <c:pt idx="65">
                  <c:v>7/5/2020</c:v>
                </c:pt>
                <c:pt idx="66">
                  <c:v>8/5/2020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13/05/20</c:v>
                </c:pt>
                <c:pt idx="70">
                  <c:v>14/05/20</c:v>
                </c:pt>
                <c:pt idx="71">
                  <c:v>15/05/20</c:v>
                </c:pt>
                <c:pt idx="72">
                  <c:v>18/05/20</c:v>
                </c:pt>
                <c:pt idx="73">
                  <c:v>19/05/20</c:v>
                </c:pt>
                <c:pt idx="74">
                  <c:v>20/05/20</c:v>
                </c:pt>
                <c:pt idx="75">
                  <c:v>21/05/20</c:v>
                </c:pt>
                <c:pt idx="76">
                  <c:v>22/05/20</c:v>
                </c:pt>
                <c:pt idx="77">
                  <c:v>26/05/20</c:v>
                </c:pt>
                <c:pt idx="78">
                  <c:v>27/05/20</c:v>
                </c:pt>
                <c:pt idx="79">
                  <c:v>28/05/20</c:v>
                </c:pt>
                <c:pt idx="80">
                  <c:v>29/05/20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12/6/2020</c:v>
                </c:pt>
                <c:pt idx="90">
                  <c:v>15/06/20</c:v>
                </c:pt>
                <c:pt idx="91">
                  <c:v>16/06/20</c:v>
                </c:pt>
                <c:pt idx="92">
                  <c:v>17/06/20</c:v>
                </c:pt>
                <c:pt idx="93">
                  <c:v>18/06/20</c:v>
                </c:pt>
                <c:pt idx="94">
                  <c:v>19/06/20</c:v>
                </c:pt>
                <c:pt idx="95">
                  <c:v>22/06/20</c:v>
                </c:pt>
                <c:pt idx="96">
                  <c:v>23/06/20</c:v>
                </c:pt>
                <c:pt idx="97">
                  <c:v>24/06/20</c:v>
                </c:pt>
                <c:pt idx="98">
                  <c:v>25/06/20</c:v>
                </c:pt>
                <c:pt idx="99">
                  <c:v>26/06/20</c:v>
                </c:pt>
                <c:pt idx="100">
                  <c:v>29/06/20</c:v>
                </c:pt>
                <c:pt idx="101">
                  <c:v>30/06/20</c:v>
                </c:pt>
                <c:pt idx="102">
                  <c:v>1/7/2020</c:v>
                </c:pt>
                <c:pt idx="103">
                  <c:v>2/7/2020</c:v>
                </c:pt>
                <c:pt idx="104">
                  <c:v>6/7/2020</c:v>
                </c:pt>
                <c:pt idx="105">
                  <c:v>7/7/2020</c:v>
                </c:pt>
                <c:pt idx="106">
                  <c:v>8/7/2020</c:v>
                </c:pt>
                <c:pt idx="107">
                  <c:v>9/7/2020</c:v>
                </c:pt>
                <c:pt idx="108">
                  <c:v>10/7/2020</c:v>
                </c:pt>
                <c:pt idx="109">
                  <c:v>13/07/20</c:v>
                </c:pt>
                <c:pt idx="110">
                  <c:v>14/07/20</c:v>
                </c:pt>
                <c:pt idx="111">
                  <c:v>15/07/20</c:v>
                </c:pt>
                <c:pt idx="112">
                  <c:v>16/07/20</c:v>
                </c:pt>
                <c:pt idx="113">
                  <c:v>20/07/20</c:v>
                </c:pt>
                <c:pt idx="114">
                  <c:v>21/07/20</c:v>
                </c:pt>
                <c:pt idx="115">
                  <c:v>22/07/20</c:v>
                </c:pt>
                <c:pt idx="116">
                  <c:v>24/07/20</c:v>
                </c:pt>
                <c:pt idx="117">
                  <c:v>27/07/20</c:v>
                </c:pt>
                <c:pt idx="118">
                  <c:v>28/07/20</c:v>
                </c:pt>
                <c:pt idx="119">
                  <c:v>29/07/20</c:v>
                </c:pt>
                <c:pt idx="120">
                  <c:v>30/07/20</c:v>
                </c:pt>
                <c:pt idx="121">
                  <c:v>31/07/20</c:v>
                </c:pt>
                <c:pt idx="122">
                  <c:v>4/8/2020</c:v>
                </c:pt>
                <c:pt idx="123">
                  <c:v>5/8/2020</c:v>
                </c:pt>
                <c:pt idx="124">
                  <c:v>6/8/2020</c:v>
                </c:pt>
                <c:pt idx="125">
                  <c:v>7/8/2020</c:v>
                </c:pt>
                <c:pt idx="126">
                  <c:v>10/8/2020</c:v>
                </c:pt>
                <c:pt idx="127">
                  <c:v>11/8/2020</c:v>
                </c:pt>
                <c:pt idx="128">
                  <c:v>12/8/2020</c:v>
                </c:pt>
                <c:pt idx="129">
                  <c:v>13/08/20</c:v>
                </c:pt>
                <c:pt idx="130">
                  <c:v>14/08/20</c:v>
                </c:pt>
                <c:pt idx="131">
                  <c:v>17/08/20</c:v>
                </c:pt>
                <c:pt idx="132">
                  <c:v>18/08/20</c:v>
                </c:pt>
                <c:pt idx="133">
                  <c:v>19/08/20</c:v>
                </c:pt>
                <c:pt idx="134">
                  <c:v>20/08/20</c:v>
                </c:pt>
                <c:pt idx="135">
                  <c:v>21/08/20</c:v>
                </c:pt>
                <c:pt idx="136">
                  <c:v>24/08/20</c:v>
                </c:pt>
                <c:pt idx="137">
                  <c:v>25/08/20</c:v>
                </c:pt>
                <c:pt idx="138">
                  <c:v>26/08/20</c:v>
                </c:pt>
                <c:pt idx="139">
                  <c:v>27/08/20</c:v>
                </c:pt>
                <c:pt idx="140">
                  <c:v>28/08/20</c:v>
                </c:pt>
                <c:pt idx="141">
                  <c:v>31/08/20</c:v>
                </c:pt>
                <c:pt idx="142">
                  <c:v>1/9/2020</c:v>
                </c:pt>
                <c:pt idx="143">
                  <c:v>2/9/2020</c:v>
                </c:pt>
                <c:pt idx="144">
                  <c:v>4/9/2020</c:v>
                </c:pt>
                <c:pt idx="145">
                  <c:v>9/9/2020</c:v>
                </c:pt>
                <c:pt idx="146">
                  <c:v>10/9/2020</c:v>
                </c:pt>
                <c:pt idx="147">
                  <c:v>11/9/2020</c:v>
                </c:pt>
                <c:pt idx="148">
                  <c:v>14/09/20</c:v>
                </c:pt>
                <c:pt idx="149">
                  <c:v>15/09/20</c:v>
                </c:pt>
                <c:pt idx="150">
                  <c:v>16/09/20</c:v>
                </c:pt>
                <c:pt idx="151">
                  <c:v>17/09/20</c:v>
                </c:pt>
                <c:pt idx="152">
                  <c:v>18/09/20</c:v>
                </c:pt>
                <c:pt idx="153">
                  <c:v>21/09/20</c:v>
                </c:pt>
                <c:pt idx="154">
                  <c:v>22/09/20</c:v>
                </c:pt>
                <c:pt idx="155">
                  <c:v>23/09/20</c:v>
                </c:pt>
                <c:pt idx="156">
                  <c:v>24/09/20</c:v>
                </c:pt>
                <c:pt idx="157">
                  <c:v>25/09/20</c:v>
                </c:pt>
                <c:pt idx="158">
                  <c:v>28/09/20</c:v>
                </c:pt>
                <c:pt idx="159">
                  <c:v>29/09/20</c:v>
                </c:pt>
                <c:pt idx="160">
                  <c:v>30/09/20</c:v>
                </c:pt>
                <c:pt idx="161">
                  <c:v>1/10/2020</c:v>
                </c:pt>
                <c:pt idx="162">
                  <c:v>2/10/2020</c:v>
                </c:pt>
                <c:pt idx="163">
                  <c:v>5/10/2020</c:v>
                </c:pt>
                <c:pt idx="164">
                  <c:v>6/10/2020</c:v>
                </c:pt>
                <c:pt idx="165">
                  <c:v>7/10/2020</c:v>
                </c:pt>
                <c:pt idx="166">
                  <c:v>8/10/2020</c:v>
                </c:pt>
                <c:pt idx="167">
                  <c:v>9/10/2020</c:v>
                </c:pt>
                <c:pt idx="168">
                  <c:v>12/10/2020</c:v>
                </c:pt>
                <c:pt idx="169">
                  <c:v>13/10/20</c:v>
                </c:pt>
                <c:pt idx="170">
                  <c:v>14/10/20</c:v>
                </c:pt>
                <c:pt idx="171">
                  <c:v>15/10/20</c:v>
                </c:pt>
                <c:pt idx="172">
                  <c:v>16/10/20</c:v>
                </c:pt>
                <c:pt idx="173">
                  <c:v>19/10/20</c:v>
                </c:pt>
                <c:pt idx="174">
                  <c:v>20/10/20</c:v>
                </c:pt>
                <c:pt idx="175">
                  <c:v>21/10/20</c:v>
                </c:pt>
                <c:pt idx="176">
                  <c:v>22/10/20</c:v>
                </c:pt>
                <c:pt idx="177">
                  <c:v>23/10/20</c:v>
                </c:pt>
                <c:pt idx="178">
                  <c:v>26/10/20</c:v>
                </c:pt>
                <c:pt idx="179">
                  <c:v>27/10/20</c:v>
                </c:pt>
                <c:pt idx="180">
                  <c:v>29/10/20</c:v>
                </c:pt>
                <c:pt idx="181">
                  <c:v>30/10/20</c:v>
                </c:pt>
                <c:pt idx="182">
                  <c:v>2/11/2020</c:v>
                </c:pt>
                <c:pt idx="183">
                  <c:v>3/11/2020</c:v>
                </c:pt>
                <c:pt idx="184">
                  <c:v>5/11/2020</c:v>
                </c:pt>
                <c:pt idx="185">
                  <c:v>6/11/2020</c:v>
                </c:pt>
                <c:pt idx="186">
                  <c:v>9/11/2020</c:v>
                </c:pt>
                <c:pt idx="187">
                  <c:v>10/11/2020</c:v>
                </c:pt>
                <c:pt idx="188">
                  <c:v>11/11/2020</c:v>
                </c:pt>
                <c:pt idx="189">
                  <c:v>12/11/2020</c:v>
                </c:pt>
                <c:pt idx="190">
                  <c:v>13/11/20</c:v>
                </c:pt>
                <c:pt idx="191">
                  <c:v>16/11/20</c:v>
                </c:pt>
                <c:pt idx="192">
                  <c:v>17/11/20</c:v>
                </c:pt>
                <c:pt idx="193">
                  <c:v>18/11/20</c:v>
                </c:pt>
                <c:pt idx="194">
                  <c:v>19/11/20</c:v>
                </c:pt>
                <c:pt idx="195">
                  <c:v>20/11/20</c:v>
                </c:pt>
                <c:pt idx="196">
                  <c:v>23/11/20</c:v>
                </c:pt>
                <c:pt idx="197">
                  <c:v>24/11/20</c:v>
                </c:pt>
                <c:pt idx="198">
                  <c:v>25/11/20</c:v>
                </c:pt>
                <c:pt idx="199">
                  <c:v>27/11/20</c:v>
                </c:pt>
                <c:pt idx="200">
                  <c:v>30/11/20</c:v>
                </c:pt>
                <c:pt idx="201">
                  <c:v>1/12/2020</c:v>
                </c:pt>
                <c:pt idx="202">
                  <c:v>2/12/2020</c:v>
                </c:pt>
                <c:pt idx="203">
                  <c:v>3/12/2020</c:v>
                </c:pt>
                <c:pt idx="204">
                  <c:v>4/12/2020</c:v>
                </c:pt>
                <c:pt idx="205">
                  <c:v>7/12/2020</c:v>
                </c:pt>
                <c:pt idx="206">
                  <c:v>8/12/2020</c:v>
                </c:pt>
                <c:pt idx="207">
                  <c:v>9/12/2020</c:v>
                </c:pt>
                <c:pt idx="208">
                  <c:v>10/12/2020</c:v>
                </c:pt>
                <c:pt idx="209">
                  <c:v>11/12/2020</c:v>
                </c:pt>
                <c:pt idx="210">
                  <c:v>14/12/20</c:v>
                </c:pt>
                <c:pt idx="211">
                  <c:v>15/12/20</c:v>
                </c:pt>
                <c:pt idx="212">
                  <c:v>16/12/20</c:v>
                </c:pt>
                <c:pt idx="213">
                  <c:v>17/12/20</c:v>
                </c:pt>
                <c:pt idx="214">
                  <c:v>18/12/20</c:v>
                </c:pt>
                <c:pt idx="215">
                  <c:v>21/12/20</c:v>
                </c:pt>
                <c:pt idx="216">
                  <c:v>22/12/20</c:v>
                </c:pt>
                <c:pt idx="217">
                  <c:v>23/12/20</c:v>
                </c:pt>
                <c:pt idx="218">
                  <c:v>24/12/20</c:v>
                </c:pt>
                <c:pt idx="219">
                  <c:v>28/12/20</c:v>
                </c:pt>
                <c:pt idx="220">
                  <c:v>29/12/20</c:v>
                </c:pt>
                <c:pt idx="221">
                  <c:v>30/12/20</c:v>
                </c:pt>
                <c:pt idx="222">
                  <c:v>31/12/20</c:v>
                </c:pt>
                <c:pt idx="223">
                  <c:v>4/1/2021</c:v>
                </c:pt>
                <c:pt idx="224">
                  <c:v>5/1/2021</c:v>
                </c:pt>
                <c:pt idx="225">
                  <c:v>6/1/2021</c:v>
                </c:pt>
                <c:pt idx="226">
                  <c:v>7/1/2021</c:v>
                </c:pt>
                <c:pt idx="227">
                  <c:v>8/1/2021</c:v>
                </c:pt>
                <c:pt idx="228">
                  <c:v>11/1/2021</c:v>
                </c:pt>
                <c:pt idx="229">
                  <c:v>12/1/2021</c:v>
                </c:pt>
                <c:pt idx="230">
                  <c:v>13/01/21</c:v>
                </c:pt>
                <c:pt idx="231">
                  <c:v>14/01/21</c:v>
                </c:pt>
                <c:pt idx="232">
                  <c:v>15/01/21</c:v>
                </c:pt>
                <c:pt idx="233">
                  <c:v>19/01/21</c:v>
                </c:pt>
                <c:pt idx="234">
                  <c:v>20/01/21</c:v>
                </c:pt>
                <c:pt idx="235">
                  <c:v>21/01/21</c:v>
                </c:pt>
                <c:pt idx="236">
                  <c:v>22/01/21</c:v>
                </c:pt>
                <c:pt idx="237">
                  <c:v>25/01/21</c:v>
                </c:pt>
                <c:pt idx="238">
                  <c:v>26/01/21</c:v>
                </c:pt>
                <c:pt idx="239">
                  <c:v>27/01/21</c:v>
                </c:pt>
                <c:pt idx="240">
                  <c:v>28/01/21</c:v>
                </c:pt>
                <c:pt idx="241">
                  <c:v>29/01/21</c:v>
                </c:pt>
                <c:pt idx="242">
                  <c:v>1/2/2021</c:v>
                </c:pt>
                <c:pt idx="243">
                  <c:v>2/2/2021</c:v>
                </c:pt>
                <c:pt idx="244">
                  <c:v>3/2/2021</c:v>
                </c:pt>
                <c:pt idx="245">
                  <c:v>4/2/2021</c:v>
                </c:pt>
                <c:pt idx="246">
                  <c:v>5/2/2021</c:v>
                </c:pt>
                <c:pt idx="247">
                  <c:v>8/2/2021</c:v>
                </c:pt>
                <c:pt idx="248">
                  <c:v>9/2/2021</c:v>
                </c:pt>
                <c:pt idx="249">
                  <c:v>10/2/2021</c:v>
                </c:pt>
                <c:pt idx="250">
                  <c:v>11/2/2021</c:v>
                </c:pt>
                <c:pt idx="251">
                  <c:v>12/2/2021</c:v>
                </c:pt>
                <c:pt idx="252">
                  <c:v>16/02/21</c:v>
                </c:pt>
                <c:pt idx="253">
                  <c:v>17/02/21</c:v>
                </c:pt>
                <c:pt idx="254">
                  <c:v>18/02/21</c:v>
                </c:pt>
                <c:pt idx="255">
                  <c:v>19/02/21</c:v>
                </c:pt>
                <c:pt idx="256">
                  <c:v>22/02/21</c:v>
                </c:pt>
                <c:pt idx="257">
                  <c:v>23/02/21</c:v>
                </c:pt>
                <c:pt idx="258">
                  <c:v>24/02/21</c:v>
                </c:pt>
                <c:pt idx="259">
                  <c:v>25/02/21</c:v>
                </c:pt>
                <c:pt idx="260">
                  <c:v>26/02/21</c:v>
                </c:pt>
                <c:pt idx="261">
                  <c:v>1/3/2021</c:v>
                </c:pt>
                <c:pt idx="262">
                  <c:v>2/3/2021</c:v>
                </c:pt>
                <c:pt idx="263">
                  <c:v>3/3/2021</c:v>
                </c:pt>
                <c:pt idx="264">
                  <c:v>4/3/2021</c:v>
                </c:pt>
                <c:pt idx="265">
                  <c:v>5/3/2021</c:v>
                </c:pt>
                <c:pt idx="266">
                  <c:v>8/3/2021</c:v>
                </c:pt>
                <c:pt idx="267">
                  <c:v>9/3/2021</c:v>
                </c:pt>
                <c:pt idx="268">
                  <c:v>10/3/2021</c:v>
                </c:pt>
                <c:pt idx="269">
                  <c:v>11/3/2021</c:v>
                </c:pt>
                <c:pt idx="270">
                  <c:v>12/3/2021</c:v>
                </c:pt>
                <c:pt idx="271">
                  <c:v>15/03/21</c:v>
                </c:pt>
                <c:pt idx="272">
                  <c:v>16/03/21</c:v>
                </c:pt>
                <c:pt idx="273">
                  <c:v>17/03/21</c:v>
                </c:pt>
                <c:pt idx="274">
                  <c:v>18/03/21</c:v>
                </c:pt>
                <c:pt idx="275">
                  <c:v>19/03/21</c:v>
                </c:pt>
                <c:pt idx="276">
                  <c:v>22/03/21</c:v>
                </c:pt>
                <c:pt idx="277">
                  <c:v>23/03/21</c:v>
                </c:pt>
                <c:pt idx="278">
                  <c:v>24/03/21</c:v>
                </c:pt>
                <c:pt idx="279">
                  <c:v>25/03/21</c:v>
                </c:pt>
                <c:pt idx="280">
                  <c:v>26/03/21</c:v>
                </c:pt>
                <c:pt idx="281">
                  <c:v>29/03/21</c:v>
                </c:pt>
                <c:pt idx="282">
                  <c:v>30/03/21</c:v>
                </c:pt>
                <c:pt idx="283">
                  <c:v>31/03/21</c:v>
                </c:pt>
                <c:pt idx="284">
                  <c:v>1/4/2021</c:v>
                </c:pt>
                <c:pt idx="285">
                  <c:v>5/4/2021</c:v>
                </c:pt>
                <c:pt idx="286">
                  <c:v>6/4/2021</c:v>
                </c:pt>
                <c:pt idx="287">
                  <c:v>7/4/2021</c:v>
                </c:pt>
                <c:pt idx="288">
                  <c:v>8/4/2021</c:v>
                </c:pt>
                <c:pt idx="289">
                  <c:v>9/4/2021</c:v>
                </c:pt>
                <c:pt idx="290">
                  <c:v>12/4/2021</c:v>
                </c:pt>
                <c:pt idx="291">
                  <c:v>13/04/21</c:v>
                </c:pt>
                <c:pt idx="292">
                  <c:v>14/04/21</c:v>
                </c:pt>
                <c:pt idx="293">
                  <c:v>15/04/21</c:v>
                </c:pt>
                <c:pt idx="294">
                  <c:v>16/04/21</c:v>
                </c:pt>
                <c:pt idx="295">
                  <c:v>19/04/21</c:v>
                </c:pt>
                <c:pt idx="296">
                  <c:v>20/04/21</c:v>
                </c:pt>
                <c:pt idx="297">
                  <c:v>21/04/21</c:v>
                </c:pt>
                <c:pt idx="298">
                  <c:v>22/04/21</c:v>
                </c:pt>
                <c:pt idx="299">
                  <c:v>23/04/21</c:v>
                </c:pt>
                <c:pt idx="300">
                  <c:v>26/04/21</c:v>
                </c:pt>
                <c:pt idx="301">
                  <c:v>27/04/21</c:v>
                </c:pt>
                <c:pt idx="302">
                  <c:v>28/04/21</c:v>
                </c:pt>
                <c:pt idx="303">
                  <c:v>29/04/21</c:v>
                </c:pt>
                <c:pt idx="304">
                  <c:v>30/04/21</c:v>
                </c:pt>
              </c:strCache>
            </c:strRef>
          </c:cat>
          <c:val>
            <c:numRef>
              <c:f>Зад.7!$C$2:$C$311</c:f>
              <c:numCache>
                <c:formatCode>General</c:formatCode>
                <c:ptCount val="310"/>
                <c:pt idx="0">
                  <c:v>1484147</c:v>
                </c:pt>
                <c:pt idx="1">
                  <c:v>1454237</c:v>
                </c:pt>
                <c:pt idx="2">
                  <c:v>1382001</c:v>
                </c:pt>
                <c:pt idx="3">
                  <c:v>1565158</c:v>
                </c:pt>
                <c:pt idx="4">
                  <c:v>1841459</c:v>
                </c:pt>
                <c:pt idx="5">
                  <c:v>1621985</c:v>
                </c:pt>
                <c:pt idx="6">
                  <c:v>1554452</c:v>
                </c:pt>
                <c:pt idx="7">
                  <c:v>1242038</c:v>
                </c:pt>
                <c:pt idx="8">
                  <c:v>1544199</c:v>
                </c:pt>
                <c:pt idx="9">
                  <c:v>1511841</c:v>
                </c:pt>
                <c:pt idx="10">
                  <c:v>1297065</c:v>
                </c:pt>
                <c:pt idx="11">
                  <c:v>1671485</c:v>
                </c:pt>
                <c:pt idx="12">
                  <c:v>1478154</c:v>
                </c:pt>
                <c:pt idx="13">
                  <c:v>1515488</c:v>
                </c:pt>
                <c:pt idx="14">
                  <c:v>1199730</c:v>
                </c:pt>
                <c:pt idx="15">
                  <c:v>2249939</c:v>
                </c:pt>
                <c:pt idx="16">
                  <c:v>1947004</c:v>
                </c:pt>
                <c:pt idx="17">
                  <c:v>1273572</c:v>
                </c:pt>
                <c:pt idx="18">
                  <c:v>1852795</c:v>
                </c:pt>
                <c:pt idx="19">
                  <c:v>4001118</c:v>
                </c:pt>
                <c:pt idx="20">
                  <c:v>3183291</c:v>
                </c:pt>
                <c:pt idx="21">
                  <c:v>2275551</c:v>
                </c:pt>
                <c:pt idx="22">
                  <c:v>2224805</c:v>
                </c:pt>
                <c:pt idx="23">
                  <c:v>3040755</c:v>
                </c:pt>
                <c:pt idx="24">
                  <c:v>2198977</c:v>
                </c:pt>
                <c:pt idx="25">
                  <c:v>2468882</c:v>
                </c:pt>
                <c:pt idx="26">
                  <c:v>2188123</c:v>
                </c:pt>
                <c:pt idx="27">
                  <c:v>4688306</c:v>
                </c:pt>
                <c:pt idx="28">
                  <c:v>3756749</c:v>
                </c:pt>
                <c:pt idx="29">
                  <c:v>2711076</c:v>
                </c:pt>
                <c:pt idx="30">
                  <c:v>1361434</c:v>
                </c:pt>
                <c:pt idx="31">
                  <c:v>1460895</c:v>
                </c:pt>
                <c:pt idx="32">
                  <c:v>1188625</c:v>
                </c:pt>
                <c:pt idx="33">
                  <c:v>2466554</c:v>
                </c:pt>
                <c:pt idx="34">
                  <c:v>3200997</c:v>
                </c:pt>
                <c:pt idx="35">
                  <c:v>3416423</c:v>
                </c:pt>
                <c:pt idx="36">
                  <c:v>5726661</c:v>
                </c:pt>
                <c:pt idx="37">
                  <c:v>2873255</c:v>
                </c:pt>
                <c:pt idx="38">
                  <c:v>3422063</c:v>
                </c:pt>
                <c:pt idx="39">
                  <c:v>5498580</c:v>
                </c:pt>
                <c:pt idx="40">
                  <c:v>5582841</c:v>
                </c:pt>
                <c:pt idx="41">
                  <c:v>5920618</c:v>
                </c:pt>
                <c:pt idx="42">
                  <c:v>5865001</c:v>
                </c:pt>
                <c:pt idx="43">
                  <c:v>6236320</c:v>
                </c:pt>
                <c:pt idx="44">
                  <c:v>4988816</c:v>
                </c:pt>
                <c:pt idx="45">
                  <c:v>3908441</c:v>
                </c:pt>
                <c:pt idx="46">
                  <c:v>3283062</c:v>
                </c:pt>
                <c:pt idx="47">
                  <c:v>2481473</c:v>
                </c:pt>
                <c:pt idx="48">
                  <c:v>3539809</c:v>
                </c:pt>
                <c:pt idx="49">
                  <c:v>2600733</c:v>
                </c:pt>
                <c:pt idx="50">
                  <c:v>3108571</c:v>
                </c:pt>
                <c:pt idx="51">
                  <c:v>2119362</c:v>
                </c:pt>
                <c:pt idx="52">
                  <c:v>2195755</c:v>
                </c:pt>
                <c:pt idx="53">
                  <c:v>3163450</c:v>
                </c:pt>
                <c:pt idx="54">
                  <c:v>2982625</c:v>
                </c:pt>
                <c:pt idx="55">
                  <c:v>2023246</c:v>
                </c:pt>
                <c:pt idx="56">
                  <c:v>2108888</c:v>
                </c:pt>
                <c:pt idx="57">
                  <c:v>1907308</c:v>
                </c:pt>
                <c:pt idx="58">
                  <c:v>1753701</c:v>
                </c:pt>
                <c:pt idx="59">
                  <c:v>1982256</c:v>
                </c:pt>
                <c:pt idx="60">
                  <c:v>2090867</c:v>
                </c:pt>
                <c:pt idx="61">
                  <c:v>2325009</c:v>
                </c:pt>
                <c:pt idx="62">
                  <c:v>1970050</c:v>
                </c:pt>
                <c:pt idx="63">
                  <c:v>2318628</c:v>
                </c:pt>
                <c:pt idx="64">
                  <c:v>2196380</c:v>
                </c:pt>
                <c:pt idx="65">
                  <c:v>1588908</c:v>
                </c:pt>
                <c:pt idx="66">
                  <c:v>1586188</c:v>
                </c:pt>
                <c:pt idx="67">
                  <c:v>1514570</c:v>
                </c:pt>
                <c:pt idx="68">
                  <c:v>1725022</c:v>
                </c:pt>
                <c:pt idx="69">
                  <c:v>3096081</c:v>
                </c:pt>
                <c:pt idx="70">
                  <c:v>2697654</c:v>
                </c:pt>
                <c:pt idx="71">
                  <c:v>3086800</c:v>
                </c:pt>
                <c:pt idx="72">
                  <c:v>2209376</c:v>
                </c:pt>
                <c:pt idx="73">
                  <c:v>2041859</c:v>
                </c:pt>
                <c:pt idx="74">
                  <c:v>1748693</c:v>
                </c:pt>
                <c:pt idx="75">
                  <c:v>2106334</c:v>
                </c:pt>
                <c:pt idx="76">
                  <c:v>1381350</c:v>
                </c:pt>
                <c:pt idx="77">
                  <c:v>2338356</c:v>
                </c:pt>
                <c:pt idx="78">
                  <c:v>3179589</c:v>
                </c:pt>
                <c:pt idx="79">
                  <c:v>2539642</c:v>
                </c:pt>
                <c:pt idx="80">
                  <c:v>3107158</c:v>
                </c:pt>
                <c:pt idx="81">
                  <c:v>1221935</c:v>
                </c:pt>
                <c:pt idx="82">
                  <c:v>1563666</c:v>
                </c:pt>
                <c:pt idx="83">
                  <c:v>1505543</c:v>
                </c:pt>
                <c:pt idx="84">
                  <c:v>1456424</c:v>
                </c:pt>
                <c:pt idx="85">
                  <c:v>2482529</c:v>
                </c:pt>
                <c:pt idx="86">
                  <c:v>1776590</c:v>
                </c:pt>
                <c:pt idx="87">
                  <c:v>1635808</c:v>
                </c:pt>
                <c:pt idx="88">
                  <c:v>2682176</c:v>
                </c:pt>
                <c:pt idx="89">
                  <c:v>3177880</c:v>
                </c:pt>
                <c:pt idx="90">
                  <c:v>2368806</c:v>
                </c:pt>
                <c:pt idx="91">
                  <c:v>2755877</c:v>
                </c:pt>
                <c:pt idx="92">
                  <c:v>1513067</c:v>
                </c:pt>
                <c:pt idx="93">
                  <c:v>1153291</c:v>
                </c:pt>
                <c:pt idx="94">
                  <c:v>2138422</c:v>
                </c:pt>
                <c:pt idx="95">
                  <c:v>1622192</c:v>
                </c:pt>
                <c:pt idx="96">
                  <c:v>1337359</c:v>
                </c:pt>
                <c:pt idx="97">
                  <c:v>2046773</c:v>
                </c:pt>
                <c:pt idx="98">
                  <c:v>1640001</c:v>
                </c:pt>
                <c:pt idx="99">
                  <c:v>2655697</c:v>
                </c:pt>
                <c:pt idx="100">
                  <c:v>1274956</c:v>
                </c:pt>
                <c:pt idx="101">
                  <c:v>1833982</c:v>
                </c:pt>
                <c:pt idx="102">
                  <c:v>1706789</c:v>
                </c:pt>
                <c:pt idx="103">
                  <c:v>1657640</c:v>
                </c:pt>
                <c:pt idx="104">
                  <c:v>1462464</c:v>
                </c:pt>
                <c:pt idx="105">
                  <c:v>1483660</c:v>
                </c:pt>
                <c:pt idx="106">
                  <c:v>1556988</c:v>
                </c:pt>
                <c:pt idx="107">
                  <c:v>1510746</c:v>
                </c:pt>
                <c:pt idx="108">
                  <c:v>1423705</c:v>
                </c:pt>
                <c:pt idx="109">
                  <c:v>2124919</c:v>
                </c:pt>
                <c:pt idx="110">
                  <c:v>2229348</c:v>
                </c:pt>
                <c:pt idx="111">
                  <c:v>1647981</c:v>
                </c:pt>
                <c:pt idx="112">
                  <c:v>1571934</c:v>
                </c:pt>
                <c:pt idx="113">
                  <c:v>1497666</c:v>
                </c:pt>
                <c:pt idx="114">
                  <c:v>1504992</c:v>
                </c:pt>
                <c:pt idx="115">
                  <c:v>1418184</c:v>
                </c:pt>
                <c:pt idx="116">
                  <c:v>1852609</c:v>
                </c:pt>
                <c:pt idx="117">
                  <c:v>1177094</c:v>
                </c:pt>
                <c:pt idx="118">
                  <c:v>1273056</c:v>
                </c:pt>
                <c:pt idx="119">
                  <c:v>1075706</c:v>
                </c:pt>
                <c:pt idx="120">
                  <c:v>1314773</c:v>
                </c:pt>
                <c:pt idx="121">
                  <c:v>2264628</c:v>
                </c:pt>
                <c:pt idx="122">
                  <c:v>1662587</c:v>
                </c:pt>
                <c:pt idx="123">
                  <c:v>1094084</c:v>
                </c:pt>
                <c:pt idx="124">
                  <c:v>1568896</c:v>
                </c:pt>
                <c:pt idx="125">
                  <c:v>1219371</c:v>
                </c:pt>
                <c:pt idx="126">
                  <c:v>1270825</c:v>
                </c:pt>
                <c:pt idx="127">
                  <c:v>1486104</c:v>
                </c:pt>
                <c:pt idx="128">
                  <c:v>1258058</c:v>
                </c:pt>
                <c:pt idx="129">
                  <c:v>923297</c:v>
                </c:pt>
                <c:pt idx="130">
                  <c:v>806860</c:v>
                </c:pt>
                <c:pt idx="131">
                  <c:v>874189</c:v>
                </c:pt>
                <c:pt idx="132">
                  <c:v>1016934</c:v>
                </c:pt>
                <c:pt idx="133">
                  <c:v>1146244</c:v>
                </c:pt>
                <c:pt idx="134">
                  <c:v>1504588</c:v>
                </c:pt>
                <c:pt idx="135">
                  <c:v>1452507</c:v>
                </c:pt>
                <c:pt idx="136">
                  <c:v>1086903</c:v>
                </c:pt>
                <c:pt idx="137">
                  <c:v>1154763</c:v>
                </c:pt>
                <c:pt idx="138">
                  <c:v>1719149</c:v>
                </c:pt>
                <c:pt idx="139">
                  <c:v>2391471</c:v>
                </c:pt>
                <c:pt idx="140">
                  <c:v>1495909</c:v>
                </c:pt>
                <c:pt idx="141">
                  <c:v>1244389</c:v>
                </c:pt>
                <c:pt idx="142">
                  <c:v>938716</c:v>
                </c:pt>
                <c:pt idx="143">
                  <c:v>1599534</c:v>
                </c:pt>
                <c:pt idx="144">
                  <c:v>2436065</c:v>
                </c:pt>
                <c:pt idx="145">
                  <c:v>1735486</c:v>
                </c:pt>
                <c:pt idx="146">
                  <c:v>1481419</c:v>
                </c:pt>
                <c:pt idx="147">
                  <c:v>1511966</c:v>
                </c:pt>
                <c:pt idx="148">
                  <c:v>1180813</c:v>
                </c:pt>
                <c:pt idx="149">
                  <c:v>768517</c:v>
                </c:pt>
                <c:pt idx="150">
                  <c:v>1046362</c:v>
                </c:pt>
                <c:pt idx="151">
                  <c:v>1386142</c:v>
                </c:pt>
                <c:pt idx="152">
                  <c:v>2040834</c:v>
                </c:pt>
                <c:pt idx="153">
                  <c:v>2494659</c:v>
                </c:pt>
                <c:pt idx="154">
                  <c:v>1720514</c:v>
                </c:pt>
                <c:pt idx="155">
                  <c:v>1782923</c:v>
                </c:pt>
                <c:pt idx="156">
                  <c:v>1516504</c:v>
                </c:pt>
                <c:pt idx="157">
                  <c:v>1574179</c:v>
                </c:pt>
                <c:pt idx="158">
                  <c:v>1781494</c:v>
                </c:pt>
                <c:pt idx="159">
                  <c:v>1110151</c:v>
                </c:pt>
                <c:pt idx="160">
                  <c:v>1709244</c:v>
                </c:pt>
                <c:pt idx="161">
                  <c:v>1231166</c:v>
                </c:pt>
                <c:pt idx="162">
                  <c:v>2050139</c:v>
                </c:pt>
                <c:pt idx="163">
                  <c:v>1106669</c:v>
                </c:pt>
                <c:pt idx="164">
                  <c:v>1775846</c:v>
                </c:pt>
                <c:pt idx="165">
                  <c:v>1314049</c:v>
                </c:pt>
                <c:pt idx="166">
                  <c:v>1156989</c:v>
                </c:pt>
                <c:pt idx="167">
                  <c:v>1553012</c:v>
                </c:pt>
                <c:pt idx="168">
                  <c:v>2485180</c:v>
                </c:pt>
                <c:pt idx="169">
                  <c:v>1754396</c:v>
                </c:pt>
                <c:pt idx="170">
                  <c:v>1293668</c:v>
                </c:pt>
                <c:pt idx="171">
                  <c:v>1167219</c:v>
                </c:pt>
                <c:pt idx="172">
                  <c:v>1520369</c:v>
                </c:pt>
                <c:pt idx="173">
                  <c:v>1524390</c:v>
                </c:pt>
                <c:pt idx="174">
                  <c:v>1146166</c:v>
                </c:pt>
                <c:pt idx="175">
                  <c:v>1183537</c:v>
                </c:pt>
                <c:pt idx="176">
                  <c:v>1126777</c:v>
                </c:pt>
                <c:pt idx="177">
                  <c:v>1034545</c:v>
                </c:pt>
                <c:pt idx="178">
                  <c:v>2092203</c:v>
                </c:pt>
                <c:pt idx="179">
                  <c:v>1401623</c:v>
                </c:pt>
                <c:pt idx="180">
                  <c:v>1385771</c:v>
                </c:pt>
                <c:pt idx="181">
                  <c:v>1622105</c:v>
                </c:pt>
                <c:pt idx="182">
                  <c:v>1367230</c:v>
                </c:pt>
                <c:pt idx="183">
                  <c:v>1164962</c:v>
                </c:pt>
                <c:pt idx="184">
                  <c:v>1738397</c:v>
                </c:pt>
                <c:pt idx="185">
                  <c:v>1066372</c:v>
                </c:pt>
                <c:pt idx="186">
                  <c:v>1903543</c:v>
                </c:pt>
                <c:pt idx="187">
                  <c:v>2193104</c:v>
                </c:pt>
                <c:pt idx="188">
                  <c:v>1549085</c:v>
                </c:pt>
                <c:pt idx="189">
                  <c:v>1030334</c:v>
                </c:pt>
                <c:pt idx="190">
                  <c:v>972394</c:v>
                </c:pt>
                <c:pt idx="191">
                  <c:v>1152764</c:v>
                </c:pt>
                <c:pt idx="192">
                  <c:v>1135149</c:v>
                </c:pt>
                <c:pt idx="193">
                  <c:v>1191647</c:v>
                </c:pt>
                <c:pt idx="194">
                  <c:v>1184342</c:v>
                </c:pt>
                <c:pt idx="195">
                  <c:v>980160</c:v>
                </c:pt>
                <c:pt idx="196">
                  <c:v>883303</c:v>
                </c:pt>
                <c:pt idx="197">
                  <c:v>1316283</c:v>
                </c:pt>
                <c:pt idx="198">
                  <c:v>1039714</c:v>
                </c:pt>
                <c:pt idx="199">
                  <c:v>588470</c:v>
                </c:pt>
                <c:pt idx="200">
                  <c:v>1429089</c:v>
                </c:pt>
                <c:pt idx="201">
                  <c:v>1207571</c:v>
                </c:pt>
                <c:pt idx="202">
                  <c:v>912649</c:v>
                </c:pt>
                <c:pt idx="203">
                  <c:v>853519</c:v>
                </c:pt>
                <c:pt idx="204">
                  <c:v>889105</c:v>
                </c:pt>
                <c:pt idx="205">
                  <c:v>798986</c:v>
                </c:pt>
                <c:pt idx="206">
                  <c:v>1000537</c:v>
                </c:pt>
                <c:pt idx="207">
                  <c:v>1376468</c:v>
                </c:pt>
                <c:pt idx="208">
                  <c:v>862692</c:v>
                </c:pt>
                <c:pt idx="209">
                  <c:v>1166144</c:v>
                </c:pt>
                <c:pt idx="210">
                  <c:v>1163704</c:v>
                </c:pt>
                <c:pt idx="211">
                  <c:v>925614</c:v>
                </c:pt>
                <c:pt idx="212">
                  <c:v>1533742</c:v>
                </c:pt>
                <c:pt idx="213">
                  <c:v>1141818</c:v>
                </c:pt>
                <c:pt idx="214">
                  <c:v>1684558</c:v>
                </c:pt>
                <c:pt idx="215">
                  <c:v>1388687</c:v>
                </c:pt>
                <c:pt idx="216">
                  <c:v>837643</c:v>
                </c:pt>
                <c:pt idx="217">
                  <c:v>701654</c:v>
                </c:pt>
                <c:pt idx="218">
                  <c:v>540619</c:v>
                </c:pt>
                <c:pt idx="219">
                  <c:v>901536</c:v>
                </c:pt>
                <c:pt idx="220">
                  <c:v>852999</c:v>
                </c:pt>
                <c:pt idx="221">
                  <c:v>724823</c:v>
                </c:pt>
                <c:pt idx="222">
                  <c:v>785502</c:v>
                </c:pt>
                <c:pt idx="223">
                  <c:v>1396408</c:v>
                </c:pt>
                <c:pt idx="224">
                  <c:v>787674</c:v>
                </c:pt>
                <c:pt idx="225">
                  <c:v>1512084</c:v>
                </c:pt>
                <c:pt idx="226">
                  <c:v>1096705</c:v>
                </c:pt>
                <c:pt idx="227">
                  <c:v>941765</c:v>
                </c:pt>
                <c:pt idx="228">
                  <c:v>893708</c:v>
                </c:pt>
                <c:pt idx="229">
                  <c:v>925884</c:v>
                </c:pt>
                <c:pt idx="230">
                  <c:v>754432</c:v>
                </c:pt>
                <c:pt idx="231">
                  <c:v>1362799</c:v>
                </c:pt>
                <c:pt idx="232">
                  <c:v>1238186</c:v>
                </c:pt>
                <c:pt idx="233">
                  <c:v>1083220</c:v>
                </c:pt>
                <c:pt idx="234">
                  <c:v>1596522</c:v>
                </c:pt>
                <c:pt idx="235">
                  <c:v>1179432</c:v>
                </c:pt>
                <c:pt idx="236">
                  <c:v>1207261</c:v>
                </c:pt>
                <c:pt idx="237">
                  <c:v>1233512</c:v>
                </c:pt>
                <c:pt idx="238">
                  <c:v>1472349</c:v>
                </c:pt>
                <c:pt idx="239">
                  <c:v>3342780</c:v>
                </c:pt>
                <c:pt idx="240">
                  <c:v>2617687</c:v>
                </c:pt>
                <c:pt idx="241">
                  <c:v>2307630</c:v>
                </c:pt>
                <c:pt idx="242">
                  <c:v>1693375</c:v>
                </c:pt>
                <c:pt idx="243">
                  <c:v>1223279</c:v>
                </c:pt>
                <c:pt idx="244">
                  <c:v>1340656</c:v>
                </c:pt>
                <c:pt idx="245">
                  <c:v>1175910</c:v>
                </c:pt>
                <c:pt idx="246">
                  <c:v>842130</c:v>
                </c:pt>
                <c:pt idx="247">
                  <c:v>731445</c:v>
                </c:pt>
                <c:pt idx="248">
                  <c:v>940853</c:v>
                </c:pt>
                <c:pt idx="249">
                  <c:v>1284291</c:v>
                </c:pt>
                <c:pt idx="250">
                  <c:v>764779</c:v>
                </c:pt>
                <c:pt idx="251">
                  <c:v>916578</c:v>
                </c:pt>
                <c:pt idx="252">
                  <c:v>942500</c:v>
                </c:pt>
                <c:pt idx="253">
                  <c:v>827343</c:v>
                </c:pt>
                <c:pt idx="254">
                  <c:v>929495</c:v>
                </c:pt>
                <c:pt idx="255">
                  <c:v>1475013</c:v>
                </c:pt>
                <c:pt idx="256">
                  <c:v>1936286</c:v>
                </c:pt>
                <c:pt idx="257">
                  <c:v>1964171</c:v>
                </c:pt>
                <c:pt idx="258">
                  <c:v>1464879</c:v>
                </c:pt>
                <c:pt idx="259">
                  <c:v>2461991</c:v>
                </c:pt>
                <c:pt idx="260">
                  <c:v>2124265</c:v>
                </c:pt>
                <c:pt idx="261">
                  <c:v>1568062</c:v>
                </c:pt>
                <c:pt idx="262">
                  <c:v>1605559</c:v>
                </c:pt>
                <c:pt idx="263">
                  <c:v>1980230</c:v>
                </c:pt>
                <c:pt idx="264">
                  <c:v>2772467</c:v>
                </c:pt>
                <c:pt idx="265">
                  <c:v>2970671</c:v>
                </c:pt>
                <c:pt idx="266">
                  <c:v>2290547</c:v>
                </c:pt>
                <c:pt idx="267">
                  <c:v>2243508</c:v>
                </c:pt>
                <c:pt idx="268">
                  <c:v>1890102</c:v>
                </c:pt>
                <c:pt idx="269">
                  <c:v>1750473</c:v>
                </c:pt>
                <c:pt idx="270">
                  <c:v>1711085</c:v>
                </c:pt>
                <c:pt idx="271">
                  <c:v>1552658</c:v>
                </c:pt>
                <c:pt idx="272">
                  <c:v>1665414</c:v>
                </c:pt>
                <c:pt idx="273">
                  <c:v>1813809</c:v>
                </c:pt>
                <c:pt idx="274">
                  <c:v>2295288</c:v>
                </c:pt>
                <c:pt idx="275">
                  <c:v>1997512</c:v>
                </c:pt>
                <c:pt idx="276">
                  <c:v>1473031</c:v>
                </c:pt>
                <c:pt idx="277">
                  <c:v>1514134</c:v>
                </c:pt>
                <c:pt idx="278">
                  <c:v>1741754</c:v>
                </c:pt>
                <c:pt idx="279">
                  <c:v>2836313</c:v>
                </c:pt>
                <c:pt idx="280">
                  <c:v>1429163</c:v>
                </c:pt>
                <c:pt idx="281">
                  <c:v>1419589</c:v>
                </c:pt>
                <c:pt idx="282">
                  <c:v>1557145</c:v>
                </c:pt>
                <c:pt idx="283">
                  <c:v>1961181</c:v>
                </c:pt>
                <c:pt idx="284">
                  <c:v>1786736</c:v>
                </c:pt>
                <c:pt idx="285">
                  <c:v>2134488</c:v>
                </c:pt>
                <c:pt idx="286">
                  <c:v>1267820</c:v>
                </c:pt>
                <c:pt idx="287">
                  <c:v>1215816</c:v>
                </c:pt>
                <c:pt idx="288">
                  <c:v>1292366</c:v>
                </c:pt>
                <c:pt idx="289">
                  <c:v>1574182</c:v>
                </c:pt>
                <c:pt idx="290">
                  <c:v>1392644</c:v>
                </c:pt>
                <c:pt idx="291">
                  <c:v>1247078</c:v>
                </c:pt>
                <c:pt idx="292">
                  <c:v>1471730</c:v>
                </c:pt>
                <c:pt idx="293">
                  <c:v>1225277</c:v>
                </c:pt>
                <c:pt idx="294">
                  <c:v>1130798</c:v>
                </c:pt>
                <c:pt idx="295">
                  <c:v>1428948</c:v>
                </c:pt>
                <c:pt idx="296">
                  <c:v>898184</c:v>
                </c:pt>
                <c:pt idx="297">
                  <c:v>1040293</c:v>
                </c:pt>
                <c:pt idx="298">
                  <c:v>1331556</c:v>
                </c:pt>
                <c:pt idx="299">
                  <c:v>1288649</c:v>
                </c:pt>
                <c:pt idx="300">
                  <c:v>971006</c:v>
                </c:pt>
                <c:pt idx="301">
                  <c:v>1121003</c:v>
                </c:pt>
                <c:pt idx="302">
                  <c:v>2264301</c:v>
                </c:pt>
                <c:pt idx="303">
                  <c:v>1924078</c:v>
                </c:pt>
                <c:pt idx="304">
                  <c:v>1472282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1CA-8A75-091FF9C7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423"/>
        <c:axId val="784477167"/>
      </c:lineChart>
      <c:catAx>
        <c:axId val="784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167"/>
        <c:crosses val="autoZero"/>
        <c:auto val="1"/>
        <c:lblAlgn val="ctr"/>
        <c:lblOffset val="100"/>
        <c:noMultiLvlLbl val="0"/>
      </c:catAx>
      <c:valAx>
        <c:axId val="7844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5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6/2/2020</c:v>
                </c:pt>
                <c:pt idx="25">
                  <c:v>7/2/2020</c:v>
                </c:pt>
                <c:pt idx="26">
                  <c:v>10/2/2020</c:v>
                </c:pt>
                <c:pt idx="27">
                  <c:v>11/2/2020</c:v>
                </c:pt>
                <c:pt idx="28">
                  <c:v>12/2/2020</c:v>
                </c:pt>
                <c:pt idx="29">
                  <c:v>13/02/20</c:v>
                </c:pt>
                <c:pt idx="30">
                  <c:v>14/02/20</c:v>
                </c:pt>
                <c:pt idx="31">
                  <c:v>18/02/20</c:v>
                </c:pt>
                <c:pt idx="32">
                  <c:v>19/02/20</c:v>
                </c:pt>
                <c:pt idx="33">
                  <c:v>20/02/20</c:v>
                </c:pt>
                <c:pt idx="34">
                  <c:v>21/02/20</c:v>
                </c:pt>
                <c:pt idx="35">
                  <c:v>26/02/20</c:v>
                </c:pt>
                <c:pt idx="36">
                  <c:v>28/02/20</c:v>
                </c:pt>
                <c:pt idx="37">
                  <c:v>4/3/2020</c:v>
                </c:pt>
                <c:pt idx="38">
                  <c:v>5/3/2020</c:v>
                </c:pt>
                <c:pt idx="39">
                  <c:v>6/3/2020</c:v>
                </c:pt>
                <c:pt idx="40">
                  <c:v>18/03/20</c:v>
                </c:pt>
                <c:pt idx="41">
                  <c:v>19/03/20</c:v>
                </c:pt>
                <c:pt idx="42">
                  <c:v>23/03/20</c:v>
                </c:pt>
                <c:pt idx="43">
                  <c:v>25/03/20</c:v>
                </c:pt>
                <c:pt idx="44">
                  <c:v>31/03/20</c:v>
                </c:pt>
                <c:pt idx="45">
                  <c:v>1/4/2020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15/04/20</c:v>
                </c:pt>
                <c:pt idx="53">
                  <c:v>16/04/20</c:v>
                </c:pt>
                <c:pt idx="54">
                  <c:v>17/04/20</c:v>
                </c:pt>
                <c:pt idx="55">
                  <c:v>22/04/20</c:v>
                </c:pt>
                <c:pt idx="56">
                  <c:v>23/04/20</c:v>
                </c:pt>
                <c:pt idx="57">
                  <c:v>24/04/20</c:v>
                </c:pt>
                <c:pt idx="58">
                  <c:v>27/04/20</c:v>
                </c:pt>
                <c:pt idx="59">
                  <c:v>28/04/20</c:v>
                </c:pt>
                <c:pt idx="60">
                  <c:v>30/04/20</c:v>
                </c:pt>
                <c:pt idx="61">
                  <c:v>1/5/2020</c:v>
                </c:pt>
                <c:pt idx="62">
                  <c:v>4/5/2020</c:v>
                </c:pt>
                <c:pt idx="63">
                  <c:v>5/5/2020</c:v>
                </c:pt>
                <c:pt idx="64">
                  <c:v>6/5/2020</c:v>
                </c:pt>
                <c:pt idx="65">
                  <c:v>7/5/2020</c:v>
                </c:pt>
                <c:pt idx="66">
                  <c:v>8/5/2020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13/05/20</c:v>
                </c:pt>
                <c:pt idx="70">
                  <c:v>14/05/20</c:v>
                </c:pt>
                <c:pt idx="71">
                  <c:v>15/05/20</c:v>
                </c:pt>
                <c:pt idx="72">
                  <c:v>18/05/20</c:v>
                </c:pt>
                <c:pt idx="73">
                  <c:v>19/05/20</c:v>
                </c:pt>
                <c:pt idx="74">
                  <c:v>20/05/20</c:v>
                </c:pt>
                <c:pt idx="75">
                  <c:v>21/05/20</c:v>
                </c:pt>
                <c:pt idx="76">
                  <c:v>22/05/20</c:v>
                </c:pt>
                <c:pt idx="77">
                  <c:v>26/05/20</c:v>
                </c:pt>
                <c:pt idx="78">
                  <c:v>27/05/20</c:v>
                </c:pt>
                <c:pt idx="79">
                  <c:v>28/05/20</c:v>
                </c:pt>
                <c:pt idx="80">
                  <c:v>29/05/20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12/6/2020</c:v>
                </c:pt>
                <c:pt idx="90">
                  <c:v>15/06/20</c:v>
                </c:pt>
                <c:pt idx="91">
                  <c:v>16/06/20</c:v>
                </c:pt>
                <c:pt idx="92">
                  <c:v>17/06/20</c:v>
                </c:pt>
                <c:pt idx="93">
                  <c:v>18/06/20</c:v>
                </c:pt>
                <c:pt idx="94">
                  <c:v>19/06/20</c:v>
                </c:pt>
                <c:pt idx="95">
                  <c:v>22/06/20</c:v>
                </c:pt>
                <c:pt idx="96">
                  <c:v>23/06/20</c:v>
                </c:pt>
                <c:pt idx="97">
                  <c:v>24/06/20</c:v>
                </c:pt>
                <c:pt idx="98">
                  <c:v>25/06/20</c:v>
                </c:pt>
                <c:pt idx="99">
                  <c:v>26/06/20</c:v>
                </c:pt>
                <c:pt idx="100">
                  <c:v>29/06/20</c:v>
                </c:pt>
                <c:pt idx="101">
                  <c:v>30/06/20</c:v>
                </c:pt>
                <c:pt idx="102">
                  <c:v>1/7/2020</c:v>
                </c:pt>
                <c:pt idx="103">
                  <c:v>2/7/2020</c:v>
                </c:pt>
                <c:pt idx="104">
                  <c:v>6/7/2020</c:v>
                </c:pt>
                <c:pt idx="105">
                  <c:v>7/7/2020</c:v>
                </c:pt>
                <c:pt idx="106">
                  <c:v>8/7/2020</c:v>
                </c:pt>
                <c:pt idx="107">
                  <c:v>9/7/2020</c:v>
                </c:pt>
                <c:pt idx="108">
                  <c:v>10/7/2020</c:v>
                </c:pt>
                <c:pt idx="109">
                  <c:v>13/07/20</c:v>
                </c:pt>
                <c:pt idx="110">
                  <c:v>14/07/20</c:v>
                </c:pt>
                <c:pt idx="111">
                  <c:v>15/07/20</c:v>
                </c:pt>
                <c:pt idx="112">
                  <c:v>16/07/20</c:v>
                </c:pt>
                <c:pt idx="113">
                  <c:v>20/07/20</c:v>
                </c:pt>
                <c:pt idx="114">
                  <c:v>21/07/20</c:v>
                </c:pt>
                <c:pt idx="115">
                  <c:v>22/07/20</c:v>
                </c:pt>
                <c:pt idx="116">
                  <c:v>24/07/20</c:v>
                </c:pt>
                <c:pt idx="117">
                  <c:v>27/07/20</c:v>
                </c:pt>
                <c:pt idx="118">
                  <c:v>28/07/20</c:v>
                </c:pt>
                <c:pt idx="119">
                  <c:v>29/07/20</c:v>
                </c:pt>
                <c:pt idx="120">
                  <c:v>30/07/20</c:v>
                </c:pt>
                <c:pt idx="121">
                  <c:v>31/07/20</c:v>
                </c:pt>
                <c:pt idx="122">
                  <c:v>4/8/2020</c:v>
                </c:pt>
                <c:pt idx="123">
                  <c:v>5/8/2020</c:v>
                </c:pt>
                <c:pt idx="124">
                  <c:v>6/8/2020</c:v>
                </c:pt>
                <c:pt idx="125">
                  <c:v>7/8/2020</c:v>
                </c:pt>
                <c:pt idx="126">
                  <c:v>10/8/2020</c:v>
                </c:pt>
                <c:pt idx="127">
                  <c:v>11/8/2020</c:v>
                </c:pt>
                <c:pt idx="128">
                  <c:v>12/8/2020</c:v>
                </c:pt>
                <c:pt idx="129">
                  <c:v>13/08/20</c:v>
                </c:pt>
                <c:pt idx="130">
                  <c:v>14/08/20</c:v>
                </c:pt>
                <c:pt idx="131">
                  <c:v>17/08/20</c:v>
                </c:pt>
                <c:pt idx="132">
                  <c:v>18/08/20</c:v>
                </c:pt>
                <c:pt idx="133">
                  <c:v>19/08/20</c:v>
                </c:pt>
                <c:pt idx="134">
                  <c:v>20/08/20</c:v>
                </c:pt>
                <c:pt idx="135">
                  <c:v>21/08/20</c:v>
                </c:pt>
                <c:pt idx="136">
                  <c:v>24/08/20</c:v>
                </c:pt>
                <c:pt idx="137">
                  <c:v>25/08/20</c:v>
                </c:pt>
                <c:pt idx="138">
                  <c:v>26/08/20</c:v>
                </c:pt>
                <c:pt idx="139">
                  <c:v>27/08/20</c:v>
                </c:pt>
                <c:pt idx="140">
                  <c:v>28/08/20</c:v>
                </c:pt>
                <c:pt idx="141">
                  <c:v>31/08/20</c:v>
                </c:pt>
                <c:pt idx="142">
                  <c:v>1/9/2020</c:v>
                </c:pt>
                <c:pt idx="143">
                  <c:v>2/9/2020</c:v>
                </c:pt>
                <c:pt idx="144">
                  <c:v>4/9/2020</c:v>
                </c:pt>
                <c:pt idx="145">
                  <c:v>9/9/2020</c:v>
                </c:pt>
                <c:pt idx="146">
                  <c:v>10/9/2020</c:v>
                </c:pt>
                <c:pt idx="147">
                  <c:v>11/9/2020</c:v>
                </c:pt>
                <c:pt idx="148">
                  <c:v>14/09/20</c:v>
                </c:pt>
                <c:pt idx="149">
                  <c:v>15/09/20</c:v>
                </c:pt>
                <c:pt idx="150">
                  <c:v>16/09/20</c:v>
                </c:pt>
                <c:pt idx="151">
                  <c:v>17/09/20</c:v>
                </c:pt>
                <c:pt idx="152">
                  <c:v>18/09/20</c:v>
                </c:pt>
                <c:pt idx="153">
                  <c:v>21/09/20</c:v>
                </c:pt>
                <c:pt idx="154">
                  <c:v>22/09/20</c:v>
                </c:pt>
                <c:pt idx="155">
                  <c:v>23/09/20</c:v>
                </c:pt>
                <c:pt idx="156">
                  <c:v>24/09/20</c:v>
                </c:pt>
                <c:pt idx="157">
                  <c:v>25/09/20</c:v>
                </c:pt>
                <c:pt idx="158">
                  <c:v>28/09/20</c:v>
                </c:pt>
                <c:pt idx="159">
                  <c:v>29/09/20</c:v>
                </c:pt>
                <c:pt idx="160">
                  <c:v>30/09/20</c:v>
                </c:pt>
                <c:pt idx="161">
                  <c:v>1/10/2020</c:v>
                </c:pt>
                <c:pt idx="162">
                  <c:v>2/10/2020</c:v>
                </c:pt>
                <c:pt idx="163">
                  <c:v>5/10/2020</c:v>
                </c:pt>
                <c:pt idx="164">
                  <c:v>6/10/2020</c:v>
                </c:pt>
                <c:pt idx="165">
                  <c:v>7/10/2020</c:v>
                </c:pt>
                <c:pt idx="166">
                  <c:v>8/10/2020</c:v>
                </c:pt>
                <c:pt idx="167">
                  <c:v>9/10/2020</c:v>
                </c:pt>
                <c:pt idx="168">
                  <c:v>12/10/2020</c:v>
                </c:pt>
                <c:pt idx="169">
                  <c:v>13/10/20</c:v>
                </c:pt>
                <c:pt idx="170">
                  <c:v>14/10/20</c:v>
                </c:pt>
                <c:pt idx="171">
                  <c:v>15/10/20</c:v>
                </c:pt>
                <c:pt idx="172">
                  <c:v>16/10/20</c:v>
                </c:pt>
                <c:pt idx="173">
                  <c:v>19/10/20</c:v>
                </c:pt>
                <c:pt idx="174">
                  <c:v>20/10/20</c:v>
                </c:pt>
                <c:pt idx="175">
                  <c:v>21/10/20</c:v>
                </c:pt>
                <c:pt idx="176">
                  <c:v>22/10/20</c:v>
                </c:pt>
                <c:pt idx="177">
                  <c:v>23/10/20</c:v>
                </c:pt>
                <c:pt idx="178">
                  <c:v>26/10/20</c:v>
                </c:pt>
                <c:pt idx="179">
                  <c:v>27/10/20</c:v>
                </c:pt>
                <c:pt idx="180">
                  <c:v>29/10/20</c:v>
                </c:pt>
                <c:pt idx="181">
                  <c:v>30/10/20</c:v>
                </c:pt>
                <c:pt idx="182">
                  <c:v>2/11/2020</c:v>
                </c:pt>
                <c:pt idx="183">
                  <c:v>3/11/2020</c:v>
                </c:pt>
                <c:pt idx="184">
                  <c:v>5/11/2020</c:v>
                </c:pt>
                <c:pt idx="185">
                  <c:v>6/11/2020</c:v>
                </c:pt>
                <c:pt idx="186">
                  <c:v>9/11/2020</c:v>
                </c:pt>
                <c:pt idx="187">
                  <c:v>10/11/2020</c:v>
                </c:pt>
                <c:pt idx="188">
                  <c:v>11/11/2020</c:v>
                </c:pt>
                <c:pt idx="189">
                  <c:v>12/11/2020</c:v>
                </c:pt>
                <c:pt idx="190">
                  <c:v>13/11/20</c:v>
                </c:pt>
                <c:pt idx="191">
                  <c:v>16/11/20</c:v>
                </c:pt>
                <c:pt idx="192">
                  <c:v>17/11/20</c:v>
                </c:pt>
                <c:pt idx="193">
                  <c:v>18/11/20</c:v>
                </c:pt>
                <c:pt idx="194">
                  <c:v>19/11/20</c:v>
                </c:pt>
                <c:pt idx="195">
                  <c:v>20/11/20</c:v>
                </c:pt>
                <c:pt idx="196">
                  <c:v>23/11/20</c:v>
                </c:pt>
                <c:pt idx="197">
                  <c:v>24/11/20</c:v>
                </c:pt>
                <c:pt idx="198">
                  <c:v>25/11/20</c:v>
                </c:pt>
                <c:pt idx="199">
                  <c:v>27/11/20</c:v>
                </c:pt>
                <c:pt idx="200">
                  <c:v>30/11/20</c:v>
                </c:pt>
                <c:pt idx="201">
                  <c:v>1/12/2020</c:v>
                </c:pt>
                <c:pt idx="202">
                  <c:v>2/12/2020</c:v>
                </c:pt>
                <c:pt idx="203">
                  <c:v>3/12/2020</c:v>
                </c:pt>
                <c:pt idx="204">
                  <c:v>4/12/2020</c:v>
                </c:pt>
                <c:pt idx="205">
                  <c:v>7/12/2020</c:v>
                </c:pt>
                <c:pt idx="206">
                  <c:v>8/12/2020</c:v>
                </c:pt>
                <c:pt idx="207">
                  <c:v>9/12/2020</c:v>
                </c:pt>
                <c:pt idx="208">
                  <c:v>10/12/2020</c:v>
                </c:pt>
                <c:pt idx="209">
                  <c:v>11/12/2020</c:v>
                </c:pt>
                <c:pt idx="210">
                  <c:v>14/12/20</c:v>
                </c:pt>
                <c:pt idx="211">
                  <c:v>15/12/20</c:v>
                </c:pt>
                <c:pt idx="212">
                  <c:v>16/12/20</c:v>
                </c:pt>
                <c:pt idx="213">
                  <c:v>17/12/20</c:v>
                </c:pt>
                <c:pt idx="214">
                  <c:v>18/12/20</c:v>
                </c:pt>
                <c:pt idx="215">
                  <c:v>21/12/20</c:v>
                </c:pt>
                <c:pt idx="216">
                  <c:v>22/12/20</c:v>
                </c:pt>
                <c:pt idx="217">
                  <c:v>23/12/20</c:v>
                </c:pt>
                <c:pt idx="218">
                  <c:v>24/12/20</c:v>
                </c:pt>
                <c:pt idx="219">
                  <c:v>28/12/20</c:v>
                </c:pt>
                <c:pt idx="220">
                  <c:v>29/12/20</c:v>
                </c:pt>
                <c:pt idx="221">
                  <c:v>30/12/20</c:v>
                </c:pt>
                <c:pt idx="222">
                  <c:v>31/12/20</c:v>
                </c:pt>
                <c:pt idx="223">
                  <c:v>4/1/2021</c:v>
                </c:pt>
                <c:pt idx="224">
                  <c:v>5/1/2021</c:v>
                </c:pt>
                <c:pt idx="225">
                  <c:v>6/1/2021</c:v>
                </c:pt>
                <c:pt idx="226">
                  <c:v>7/1/2021</c:v>
                </c:pt>
                <c:pt idx="227">
                  <c:v>8/1/2021</c:v>
                </c:pt>
                <c:pt idx="228">
                  <c:v>11/1/2021</c:v>
                </c:pt>
                <c:pt idx="229">
                  <c:v>12/1/2021</c:v>
                </c:pt>
                <c:pt idx="230">
                  <c:v>13/01/21</c:v>
                </c:pt>
                <c:pt idx="231">
                  <c:v>14/01/21</c:v>
                </c:pt>
                <c:pt idx="232">
                  <c:v>15/01/21</c:v>
                </c:pt>
                <c:pt idx="233">
                  <c:v>19/01/21</c:v>
                </c:pt>
                <c:pt idx="234">
                  <c:v>20/01/21</c:v>
                </c:pt>
                <c:pt idx="235">
                  <c:v>21/01/21</c:v>
                </c:pt>
                <c:pt idx="236">
                  <c:v>22/01/21</c:v>
                </c:pt>
                <c:pt idx="237">
                  <c:v>25/01/21</c:v>
                </c:pt>
                <c:pt idx="238">
                  <c:v>26/01/21</c:v>
                </c:pt>
                <c:pt idx="239">
                  <c:v>27/01/21</c:v>
                </c:pt>
                <c:pt idx="240">
                  <c:v>28/01/21</c:v>
                </c:pt>
                <c:pt idx="241">
                  <c:v>29/01/21</c:v>
                </c:pt>
                <c:pt idx="242">
                  <c:v>1/2/2021</c:v>
                </c:pt>
                <c:pt idx="243">
                  <c:v>2/2/2021</c:v>
                </c:pt>
                <c:pt idx="244">
                  <c:v>3/2/2021</c:v>
                </c:pt>
                <c:pt idx="245">
                  <c:v>4/2/2021</c:v>
                </c:pt>
                <c:pt idx="246">
                  <c:v>5/2/2021</c:v>
                </c:pt>
                <c:pt idx="247">
                  <c:v>8/2/2021</c:v>
                </c:pt>
                <c:pt idx="248">
                  <c:v>9/2/2021</c:v>
                </c:pt>
                <c:pt idx="249">
                  <c:v>10/2/2021</c:v>
                </c:pt>
                <c:pt idx="250">
                  <c:v>11/2/2021</c:v>
                </c:pt>
                <c:pt idx="251">
                  <c:v>12/2/2021</c:v>
                </c:pt>
                <c:pt idx="252">
                  <c:v>16/02/21</c:v>
                </c:pt>
                <c:pt idx="253">
                  <c:v>17/02/21</c:v>
                </c:pt>
                <c:pt idx="254">
                  <c:v>18/02/21</c:v>
                </c:pt>
                <c:pt idx="255">
                  <c:v>19/02/21</c:v>
                </c:pt>
                <c:pt idx="256">
                  <c:v>22/02/21</c:v>
                </c:pt>
                <c:pt idx="257">
                  <c:v>23/02/21</c:v>
                </c:pt>
                <c:pt idx="258">
                  <c:v>24/02/21</c:v>
                </c:pt>
                <c:pt idx="259">
                  <c:v>25/02/21</c:v>
                </c:pt>
                <c:pt idx="260">
                  <c:v>26/02/21</c:v>
                </c:pt>
                <c:pt idx="261">
                  <c:v>1/3/2021</c:v>
                </c:pt>
                <c:pt idx="262">
                  <c:v>2/3/2021</c:v>
                </c:pt>
                <c:pt idx="263">
                  <c:v>3/3/2021</c:v>
                </c:pt>
                <c:pt idx="264">
                  <c:v>4/3/2021</c:v>
                </c:pt>
                <c:pt idx="265">
                  <c:v>5/3/2021</c:v>
                </c:pt>
                <c:pt idx="266">
                  <c:v>8/3/2021</c:v>
                </c:pt>
                <c:pt idx="267">
                  <c:v>9/3/2021</c:v>
                </c:pt>
                <c:pt idx="268">
                  <c:v>10/3/2021</c:v>
                </c:pt>
                <c:pt idx="269">
                  <c:v>11/3/2021</c:v>
                </c:pt>
                <c:pt idx="270">
                  <c:v>12/3/2021</c:v>
                </c:pt>
                <c:pt idx="271">
                  <c:v>15/03/21</c:v>
                </c:pt>
                <c:pt idx="272">
                  <c:v>16/03/21</c:v>
                </c:pt>
                <c:pt idx="273">
                  <c:v>17/03/21</c:v>
                </c:pt>
                <c:pt idx="274">
                  <c:v>18/03/21</c:v>
                </c:pt>
                <c:pt idx="275">
                  <c:v>19/03/21</c:v>
                </c:pt>
                <c:pt idx="276">
                  <c:v>22/03/21</c:v>
                </c:pt>
                <c:pt idx="277">
                  <c:v>23/03/21</c:v>
                </c:pt>
                <c:pt idx="278">
                  <c:v>24/03/21</c:v>
                </c:pt>
                <c:pt idx="279">
                  <c:v>25/03/21</c:v>
                </c:pt>
                <c:pt idx="280">
                  <c:v>26/03/21</c:v>
                </c:pt>
                <c:pt idx="281">
                  <c:v>29/03/21</c:v>
                </c:pt>
                <c:pt idx="282">
                  <c:v>30/03/21</c:v>
                </c:pt>
                <c:pt idx="283">
                  <c:v>31/03/21</c:v>
                </c:pt>
                <c:pt idx="284">
                  <c:v>1/4/2021</c:v>
                </c:pt>
                <c:pt idx="285">
                  <c:v>5/4/2021</c:v>
                </c:pt>
                <c:pt idx="286">
                  <c:v>6/4/2021</c:v>
                </c:pt>
                <c:pt idx="287">
                  <c:v>7/4/2021</c:v>
                </c:pt>
                <c:pt idx="288">
                  <c:v>8/4/2021</c:v>
                </c:pt>
                <c:pt idx="289">
                  <c:v>9/4/2021</c:v>
                </c:pt>
                <c:pt idx="290">
                  <c:v>12/4/2021</c:v>
                </c:pt>
                <c:pt idx="291">
                  <c:v>13/04/21</c:v>
                </c:pt>
                <c:pt idx="292">
                  <c:v>14/04/21</c:v>
                </c:pt>
                <c:pt idx="293">
                  <c:v>15/04/21</c:v>
                </c:pt>
                <c:pt idx="294">
                  <c:v>16/04/21</c:v>
                </c:pt>
                <c:pt idx="295">
                  <c:v>19/04/21</c:v>
                </c:pt>
                <c:pt idx="296">
                  <c:v>20/04/21</c:v>
                </c:pt>
                <c:pt idx="297">
                  <c:v>21/04/21</c:v>
                </c:pt>
                <c:pt idx="298">
                  <c:v>22/04/21</c:v>
                </c:pt>
                <c:pt idx="299">
                  <c:v>23/04/21</c:v>
                </c:pt>
                <c:pt idx="300">
                  <c:v>26/04/21</c:v>
                </c:pt>
                <c:pt idx="301">
                  <c:v>27/04/21</c:v>
                </c:pt>
                <c:pt idx="302">
                  <c:v>28/04/21</c:v>
                </c:pt>
                <c:pt idx="303">
                  <c:v>29/04/21</c:v>
                </c:pt>
                <c:pt idx="304">
                  <c:v>30/04/21</c:v>
                </c:pt>
              </c:strCache>
            </c:strRef>
          </c:cat>
          <c:val>
            <c:numRef>
              <c:f>Зад.7!$D$3:$D$311</c:f>
              <c:numCache>
                <c:formatCode>General</c:formatCode>
                <c:ptCount val="309"/>
                <c:pt idx="0">
                  <c:v>-1.1456322769441524E-2</c:v>
                </c:pt>
                <c:pt idx="1">
                  <c:v>1.4486363922654767E-3</c:v>
                </c:pt>
                <c:pt idx="2">
                  <c:v>-8.6792452830188396E-3</c:v>
                </c:pt>
                <c:pt idx="3">
                  <c:v>1.5987818804720097E-2</c:v>
                </c:pt>
                <c:pt idx="4">
                  <c:v>1.2114399900087587E-2</c:v>
                </c:pt>
                <c:pt idx="5">
                  <c:v>-4.9975320829220276E-3</c:v>
                </c:pt>
                <c:pt idx="6">
                  <c:v>1.2587586035840523E-2</c:v>
                </c:pt>
                <c:pt idx="7">
                  <c:v>-7.3484384568280282E-3</c:v>
                </c:pt>
                <c:pt idx="8">
                  <c:v>7.3411474398519293E-3</c:v>
                </c:pt>
                <c:pt idx="9">
                  <c:v>1.7943536040173968E-2</c:v>
                </c:pt>
                <c:pt idx="10">
                  <c:v>5.1738659607749584E-3</c:v>
                </c:pt>
                <c:pt idx="11">
                  <c:v>-3.7107972228872664E-3</c:v>
                </c:pt>
                <c:pt idx="12">
                  <c:v>-3.9649164964555839E-3</c:v>
                </c:pt>
                <c:pt idx="13">
                  <c:v>5.6091676718937177E-3</c:v>
                </c:pt>
                <c:pt idx="14">
                  <c:v>-1.0136148263659796E-2</c:v>
                </c:pt>
                <c:pt idx="15">
                  <c:v>-1.6783809985457962E-2</c:v>
                </c:pt>
                <c:pt idx="16">
                  <c:v>1.9843470758612182E-2</c:v>
                </c:pt>
                <c:pt idx="17">
                  <c:v>1.6013052148165913E-2</c:v>
                </c:pt>
                <c:pt idx="18">
                  <c:v>2.7417628167003771E-2</c:v>
                </c:pt>
                <c:pt idx="19">
                  <c:v>-1.4876989869753941E-2</c:v>
                </c:pt>
                <c:pt idx="20">
                  <c:v>2.4797273475143957E-2</c:v>
                </c:pt>
                <c:pt idx="21">
                  <c:v>3.2970183486238529E-2</c:v>
                </c:pt>
                <c:pt idx="22">
                  <c:v>-1.3877324451845683E-3</c:v>
                </c:pt>
                <c:pt idx="23">
                  <c:v>2.0844913841022789E-2</c:v>
                </c:pt>
                <c:pt idx="24">
                  <c:v>1.3068336509664072E-3</c:v>
                </c:pt>
                <c:pt idx="25">
                  <c:v>2.6265702322040421E-2</c:v>
                </c:pt>
                <c:pt idx="26">
                  <c:v>-2.3050021195421759E-2</c:v>
                </c:pt>
                <c:pt idx="27">
                  <c:v>1.7898790475673052E-3</c:v>
                </c:pt>
                <c:pt idx="28">
                  <c:v>-5.4683270167839252E-3</c:v>
                </c:pt>
                <c:pt idx="29">
                  <c:v>9.3091621754042564E-3</c:v>
                </c:pt>
                <c:pt idx="30">
                  <c:v>9.9784250269686851E-3</c:v>
                </c:pt>
                <c:pt idx="31">
                  <c:v>0</c:v>
                </c:pt>
                <c:pt idx="32">
                  <c:v>-1.5380507343124142E-2</c:v>
                </c:pt>
                <c:pt idx="33">
                  <c:v>-3.1458480229972399E-2</c:v>
                </c:pt>
                <c:pt idx="34">
                  <c:v>-3.571846820470861E-3</c:v>
                </c:pt>
                <c:pt idx="35">
                  <c:v>2.4810126582278401E-2</c:v>
                </c:pt>
                <c:pt idx="36">
                  <c:v>3.6548285088786131E-2</c:v>
                </c:pt>
                <c:pt idx="37">
                  <c:v>-2.3408624229979354E-2</c:v>
                </c:pt>
                <c:pt idx="38">
                  <c:v>-3.1058512555569E-2</c:v>
                </c:pt>
                <c:pt idx="39">
                  <c:v>-2.7034407427635035E-2</c:v>
                </c:pt>
                <c:pt idx="40">
                  <c:v>1.2629806342967891E-3</c:v>
                </c:pt>
                <c:pt idx="41">
                  <c:v>-9.1367590088443831E-3</c:v>
                </c:pt>
                <c:pt idx="42">
                  <c:v>-9.5726034784954558E-3</c:v>
                </c:pt>
                <c:pt idx="43">
                  <c:v>-1.6468093069677593E-2</c:v>
                </c:pt>
                <c:pt idx="44">
                  <c:v>-3.6468573603095078E-2</c:v>
                </c:pt>
                <c:pt idx="45">
                  <c:v>2.1985255397577695E-2</c:v>
                </c:pt>
                <c:pt idx="46">
                  <c:v>-9.2103568208165565E-3</c:v>
                </c:pt>
                <c:pt idx="47">
                  <c:v>-1.0830761783747929E-2</c:v>
                </c:pt>
                <c:pt idx="48">
                  <c:v>9.9706386102276969E-3</c:v>
                </c:pt>
                <c:pt idx="49">
                  <c:v>4.8452546786980846E-4</c:v>
                </c:pt>
                <c:pt idx="50">
                  <c:v>1.9371632665415169E-3</c:v>
                </c:pt>
                <c:pt idx="51">
                  <c:v>-1.065054691997694E-2</c:v>
                </c:pt>
                <c:pt idx="52">
                  <c:v>3.0433517602560481E-2</c:v>
                </c:pt>
                <c:pt idx="53">
                  <c:v>9.1484074994351485E-3</c:v>
                </c:pt>
                <c:pt idx="54">
                  <c:v>3.4153901174226557E-2</c:v>
                </c:pt>
                <c:pt idx="55">
                  <c:v>-1.1930835734870278E-2</c:v>
                </c:pt>
                <c:pt idx="56">
                  <c:v>1.8141515487370852E-2</c:v>
                </c:pt>
                <c:pt idx="57">
                  <c:v>-2.2917382834880583E-3</c:v>
                </c:pt>
                <c:pt idx="58">
                  <c:v>-2.4979901228896258E-2</c:v>
                </c:pt>
                <c:pt idx="59">
                  <c:v>1.0887346984825285E-2</c:v>
                </c:pt>
                <c:pt idx="60">
                  <c:v>-2.6060267857142789E-2</c:v>
                </c:pt>
                <c:pt idx="61">
                  <c:v>2.4694894860482451E-2</c:v>
                </c:pt>
                <c:pt idx="62">
                  <c:v>1.0624021471706584E-2</c:v>
                </c:pt>
                <c:pt idx="63">
                  <c:v>1.0014385304857818E-2</c:v>
                </c:pt>
                <c:pt idx="64">
                  <c:v>5.9709668583948225E-3</c:v>
                </c:pt>
                <c:pt idx="65">
                  <c:v>6.0988891309083238E-3</c:v>
                </c:pt>
                <c:pt idx="66">
                  <c:v>1.07166053258282E-2</c:v>
                </c:pt>
                <c:pt idx="67">
                  <c:v>-2.3026668094677152E-2</c:v>
                </c:pt>
                <c:pt idx="68">
                  <c:v>-1.5457136592852408E-2</c:v>
                </c:pt>
                <c:pt idx="69">
                  <c:v>4.954904799020078E-3</c:v>
                </c:pt>
                <c:pt idx="70">
                  <c:v>1.545620741233184E-2</c:v>
                </c:pt>
                <c:pt idx="71">
                  <c:v>8.8925259138024834E-3</c:v>
                </c:pt>
                <c:pt idx="72">
                  <c:v>-7.7326555994160322E-3</c:v>
                </c:pt>
                <c:pt idx="73">
                  <c:v>1.1716621253406025E-2</c:v>
                </c:pt>
                <c:pt idx="74">
                  <c:v>-1.1850255857797021E-2</c:v>
                </c:pt>
                <c:pt idx="75">
                  <c:v>4.3608612701015269E-4</c:v>
                </c:pt>
                <c:pt idx="76">
                  <c:v>-1.0679452950471355E-2</c:v>
                </c:pt>
                <c:pt idx="77">
                  <c:v>1.2667290852014E-3</c:v>
                </c:pt>
                <c:pt idx="78">
                  <c:v>-2.75027502750275E-3</c:v>
                </c:pt>
                <c:pt idx="79">
                  <c:v>1.0314396028681611E-2</c:v>
                </c:pt>
                <c:pt idx="80">
                  <c:v>-1.692416880493388E-3</c:v>
                </c:pt>
                <c:pt idx="81">
                  <c:v>1.1648255496007849E-2</c:v>
                </c:pt>
                <c:pt idx="82">
                  <c:v>1.8379371857938451E-3</c:v>
                </c:pt>
                <c:pt idx="83">
                  <c:v>-1.2895915394161845E-2</c:v>
                </c:pt>
                <c:pt idx="84">
                  <c:v>2.3668962501366637E-2</c:v>
                </c:pt>
                <c:pt idx="85">
                  <c:v>6.3010626368344017E-3</c:v>
                </c:pt>
                <c:pt idx="86">
                  <c:v>7.4290262669143318E-3</c:v>
                </c:pt>
                <c:pt idx="87">
                  <c:v>3.7134579931524948E-2</c:v>
                </c:pt>
                <c:pt idx="88">
                  <c:v>8.4290776334157713E-3</c:v>
                </c:pt>
                <c:pt idx="89">
                  <c:v>7.5600276846083557E-3</c:v>
                </c:pt>
                <c:pt idx="90">
                  <c:v>2.4306472919418728E-2</c:v>
                </c:pt>
                <c:pt idx="91">
                  <c:v>1.4444157854010893E-3</c:v>
                </c:pt>
                <c:pt idx="92">
                  <c:v>1.1332612167104605E-2</c:v>
                </c:pt>
                <c:pt idx="93">
                  <c:v>-6.4687006570570476E-3</c:v>
                </c:pt>
                <c:pt idx="94">
                  <c:v>2.8042653542499737E-2</c:v>
                </c:pt>
                <c:pt idx="95">
                  <c:v>6.4329526754101233E-3</c:v>
                </c:pt>
                <c:pt idx="96">
                  <c:v>-2.0414230502427928E-2</c:v>
                </c:pt>
                <c:pt idx="97">
                  <c:v>1.340414769853316E-2</c:v>
                </c:pt>
                <c:pt idx="98">
                  <c:v>-1.9765410531569792E-2</c:v>
                </c:pt>
                <c:pt idx="99">
                  <c:v>1.0591170629869202E-2</c:v>
                </c:pt>
                <c:pt idx="100">
                  <c:v>2.53942661359399E-2</c:v>
                </c:pt>
                <c:pt idx="101">
                  <c:v>5.4051397965703052E-3</c:v>
                </c:pt>
                <c:pt idx="102">
                  <c:v>7.52651385562774E-3</c:v>
                </c:pt>
                <c:pt idx="103">
                  <c:v>2.2168324035896157E-2</c:v>
                </c:pt>
                <c:pt idx="104">
                  <c:v>-1.1816628701594577E-2</c:v>
                </c:pt>
                <c:pt idx="105">
                  <c:v>2.2187004754358183E-2</c:v>
                </c:pt>
                <c:pt idx="106">
                  <c:v>7.2821235611933823E-3</c:v>
                </c:pt>
                <c:pt idx="107">
                  <c:v>-3.078358208955208E-3</c:v>
                </c:pt>
                <c:pt idx="108">
                  <c:v>-3.1767568073360251E-2</c:v>
                </c:pt>
                <c:pt idx="109">
                  <c:v>6.9582024643633621E-3</c:v>
                </c:pt>
                <c:pt idx="110">
                  <c:v>-1.7755170593597397E-3</c:v>
                </c:pt>
                <c:pt idx="111">
                  <c:v>-1.9805787905009156E-2</c:v>
                </c:pt>
                <c:pt idx="112">
                  <c:v>4.2938131624353011E-2</c:v>
                </c:pt>
                <c:pt idx="113">
                  <c:v>-1.3187748156551295E-2</c:v>
                </c:pt>
                <c:pt idx="114">
                  <c:v>1.4800977151889655E-2</c:v>
                </c:pt>
                <c:pt idx="115">
                  <c:v>-6.955406471981041E-3</c:v>
                </c:pt>
                <c:pt idx="116">
                  <c:v>1.2368983160300081E-2</c:v>
                </c:pt>
                <c:pt idx="117">
                  <c:v>-8.5377821393523498E-3</c:v>
                </c:pt>
                <c:pt idx="118">
                  <c:v>9.8980500841334262E-3</c:v>
                </c:pt>
                <c:pt idx="119">
                  <c:v>-8.8209350191123601E-4</c:v>
                </c:pt>
                <c:pt idx="120">
                  <c:v>5.8367667255248071E-3</c:v>
                </c:pt>
                <c:pt idx="121">
                  <c:v>-1.5004616805170823E-2</c:v>
                </c:pt>
                <c:pt idx="122">
                  <c:v>-1.9685962034215491E-3</c:v>
                </c:pt>
                <c:pt idx="123">
                  <c:v>1.5920725120931695E-2</c:v>
                </c:pt>
                <c:pt idx="124">
                  <c:v>-1.7843934911242535E-2</c:v>
                </c:pt>
                <c:pt idx="125">
                  <c:v>-1.9438953214722748E-2</c:v>
                </c:pt>
                <c:pt idx="126">
                  <c:v>-2.3808380934094982E-2</c:v>
                </c:pt>
                <c:pt idx="127">
                  <c:v>2.9011161921620718E-2</c:v>
                </c:pt>
                <c:pt idx="128">
                  <c:v>-2.6759688440770404E-3</c:v>
                </c:pt>
                <c:pt idx="129">
                  <c:v>8.624407072012764E-4</c:v>
                </c:pt>
                <c:pt idx="130">
                  <c:v>6.3191153238547643E-3</c:v>
                </c:pt>
                <c:pt idx="131">
                  <c:v>6.0891489462918088E-3</c:v>
                </c:pt>
                <c:pt idx="132">
                  <c:v>-7.8017873185493667E-3</c:v>
                </c:pt>
                <c:pt idx="133">
                  <c:v>2.2445672893633282E-2</c:v>
                </c:pt>
                <c:pt idx="134">
                  <c:v>-6.665113027266403E-3</c:v>
                </c:pt>
                <c:pt idx="135">
                  <c:v>2.7683933933934095E-3</c:v>
                </c:pt>
                <c:pt idx="136">
                  <c:v>1.272752795844836E-2</c:v>
                </c:pt>
                <c:pt idx="137">
                  <c:v>2.1947049854456405E-2</c:v>
                </c:pt>
                <c:pt idx="138">
                  <c:v>2.4369291979383246E-2</c:v>
                </c:pt>
                <c:pt idx="139">
                  <c:v>1.0813435141457462E-2</c:v>
                </c:pt>
                <c:pt idx="140">
                  <c:v>-1.7553052135184745E-2</c:v>
                </c:pt>
                <c:pt idx="141">
                  <c:v>1.0133333333333338E-2</c:v>
                </c:pt>
                <c:pt idx="142">
                  <c:v>1.9491376275959198E-2</c:v>
                </c:pt>
                <c:pt idx="143">
                  <c:v>-1.3679701533784842E-2</c:v>
                </c:pt>
                <c:pt idx="144">
                  <c:v>4.1940099669413332E-2</c:v>
                </c:pt>
                <c:pt idx="145">
                  <c:v>-2.770279869299614E-2</c:v>
                </c:pt>
                <c:pt idx="146">
                  <c:v>-6.2341710500681919E-3</c:v>
                </c:pt>
                <c:pt idx="147">
                  <c:v>6.1752597529897051E-3</c:v>
                </c:pt>
                <c:pt idx="148">
                  <c:v>1.7194349732099372E-2</c:v>
                </c:pt>
                <c:pt idx="149">
                  <c:v>-1.8531820140784392E-2</c:v>
                </c:pt>
                <c:pt idx="150">
                  <c:v>-9.8555815768931014E-3</c:v>
                </c:pt>
                <c:pt idx="151">
                  <c:v>-1.2811668473440398E-2</c:v>
                </c:pt>
                <c:pt idx="152">
                  <c:v>1.1630228611360607E-2</c:v>
                </c:pt>
                <c:pt idx="153">
                  <c:v>2.3437114521142745E-2</c:v>
                </c:pt>
                <c:pt idx="154">
                  <c:v>-3.2156976183588794E-2</c:v>
                </c:pt>
                <c:pt idx="155">
                  <c:v>1.1656288916562906E-2</c:v>
                </c:pt>
                <c:pt idx="156">
                  <c:v>2.3191688414003684E-2</c:v>
                </c:pt>
                <c:pt idx="157">
                  <c:v>8.5659287776708431E-3</c:v>
                </c:pt>
                <c:pt idx="158">
                  <c:v>-1.1499188853898392E-2</c:v>
                </c:pt>
                <c:pt idx="159">
                  <c:v>1.4480861128541777E-2</c:v>
                </c:pt>
                <c:pt idx="160">
                  <c:v>1.0800780320692822E-2</c:v>
                </c:pt>
                <c:pt idx="161">
                  <c:v>-2.9655432122010973E-2</c:v>
                </c:pt>
                <c:pt idx="162">
                  <c:v>1.9840884835548675E-2</c:v>
                </c:pt>
                <c:pt idx="163">
                  <c:v>-2.1119726014365209E-2</c:v>
                </c:pt>
                <c:pt idx="164">
                  <c:v>1.9826036250546734E-2</c:v>
                </c:pt>
                <c:pt idx="165">
                  <c:v>3.5259922809358609E-3</c:v>
                </c:pt>
                <c:pt idx="166">
                  <c:v>2.4690185651203591E-2</c:v>
                </c:pt>
                <c:pt idx="167">
                  <c:v>2.6319447662295568E-2</c:v>
                </c:pt>
                <c:pt idx="168">
                  <c:v>5.9144882387466803E-3</c:v>
                </c:pt>
                <c:pt idx="169">
                  <c:v>-8.5727109515261433E-3</c:v>
                </c:pt>
                <c:pt idx="170">
                  <c:v>-5.3420254425278575E-3</c:v>
                </c:pt>
                <c:pt idx="171">
                  <c:v>-2.7308725137682521E-4</c:v>
                </c:pt>
                <c:pt idx="172">
                  <c:v>-2.4038242658775327E-2</c:v>
                </c:pt>
                <c:pt idx="173">
                  <c:v>1.1195596398750249E-3</c:v>
                </c:pt>
                <c:pt idx="174">
                  <c:v>7.9213456968448579E-4</c:v>
                </c:pt>
                <c:pt idx="175">
                  <c:v>7.4494831921033888E-4</c:v>
                </c:pt>
                <c:pt idx="176">
                  <c:v>5.9551502744952132E-3</c:v>
                </c:pt>
                <c:pt idx="177">
                  <c:v>-2.7610766811580791E-2</c:v>
                </c:pt>
                <c:pt idx="178">
                  <c:v>1.379310344827589E-2</c:v>
                </c:pt>
                <c:pt idx="179">
                  <c:v>9.2853262211685453E-3</c:v>
                </c:pt>
                <c:pt idx="180">
                  <c:v>-8.4169317347687744E-3</c:v>
                </c:pt>
                <c:pt idx="181">
                  <c:v>-1.5298820510289803E-3</c:v>
                </c:pt>
                <c:pt idx="182">
                  <c:v>1.8880980624752835E-2</c:v>
                </c:pt>
                <c:pt idx="183">
                  <c:v>3.1275986325418004E-2</c:v>
                </c:pt>
                <c:pt idx="184">
                  <c:v>1.8366706983828187E-3</c:v>
                </c:pt>
                <c:pt idx="185">
                  <c:v>-2.3341083884814876E-2</c:v>
                </c:pt>
                <c:pt idx="186">
                  <c:v>-3.360498122882509E-2</c:v>
                </c:pt>
                <c:pt idx="187">
                  <c:v>2.5298465036952694E-2</c:v>
                </c:pt>
                <c:pt idx="188">
                  <c:v>-4.574438591627302E-3</c:v>
                </c:pt>
                <c:pt idx="189">
                  <c:v>4.9668105649166468E-3</c:v>
                </c:pt>
                <c:pt idx="190">
                  <c:v>3.9260969976905053E-3</c:v>
                </c:pt>
                <c:pt idx="191">
                  <c:v>-1.3112491373360912E-2</c:v>
                </c:pt>
                <c:pt idx="192">
                  <c:v>-1.6317016317016316E-2</c:v>
                </c:pt>
                <c:pt idx="193">
                  <c:v>6.3981042654028169E-3</c:v>
                </c:pt>
                <c:pt idx="194">
                  <c:v>-9.51259712738395E-3</c:v>
                </c:pt>
                <c:pt idx="195">
                  <c:v>-1.3312413825892699E-3</c:v>
                </c:pt>
                <c:pt idx="196">
                  <c:v>1.8138538443227811E-2</c:v>
                </c:pt>
                <c:pt idx="197">
                  <c:v>-3.2731693631357709E-4</c:v>
                </c:pt>
                <c:pt idx="198">
                  <c:v>6.595257027924583E-3</c:v>
                </c:pt>
                <c:pt idx="199">
                  <c:v>-4.4144981412638879E-3</c:v>
                </c:pt>
                <c:pt idx="200">
                  <c:v>9.1948658109684903E-3</c:v>
                </c:pt>
                <c:pt idx="201">
                  <c:v>-3.7461844417722794E-3</c:v>
                </c:pt>
                <c:pt idx="202">
                  <c:v>-5.245810315212829E-3</c:v>
                </c:pt>
                <c:pt idx="203">
                  <c:v>5.1334702258720006E-4</c:v>
                </c:pt>
                <c:pt idx="204">
                  <c:v>-3.2650776622040757E-4</c:v>
                </c:pt>
                <c:pt idx="205">
                  <c:v>7.7454273982829258E-3</c:v>
                </c:pt>
                <c:pt idx="206">
                  <c:v>-2.0603759607371E-2</c:v>
                </c:pt>
                <c:pt idx="207">
                  <c:v>-4.6329125892307938E-3</c:v>
                </c:pt>
                <c:pt idx="208">
                  <c:v>1.3061030634053668E-2</c:v>
                </c:pt>
                <c:pt idx="209">
                  <c:v>4.1725269573370197E-3</c:v>
                </c:pt>
                <c:pt idx="210">
                  <c:v>-2.8012512255475171E-4</c:v>
                </c:pt>
                <c:pt idx="211">
                  <c:v>2.3770606640825684E-2</c:v>
                </c:pt>
                <c:pt idx="212">
                  <c:v>8.6670924185748436E-4</c:v>
                </c:pt>
                <c:pt idx="213">
                  <c:v>-5.788250307643272E-3</c:v>
                </c:pt>
                <c:pt idx="214">
                  <c:v>2.0308059044650256E-2</c:v>
                </c:pt>
                <c:pt idx="215">
                  <c:v>6.1553668508783962E-3</c:v>
                </c:pt>
                <c:pt idx="216">
                  <c:v>-1.3396445476466911E-2</c:v>
                </c:pt>
                <c:pt idx="217">
                  <c:v>7.8754412962795742E-3</c:v>
                </c:pt>
                <c:pt idx="218">
                  <c:v>1.0059277887551557E-2</c:v>
                </c:pt>
                <c:pt idx="219">
                  <c:v>-2.8899164147251346E-3</c:v>
                </c:pt>
                <c:pt idx="220">
                  <c:v>-1.1236456057430821E-2</c:v>
                </c:pt>
                <c:pt idx="221">
                  <c:v>2.2096956031567492E-3</c:v>
                </c:pt>
                <c:pt idx="222">
                  <c:v>-1.9753419726421952E-2</c:v>
                </c:pt>
                <c:pt idx="223">
                  <c:v>7.8035345421168661E-4</c:v>
                </c:pt>
                <c:pt idx="224">
                  <c:v>-2.6511329235849927E-2</c:v>
                </c:pt>
                <c:pt idx="225">
                  <c:v>2.7845834903882379E-2</c:v>
                </c:pt>
                <c:pt idx="226">
                  <c:v>6.4176025670410527E-3</c:v>
                </c:pt>
                <c:pt idx="227">
                  <c:v>-9.5194716465497754E-3</c:v>
                </c:pt>
                <c:pt idx="228">
                  <c:v>-1.2002207302492475E-2</c:v>
                </c:pt>
                <c:pt idx="229">
                  <c:v>7.3074237840353422E-3</c:v>
                </c:pt>
                <c:pt idx="230">
                  <c:v>-1.5756399593383222E-2</c:v>
                </c:pt>
                <c:pt idx="231">
                  <c:v>-2.0186845687994856E-3</c:v>
                </c:pt>
                <c:pt idx="232">
                  <c:v>1.7687458839025266E-2</c:v>
                </c:pt>
                <c:pt idx="233">
                  <c:v>3.6424147175741869E-2</c:v>
                </c:pt>
                <c:pt idx="234">
                  <c:v>2.7651413790027854E-3</c:v>
                </c:pt>
                <c:pt idx="235">
                  <c:v>4.3141789717132135E-3</c:v>
                </c:pt>
                <c:pt idx="236">
                  <c:v>1.6164031708073182E-2</c:v>
                </c:pt>
                <c:pt idx="237">
                  <c:v>1.3292077050466238E-2</c:v>
                </c:pt>
                <c:pt idx="238">
                  <c:v>3.2686766160596077E-3</c:v>
                </c:pt>
                <c:pt idx="239">
                  <c:v>2.4263728726368571E-2</c:v>
                </c:pt>
                <c:pt idx="240">
                  <c:v>-3.034361528481145E-2</c:v>
                </c:pt>
                <c:pt idx="241">
                  <c:v>3.4098756906077374E-2</c:v>
                </c:pt>
                <c:pt idx="242">
                  <c:v>-8.3479422322404637E-4</c:v>
                </c:pt>
                <c:pt idx="243">
                  <c:v>1.487175202606735E-2</c:v>
                </c:pt>
                <c:pt idx="244">
                  <c:v>-3.4576438626821577E-3</c:v>
                </c:pt>
                <c:pt idx="245">
                  <c:v>5.3696819496074121E-4</c:v>
                </c:pt>
                <c:pt idx="246">
                  <c:v>7.0181232712717638E-4</c:v>
                </c:pt>
                <c:pt idx="247">
                  <c:v>5.610561056105549E-3</c:v>
                </c:pt>
                <c:pt idx="248">
                  <c:v>-3.6921562192319384E-3</c:v>
                </c:pt>
                <c:pt idx="249">
                  <c:v>6.5881577863789601E-3</c:v>
                </c:pt>
                <c:pt idx="250">
                  <c:v>2.3725762905996237E-3</c:v>
                </c:pt>
                <c:pt idx="251">
                  <c:v>-5.3460659484165949E-3</c:v>
                </c:pt>
                <c:pt idx="252">
                  <c:v>2.1745373979403485E-3</c:v>
                </c:pt>
                <c:pt idx="253">
                  <c:v>-1.6785392614427112E-3</c:v>
                </c:pt>
                <c:pt idx="254">
                  <c:v>-1.1851548082837754E-2</c:v>
                </c:pt>
                <c:pt idx="255">
                  <c:v>-2.6228419654714563E-2</c:v>
                </c:pt>
                <c:pt idx="256">
                  <c:v>-5.8813501534265063E-3</c:v>
                </c:pt>
                <c:pt idx="257">
                  <c:v>5.0158621280974704E-3</c:v>
                </c:pt>
                <c:pt idx="258">
                  <c:v>-2.4101010962760763E-2</c:v>
                </c:pt>
                <c:pt idx="259">
                  <c:v>1.538596031121606E-2</c:v>
                </c:pt>
                <c:pt idx="260">
                  <c:v>2.0060266896254828E-2</c:v>
                </c:pt>
                <c:pt idx="261">
                  <c:v>-1.2871370695476078E-2</c:v>
                </c:pt>
                <c:pt idx="262">
                  <c:v>-2.766021119233893E-2</c:v>
                </c:pt>
                <c:pt idx="263">
                  <c:v>-2.6820260288427065E-3</c:v>
                </c:pt>
                <c:pt idx="264">
                  <c:v>2.0940792664109684E-2</c:v>
                </c:pt>
                <c:pt idx="265">
                  <c:v>-1.7834009845409896E-2</c:v>
                </c:pt>
                <c:pt idx="266">
                  <c:v>2.7126841063970175E-2</c:v>
                </c:pt>
                <c:pt idx="267">
                  <c:v>-5.1793510829552603E-3</c:v>
                </c:pt>
                <c:pt idx="268">
                  <c:v>2.052407383503296E-2</c:v>
                </c:pt>
                <c:pt idx="269">
                  <c:v>-5.8183657981279845E-3</c:v>
                </c:pt>
                <c:pt idx="270">
                  <c:v>-4.1136556403731928E-3</c:v>
                </c:pt>
                <c:pt idx="271">
                  <c:v>1.2221607120044185E-2</c:v>
                </c:pt>
                <c:pt idx="272">
                  <c:v>-2.4821203197306478E-3</c:v>
                </c:pt>
                <c:pt idx="273">
                  <c:v>-2.6780819029142686E-2</c:v>
                </c:pt>
                <c:pt idx="274">
                  <c:v>-2.9901196047841818E-3</c:v>
                </c:pt>
                <c:pt idx="275">
                  <c:v>2.5992089364106657E-2</c:v>
                </c:pt>
                <c:pt idx="276">
                  <c:v>6.5664054225798895E-3</c:v>
                </c:pt>
                <c:pt idx="277">
                  <c:v>-9.3434343434343394E-3</c:v>
                </c:pt>
                <c:pt idx="278">
                  <c:v>-1.3297646359078917E-2</c:v>
                </c:pt>
                <c:pt idx="279">
                  <c:v>1.817007534983853E-2</c:v>
                </c:pt>
                <c:pt idx="280">
                  <c:v>-5.0323508267433401E-3</c:v>
                </c:pt>
                <c:pt idx="281">
                  <c:v>-1.2580754845290752E-2</c:v>
                </c:pt>
                <c:pt idx="282">
                  <c:v>1.4721074380165358E-2</c:v>
                </c:pt>
                <c:pt idx="283">
                  <c:v>2.8166624247051776E-2</c:v>
                </c:pt>
                <c:pt idx="284">
                  <c:v>2.7477514646422958E-2</c:v>
                </c:pt>
                <c:pt idx="285">
                  <c:v>-4.5775778991326149E-3</c:v>
                </c:pt>
                <c:pt idx="286">
                  <c:v>8.1484469544170299E-3</c:v>
                </c:pt>
                <c:pt idx="287">
                  <c:v>1.3704385403329111E-2</c:v>
                </c:pt>
                <c:pt idx="288">
                  <c:v>9.3745682764609529E-3</c:v>
                </c:pt>
                <c:pt idx="289">
                  <c:v>1.2513686844987549E-3</c:v>
                </c:pt>
                <c:pt idx="290">
                  <c:v>9.178253397906443E-3</c:v>
                </c:pt>
                <c:pt idx="291">
                  <c:v>-1.0062308912883604E-2</c:v>
                </c:pt>
                <c:pt idx="292">
                  <c:v>1.469955823136174E-2</c:v>
                </c:pt>
                <c:pt idx="293">
                  <c:v>3.9298786361008737E-3</c:v>
                </c:pt>
                <c:pt idx="294">
                  <c:v>-6.7160455923552216E-3</c:v>
                </c:pt>
                <c:pt idx="295">
                  <c:v>-2.0091183061586499E-3</c:v>
                </c:pt>
                <c:pt idx="296">
                  <c:v>9.1753774680604118E-3</c:v>
                </c:pt>
                <c:pt idx="297">
                  <c:v>-1.3350212912878421E-2</c:v>
                </c:pt>
                <c:pt idx="298">
                  <c:v>1.4114079085500974E-2</c:v>
                </c:pt>
                <c:pt idx="299">
                  <c:v>2.6455026455026367E-3</c:v>
                </c:pt>
                <c:pt idx="300">
                  <c:v>2.3708462391495719E-3</c:v>
                </c:pt>
                <c:pt idx="301">
                  <c:v>-2.8192118414527092E-2</c:v>
                </c:pt>
                <c:pt idx="302">
                  <c:v>-8.9895579806862705E-3</c:v>
                </c:pt>
                <c:pt idx="303">
                  <c:v>-1.0299069122598175E-3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8-48C9-90BB-46DF389F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3567"/>
        <c:axId val="313541903"/>
      </c:lineChart>
      <c:catAx>
        <c:axId val="313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1903"/>
        <c:crosses val="autoZero"/>
        <c:auto val="1"/>
        <c:lblAlgn val="ctr"/>
        <c:lblOffset val="100"/>
        <c:noMultiLvlLbl val="0"/>
      </c:catAx>
      <c:valAx>
        <c:axId val="313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7D7C575-45E3-4227-A4AD-5E5AB45F8C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F314C749-75A8-484C-B1A0-6C586B6F11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Диаграмма размах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 по доходности</a:t>
          </a:r>
        </a:p>
      </cx:txPr>
    </cx:title>
    <cx:plotArea>
      <cx:plotAreaRegion>
        <cx:series layoutId="boxWhisker" uniqueId="{8A18191D-7D13-491F-947D-62EE9029591F}">
          <cx:tx>
            <cx:txData>
              <cx:f>_xlchart.v1.2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E58C835-EF2D-4D2E-9D7C-3427E9825B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6AA35A91-088F-4F1B-A786-CA08412F2D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Диаграмма размаха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доходности</a:t>
          </a:r>
        </a:p>
      </cx:txPr>
    </cx:title>
    <cx:plotArea>
      <cx:plotAreaRegion>
        <cx:series layoutId="boxWhisker" uniqueId="{567887AA-7699-4426-93CB-E275976302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685994</xdr:colOff>
      <xdr:row>3</xdr:row>
      <xdr:rowOff>131109</xdr:rowOff>
    </xdr:from>
    <xdr:to>
      <xdr:col>15</xdr:col>
      <xdr:colOff>342340</xdr:colOff>
      <xdr:row>12</xdr:row>
      <xdr:rowOff>138729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6048E1B-CA28-44CD-A8CC-1D2937140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4112" y="1083609"/>
              <a:ext cx="4295581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793936</xdr:colOff>
      <xdr:row>17</xdr:row>
      <xdr:rowOff>38417</xdr:rowOff>
    </xdr:from>
    <xdr:to>
      <xdr:col>15</xdr:col>
      <xdr:colOff>470648</xdr:colOff>
      <xdr:row>28</xdr:row>
      <xdr:rowOff>17462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D27CEC7D-2AFF-4F20-A157-939EA491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2054" y="3657917"/>
              <a:ext cx="4315947" cy="207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610843</xdr:colOff>
      <xdr:row>29</xdr:row>
      <xdr:rowOff>166528</xdr:rowOff>
    </xdr:from>
    <xdr:to>
      <xdr:col>15</xdr:col>
      <xdr:colOff>591793</xdr:colOff>
      <xdr:row>41</xdr:row>
      <xdr:rowOff>109378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FB2A59E5-EA88-4BD9-A5D4-A3E0AAD5E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8961" y="6072028"/>
              <a:ext cx="4620185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542925</xdr:rowOff>
    </xdr:from>
    <xdr:to>
      <xdr:col>14</xdr:col>
      <xdr:colOff>304800</xdr:colOff>
      <xdr:row>11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3206A506-9E59-4ADB-9BA9-6A3057D36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42925"/>
              <a:ext cx="3362325" cy="2017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590550</xdr:colOff>
      <xdr:row>12</xdr:row>
      <xdr:rowOff>19050</xdr:rowOff>
    </xdr:from>
    <xdr:to>
      <xdr:col>14</xdr:col>
      <xdr:colOff>552450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01C7CC31-507A-4074-BBBD-CB2A8CDC0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2686050"/>
              <a:ext cx="36195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585787</xdr:colOff>
      <xdr:row>24</xdr:row>
      <xdr:rowOff>38100</xdr:rowOff>
    </xdr:from>
    <xdr:to>
      <xdr:col>14</xdr:col>
      <xdr:colOff>619125</xdr:colOff>
      <xdr:row>35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C10DD69-BC76-4ED8-9C22-1F2F34609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2162" y="4991100"/>
              <a:ext cx="3690938" cy="2214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36</xdr:row>
      <xdr:rowOff>142875</xdr:rowOff>
    </xdr:from>
    <xdr:to>
      <xdr:col>11</xdr:col>
      <xdr:colOff>590550</xdr:colOff>
      <xdr:row>48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2CCD9DB-A884-4F07-BA21-5D8878CF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48</xdr:row>
      <xdr:rowOff>142874</xdr:rowOff>
    </xdr:from>
    <xdr:to>
      <xdr:col>16</xdr:col>
      <xdr:colOff>0</xdr:colOff>
      <xdr:row>61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94F4C2-FF90-4A68-8E77-A847C2C6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33</xdr:row>
      <xdr:rowOff>47625</xdr:rowOff>
    </xdr:from>
    <xdr:to>
      <xdr:col>18</xdr:col>
      <xdr:colOff>600075</xdr:colOff>
      <xdr:row>44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F559BC0-FB99-451E-8CCE-EEF31B25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45</xdr:row>
      <xdr:rowOff>9525</xdr:rowOff>
    </xdr:from>
    <xdr:to>
      <xdr:col>23</xdr:col>
      <xdr:colOff>352425</xdr:colOff>
      <xdr:row>58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177D026-A0DC-441C-AF91-E70C3920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133350</xdr:rowOff>
    </xdr:from>
    <xdr:to>
      <xdr:col>14</xdr:col>
      <xdr:colOff>276225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70153-7B66-4097-ADFF-AEADEBA0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4</xdr:row>
      <xdr:rowOff>9525</xdr:rowOff>
    </xdr:from>
    <xdr:to>
      <xdr:col>22</xdr:col>
      <xdr:colOff>176212</xdr:colOff>
      <xdr:row>18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388835-6FCB-4F96-B550-5D2969A7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552450</xdr:rowOff>
    </xdr:from>
    <xdr:to>
      <xdr:col>15</xdr:col>
      <xdr:colOff>295275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117914-BCA0-43AF-A072-778F7578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15</xdr:row>
      <xdr:rowOff>142875</xdr:rowOff>
    </xdr:from>
    <xdr:to>
      <xdr:col>15</xdr:col>
      <xdr:colOff>347662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FB8618-4C0A-4E93-A1A2-E492B2D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30</xdr:row>
      <xdr:rowOff>180975</xdr:rowOff>
    </xdr:from>
    <xdr:to>
      <xdr:col>15</xdr:col>
      <xdr:colOff>385762</xdr:colOff>
      <xdr:row>45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AA0346-5091-458E-B24F-50EDF619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46</xdr:row>
      <xdr:rowOff>9525</xdr:rowOff>
    </xdr:from>
    <xdr:to>
      <xdr:col>15</xdr:col>
      <xdr:colOff>352425</xdr:colOff>
      <xdr:row>60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0FB9FA9-A0B9-4B35-8311-8383EDAF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15</xdr:row>
      <xdr:rowOff>152400</xdr:rowOff>
    </xdr:from>
    <xdr:to>
      <xdr:col>24</xdr:col>
      <xdr:colOff>9525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9A131-3642-49BC-B975-EDA51CB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1</xdr:row>
      <xdr:rowOff>0</xdr:rowOff>
    </xdr:from>
    <xdr:to>
      <xdr:col>24</xdr:col>
      <xdr:colOff>4762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159C7C-0369-4028-A6EF-416CC3D0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30</xdr:row>
      <xdr:rowOff>161925</xdr:rowOff>
    </xdr:from>
    <xdr:to>
      <xdr:col>23</xdr:col>
      <xdr:colOff>533400</xdr:colOff>
      <xdr:row>45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332912-D035-4C22-8BB2-E6ED30CA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topLeftCell="A295" workbookViewId="0">
      <selection activeCell="C2" sqref="C2:E33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276</v>
      </c>
      <c r="B2" t="s">
        <v>5</v>
      </c>
      <c r="C2" s="1">
        <v>43862</v>
      </c>
      <c r="D2">
        <v>160.61000000000001</v>
      </c>
      <c r="E2">
        <v>1484147</v>
      </c>
    </row>
    <row r="3" spans="1:5" x14ac:dyDescent="0.25">
      <c r="A3" t="s">
        <v>276</v>
      </c>
      <c r="B3" t="s">
        <v>5</v>
      </c>
      <c r="C3" s="1">
        <v>43891</v>
      </c>
      <c r="D3">
        <v>158.77000000000001</v>
      </c>
      <c r="E3">
        <v>1454237</v>
      </c>
    </row>
    <row r="4" spans="1:5" x14ac:dyDescent="0.25">
      <c r="A4" t="s">
        <v>276</v>
      </c>
      <c r="B4" t="s">
        <v>5</v>
      </c>
      <c r="C4" s="1">
        <v>43983</v>
      </c>
      <c r="D4">
        <v>159</v>
      </c>
      <c r="E4">
        <v>1382001</v>
      </c>
    </row>
    <row r="5" spans="1:5" x14ac:dyDescent="0.25">
      <c r="A5" t="s">
        <v>276</v>
      </c>
      <c r="B5" t="s">
        <v>5</v>
      </c>
      <c r="C5" s="1">
        <v>44013</v>
      </c>
      <c r="D5">
        <v>157.62</v>
      </c>
      <c r="E5">
        <v>1565158</v>
      </c>
    </row>
    <row r="6" spans="1:5" x14ac:dyDescent="0.25">
      <c r="A6" t="s">
        <v>276</v>
      </c>
      <c r="B6" t="s">
        <v>5</v>
      </c>
      <c r="C6" s="1">
        <v>44044</v>
      </c>
      <c r="D6">
        <v>160.13999999999999</v>
      </c>
      <c r="E6">
        <v>1841459</v>
      </c>
    </row>
    <row r="7" spans="1:5" x14ac:dyDescent="0.25">
      <c r="A7" t="s">
        <v>276</v>
      </c>
      <c r="B7" t="s">
        <v>5</v>
      </c>
      <c r="C7" s="1">
        <v>44075</v>
      </c>
      <c r="D7">
        <v>162.08000000000001</v>
      </c>
      <c r="E7">
        <v>1621985</v>
      </c>
    </row>
    <row r="8" spans="1:5" x14ac:dyDescent="0.25">
      <c r="A8" t="s">
        <v>276</v>
      </c>
      <c r="B8" t="s">
        <v>5</v>
      </c>
      <c r="C8" s="1">
        <v>44105</v>
      </c>
      <c r="D8">
        <v>161.27000000000001</v>
      </c>
      <c r="E8">
        <v>1554452</v>
      </c>
    </row>
    <row r="9" spans="1:5" x14ac:dyDescent="0.25">
      <c r="A9" t="s">
        <v>276</v>
      </c>
      <c r="B9" t="s">
        <v>5</v>
      </c>
      <c r="C9" t="s">
        <v>53</v>
      </c>
      <c r="D9">
        <v>163.30000000000001</v>
      </c>
      <c r="E9">
        <v>1242038</v>
      </c>
    </row>
    <row r="10" spans="1:5" x14ac:dyDescent="0.25">
      <c r="A10" t="s">
        <v>276</v>
      </c>
      <c r="B10" t="s">
        <v>5</v>
      </c>
      <c r="C10" t="s">
        <v>54</v>
      </c>
      <c r="D10">
        <v>162.1</v>
      </c>
      <c r="E10">
        <v>1544199</v>
      </c>
    </row>
    <row r="11" spans="1:5" x14ac:dyDescent="0.25">
      <c r="A11" t="s">
        <v>276</v>
      </c>
      <c r="B11" t="s">
        <v>5</v>
      </c>
      <c r="C11" t="s">
        <v>55</v>
      </c>
      <c r="D11">
        <v>163.29</v>
      </c>
      <c r="E11">
        <v>1511841</v>
      </c>
    </row>
    <row r="12" spans="1:5" x14ac:dyDescent="0.25">
      <c r="A12" t="s">
        <v>276</v>
      </c>
      <c r="B12" t="s">
        <v>5</v>
      </c>
      <c r="C12" t="s">
        <v>56</v>
      </c>
      <c r="D12">
        <v>166.22</v>
      </c>
      <c r="E12">
        <v>1297065</v>
      </c>
    </row>
    <row r="13" spans="1:5" x14ac:dyDescent="0.25">
      <c r="A13" t="s">
        <v>276</v>
      </c>
      <c r="B13" t="s">
        <v>5</v>
      </c>
      <c r="C13" t="s">
        <v>57</v>
      </c>
      <c r="D13">
        <v>167.08</v>
      </c>
      <c r="E13">
        <v>1671485</v>
      </c>
    </row>
    <row r="14" spans="1:5" x14ac:dyDescent="0.25">
      <c r="A14" t="s">
        <v>276</v>
      </c>
      <c r="B14" t="s">
        <v>5</v>
      </c>
      <c r="C14" t="s">
        <v>58</v>
      </c>
      <c r="D14">
        <v>166.46</v>
      </c>
      <c r="E14">
        <v>1478154</v>
      </c>
    </row>
    <row r="15" spans="1:5" x14ac:dyDescent="0.25">
      <c r="A15" t="s">
        <v>276</v>
      </c>
      <c r="B15" t="s">
        <v>5</v>
      </c>
      <c r="C15" t="s">
        <v>59</v>
      </c>
      <c r="D15">
        <v>165.8</v>
      </c>
      <c r="E15">
        <v>1515488</v>
      </c>
    </row>
    <row r="16" spans="1:5" x14ac:dyDescent="0.25">
      <c r="A16" t="s">
        <v>276</v>
      </c>
      <c r="B16" t="s">
        <v>5</v>
      </c>
      <c r="C16" t="s">
        <v>60</v>
      </c>
      <c r="D16">
        <v>166.73</v>
      </c>
      <c r="E16">
        <v>1199730</v>
      </c>
    </row>
    <row r="17" spans="1:5" x14ac:dyDescent="0.25">
      <c r="A17" t="s">
        <v>276</v>
      </c>
      <c r="B17" t="s">
        <v>5</v>
      </c>
      <c r="C17" t="s">
        <v>61</v>
      </c>
      <c r="D17">
        <v>165.04</v>
      </c>
      <c r="E17">
        <v>2249939</v>
      </c>
    </row>
    <row r="18" spans="1:5" x14ac:dyDescent="0.25">
      <c r="A18" t="s">
        <v>276</v>
      </c>
      <c r="B18" t="s">
        <v>5</v>
      </c>
      <c r="C18" t="s">
        <v>62</v>
      </c>
      <c r="D18">
        <v>162.27000000000001</v>
      </c>
      <c r="E18">
        <v>1947004</v>
      </c>
    </row>
    <row r="19" spans="1:5" x14ac:dyDescent="0.25">
      <c r="A19" t="s">
        <v>276</v>
      </c>
      <c r="B19" t="s">
        <v>5</v>
      </c>
      <c r="C19" t="s">
        <v>63</v>
      </c>
      <c r="D19">
        <v>165.49</v>
      </c>
      <c r="E19">
        <v>1273572</v>
      </c>
    </row>
    <row r="20" spans="1:5" x14ac:dyDescent="0.25">
      <c r="A20" t="s">
        <v>276</v>
      </c>
      <c r="B20" t="s">
        <v>5</v>
      </c>
      <c r="C20" t="s">
        <v>64</v>
      </c>
      <c r="D20">
        <v>168.14</v>
      </c>
      <c r="E20">
        <v>1852795</v>
      </c>
    </row>
    <row r="21" spans="1:5" x14ac:dyDescent="0.25">
      <c r="A21" t="s">
        <v>276</v>
      </c>
      <c r="B21" t="s">
        <v>5</v>
      </c>
      <c r="C21" t="s">
        <v>65</v>
      </c>
      <c r="D21">
        <v>172.75</v>
      </c>
      <c r="E21">
        <v>4001118</v>
      </c>
    </row>
    <row r="22" spans="1:5" x14ac:dyDescent="0.25">
      <c r="A22" t="s">
        <v>276</v>
      </c>
      <c r="B22" t="s">
        <v>5</v>
      </c>
      <c r="C22" t="s">
        <v>66</v>
      </c>
      <c r="D22">
        <v>170.18</v>
      </c>
      <c r="E22">
        <v>3183291</v>
      </c>
    </row>
    <row r="23" spans="1:5" x14ac:dyDescent="0.25">
      <c r="A23" t="s">
        <v>276</v>
      </c>
      <c r="B23" t="s">
        <v>5</v>
      </c>
      <c r="C23" s="1">
        <v>43892</v>
      </c>
      <c r="D23">
        <v>174.4</v>
      </c>
      <c r="E23">
        <v>2275551</v>
      </c>
    </row>
    <row r="24" spans="1:5" x14ac:dyDescent="0.25">
      <c r="A24" t="s">
        <v>276</v>
      </c>
      <c r="B24" t="s">
        <v>5</v>
      </c>
      <c r="C24" s="1">
        <v>43923</v>
      </c>
      <c r="D24">
        <v>180.15</v>
      </c>
      <c r="E24">
        <v>2224805</v>
      </c>
    </row>
    <row r="25" spans="1:5" x14ac:dyDescent="0.25">
      <c r="A25" t="s">
        <v>276</v>
      </c>
      <c r="B25" t="s">
        <v>5</v>
      </c>
      <c r="C25" s="1">
        <v>43953</v>
      </c>
      <c r="D25">
        <v>179.9</v>
      </c>
      <c r="E25">
        <v>3040755</v>
      </c>
    </row>
    <row r="26" spans="1:5" x14ac:dyDescent="0.25">
      <c r="A26" t="s">
        <v>276</v>
      </c>
      <c r="B26" t="s">
        <v>5</v>
      </c>
      <c r="C26" s="1">
        <v>43984</v>
      </c>
      <c r="D26">
        <v>183.65</v>
      </c>
      <c r="E26">
        <v>2198977</v>
      </c>
    </row>
    <row r="27" spans="1:5" x14ac:dyDescent="0.25">
      <c r="A27" t="s">
        <v>276</v>
      </c>
      <c r="B27" t="s">
        <v>5</v>
      </c>
      <c r="C27" s="1">
        <v>44014</v>
      </c>
      <c r="D27">
        <v>183.89</v>
      </c>
      <c r="E27">
        <v>2468882</v>
      </c>
    </row>
    <row r="28" spans="1:5" x14ac:dyDescent="0.25">
      <c r="A28" t="s">
        <v>276</v>
      </c>
      <c r="B28" t="s">
        <v>5</v>
      </c>
      <c r="C28" s="1">
        <v>44106</v>
      </c>
      <c r="D28">
        <v>188.72</v>
      </c>
      <c r="E28">
        <v>2188123</v>
      </c>
    </row>
    <row r="29" spans="1:5" x14ac:dyDescent="0.25">
      <c r="A29" t="s">
        <v>276</v>
      </c>
      <c r="B29" t="s">
        <v>5</v>
      </c>
      <c r="C29" s="1">
        <v>44137</v>
      </c>
      <c r="D29">
        <v>184.37</v>
      </c>
      <c r="E29">
        <v>4688306</v>
      </c>
    </row>
    <row r="30" spans="1:5" x14ac:dyDescent="0.25">
      <c r="A30" t="s">
        <v>276</v>
      </c>
      <c r="B30" t="s">
        <v>5</v>
      </c>
      <c r="C30" s="1">
        <v>44167</v>
      </c>
      <c r="D30">
        <v>184.7</v>
      </c>
      <c r="E30">
        <v>3756749</v>
      </c>
    </row>
    <row r="31" spans="1:5" x14ac:dyDescent="0.25">
      <c r="A31" t="s">
        <v>276</v>
      </c>
      <c r="B31" t="s">
        <v>5</v>
      </c>
      <c r="C31" t="s">
        <v>67</v>
      </c>
      <c r="D31">
        <v>183.69</v>
      </c>
      <c r="E31">
        <v>2711076</v>
      </c>
    </row>
    <row r="32" spans="1:5" x14ac:dyDescent="0.25">
      <c r="A32" t="s">
        <v>276</v>
      </c>
      <c r="B32" t="s">
        <v>5</v>
      </c>
      <c r="C32" t="s">
        <v>68</v>
      </c>
      <c r="D32">
        <v>185.4</v>
      </c>
      <c r="E32">
        <v>1361434</v>
      </c>
    </row>
    <row r="33" spans="1:5" x14ac:dyDescent="0.25">
      <c r="A33" t="s">
        <v>276</v>
      </c>
      <c r="B33" t="s">
        <v>5</v>
      </c>
      <c r="C33" t="s">
        <v>69</v>
      </c>
      <c r="D33">
        <v>187.25</v>
      </c>
      <c r="E33">
        <v>1460895</v>
      </c>
    </row>
    <row r="34" spans="1:5" x14ac:dyDescent="0.25">
      <c r="A34" t="s">
        <v>276</v>
      </c>
      <c r="B34" t="s">
        <v>5</v>
      </c>
      <c r="C34" t="s">
        <v>70</v>
      </c>
      <c r="D34">
        <v>187.25</v>
      </c>
      <c r="E34">
        <v>1188625</v>
      </c>
    </row>
    <row r="35" spans="1:5" x14ac:dyDescent="0.25">
      <c r="A35" t="s">
        <v>276</v>
      </c>
      <c r="B35" t="s">
        <v>5</v>
      </c>
      <c r="C35" t="s">
        <v>71</v>
      </c>
      <c r="D35">
        <v>184.37</v>
      </c>
      <c r="E35">
        <v>2466554</v>
      </c>
    </row>
    <row r="36" spans="1:5" x14ac:dyDescent="0.25">
      <c r="A36" t="s">
        <v>276</v>
      </c>
      <c r="B36" t="s">
        <v>5</v>
      </c>
      <c r="C36" t="s">
        <v>72</v>
      </c>
      <c r="D36">
        <v>178.57</v>
      </c>
      <c r="E36">
        <v>3200997</v>
      </c>
    </row>
    <row r="37" spans="1:5" x14ac:dyDescent="0.25">
      <c r="A37" t="s">
        <v>276</v>
      </c>
      <c r="B37" t="s">
        <v>5</v>
      </c>
      <c r="C37" t="s">
        <v>277</v>
      </c>
      <c r="D37">
        <v>170.78</v>
      </c>
      <c r="E37">
        <v>4586661</v>
      </c>
    </row>
    <row r="38" spans="1:5" x14ac:dyDescent="0.25">
      <c r="A38" t="s">
        <v>276</v>
      </c>
      <c r="B38" t="s">
        <v>5</v>
      </c>
      <c r="C38" t="s">
        <v>73</v>
      </c>
      <c r="D38">
        <v>170.17</v>
      </c>
      <c r="E38">
        <v>3416423</v>
      </c>
    </row>
    <row r="39" spans="1:5" x14ac:dyDescent="0.25">
      <c r="A39" t="s">
        <v>276</v>
      </c>
      <c r="B39" t="s">
        <v>5</v>
      </c>
      <c r="C39" t="s">
        <v>74</v>
      </c>
      <c r="D39">
        <v>158</v>
      </c>
      <c r="E39">
        <v>5997232</v>
      </c>
    </row>
    <row r="40" spans="1:5" x14ac:dyDescent="0.25">
      <c r="A40" t="s">
        <v>276</v>
      </c>
      <c r="B40" t="s">
        <v>5</v>
      </c>
      <c r="C40" t="s">
        <v>75</v>
      </c>
      <c r="D40">
        <v>161.91999999999999</v>
      </c>
      <c r="E40">
        <v>5726661</v>
      </c>
    </row>
    <row r="41" spans="1:5" x14ac:dyDescent="0.25">
      <c r="A41" t="s">
        <v>276</v>
      </c>
      <c r="B41" t="s">
        <v>5</v>
      </c>
      <c r="C41" s="1">
        <v>43864</v>
      </c>
      <c r="D41">
        <v>172.73</v>
      </c>
      <c r="E41">
        <v>4343111</v>
      </c>
    </row>
    <row r="42" spans="1:5" x14ac:dyDescent="0.25">
      <c r="A42" t="s">
        <v>276</v>
      </c>
      <c r="B42" t="s">
        <v>5</v>
      </c>
      <c r="C42" s="1">
        <v>43893</v>
      </c>
      <c r="D42">
        <v>164.44</v>
      </c>
      <c r="E42">
        <v>3671854</v>
      </c>
    </row>
    <row r="43" spans="1:5" x14ac:dyDescent="0.25">
      <c r="A43" t="s">
        <v>276</v>
      </c>
      <c r="B43" t="s">
        <v>5</v>
      </c>
      <c r="C43" s="1">
        <v>43924</v>
      </c>
      <c r="D43">
        <v>170.45</v>
      </c>
      <c r="E43">
        <v>2873255</v>
      </c>
    </row>
    <row r="44" spans="1:5" x14ac:dyDescent="0.25">
      <c r="A44" t="s">
        <v>276</v>
      </c>
      <c r="B44" t="s">
        <v>5</v>
      </c>
      <c r="C44" s="1">
        <v>43954</v>
      </c>
      <c r="D44">
        <v>166.46</v>
      </c>
      <c r="E44">
        <v>3422063</v>
      </c>
    </row>
    <row r="45" spans="1:5" x14ac:dyDescent="0.25">
      <c r="A45" t="s">
        <v>276</v>
      </c>
      <c r="B45" t="s">
        <v>5</v>
      </c>
      <c r="C45" s="1">
        <v>43985</v>
      </c>
      <c r="D45">
        <v>161.29</v>
      </c>
      <c r="E45">
        <v>5498580</v>
      </c>
    </row>
    <row r="46" spans="1:5" x14ac:dyDescent="0.25">
      <c r="A46" t="s">
        <v>276</v>
      </c>
      <c r="B46" t="s">
        <v>5</v>
      </c>
      <c r="C46" s="1">
        <v>44077</v>
      </c>
      <c r="D46">
        <v>150.72</v>
      </c>
      <c r="E46">
        <v>7204268</v>
      </c>
    </row>
    <row r="47" spans="1:5" x14ac:dyDescent="0.25">
      <c r="A47" t="s">
        <v>276</v>
      </c>
      <c r="B47" t="s">
        <v>5</v>
      </c>
      <c r="C47" s="1">
        <v>44107</v>
      </c>
      <c r="D47">
        <v>161</v>
      </c>
      <c r="E47">
        <v>5955348</v>
      </c>
    </row>
    <row r="48" spans="1:5" x14ac:dyDescent="0.25">
      <c r="A48" t="s">
        <v>276</v>
      </c>
      <c r="B48" t="s">
        <v>5</v>
      </c>
      <c r="C48" s="1">
        <v>44138</v>
      </c>
      <c r="D48">
        <v>153.59</v>
      </c>
      <c r="E48">
        <v>4934380</v>
      </c>
    </row>
    <row r="49" spans="1:5" x14ac:dyDescent="0.25">
      <c r="A49" t="s">
        <v>276</v>
      </c>
      <c r="B49" t="s">
        <v>5</v>
      </c>
      <c r="C49" s="1">
        <v>44168</v>
      </c>
      <c r="D49">
        <v>138.93</v>
      </c>
      <c r="E49">
        <v>7603774</v>
      </c>
    </row>
    <row r="50" spans="1:5" x14ac:dyDescent="0.25">
      <c r="A50" t="s">
        <v>276</v>
      </c>
      <c r="B50" t="s">
        <v>5</v>
      </c>
      <c r="C50" t="s">
        <v>76</v>
      </c>
      <c r="D50">
        <v>158.81</v>
      </c>
      <c r="E50">
        <v>8039654</v>
      </c>
    </row>
    <row r="51" spans="1:5" x14ac:dyDescent="0.25">
      <c r="A51" t="s">
        <v>276</v>
      </c>
      <c r="B51" t="s">
        <v>5</v>
      </c>
      <c r="C51" t="s">
        <v>77</v>
      </c>
      <c r="D51">
        <v>135.25</v>
      </c>
      <c r="E51">
        <v>5509701</v>
      </c>
    </row>
    <row r="52" spans="1:5" x14ac:dyDescent="0.25">
      <c r="A52" t="s">
        <v>276</v>
      </c>
      <c r="B52" t="s">
        <v>5</v>
      </c>
      <c r="C52" t="s">
        <v>78</v>
      </c>
      <c r="D52">
        <v>146.47999999999999</v>
      </c>
      <c r="E52">
        <v>4765700</v>
      </c>
    </row>
    <row r="53" spans="1:5" x14ac:dyDescent="0.25">
      <c r="A53" t="s">
        <v>276</v>
      </c>
      <c r="B53" t="s">
        <v>5</v>
      </c>
      <c r="C53" t="s">
        <v>79</v>
      </c>
      <c r="D53">
        <v>142.52000000000001</v>
      </c>
      <c r="E53">
        <v>5582841</v>
      </c>
    </row>
    <row r="54" spans="1:5" x14ac:dyDescent="0.25">
      <c r="A54" t="s">
        <v>276</v>
      </c>
      <c r="B54" t="s">
        <v>5</v>
      </c>
      <c r="C54" t="s">
        <v>80</v>
      </c>
      <c r="D54">
        <v>142.69999999999999</v>
      </c>
      <c r="E54">
        <v>5920618</v>
      </c>
    </row>
    <row r="55" spans="1:5" x14ac:dyDescent="0.25">
      <c r="A55" t="s">
        <v>276</v>
      </c>
      <c r="B55" t="s">
        <v>5</v>
      </c>
      <c r="C55" t="s">
        <v>81</v>
      </c>
      <c r="D55">
        <v>136.81</v>
      </c>
      <c r="E55">
        <v>5874487</v>
      </c>
    </row>
    <row r="56" spans="1:5" x14ac:dyDescent="0.25">
      <c r="A56" t="s">
        <v>276</v>
      </c>
      <c r="B56" t="s">
        <v>5</v>
      </c>
      <c r="C56" t="s">
        <v>82</v>
      </c>
      <c r="D56">
        <v>135.56</v>
      </c>
      <c r="E56">
        <v>5865001</v>
      </c>
    </row>
    <row r="57" spans="1:5" x14ac:dyDescent="0.25">
      <c r="A57" t="s">
        <v>276</v>
      </c>
      <c r="B57" t="s">
        <v>5</v>
      </c>
      <c r="C57" t="s">
        <v>83</v>
      </c>
      <c r="D57">
        <v>148.34</v>
      </c>
      <c r="E57">
        <v>6011066</v>
      </c>
    </row>
    <row r="58" spans="1:5" x14ac:dyDescent="0.25">
      <c r="A58" t="s">
        <v>276</v>
      </c>
      <c r="B58" t="s">
        <v>5</v>
      </c>
      <c r="C58" t="s">
        <v>84</v>
      </c>
      <c r="D58">
        <v>146.91999999999999</v>
      </c>
      <c r="E58">
        <v>6236320</v>
      </c>
    </row>
    <row r="59" spans="1:5" x14ac:dyDescent="0.25">
      <c r="A59" t="s">
        <v>276</v>
      </c>
      <c r="B59" t="s">
        <v>5</v>
      </c>
      <c r="C59" t="s">
        <v>85</v>
      </c>
      <c r="D59">
        <v>156.01</v>
      </c>
      <c r="E59">
        <v>4495929</v>
      </c>
    </row>
    <row r="60" spans="1:5" x14ac:dyDescent="0.25">
      <c r="A60" t="s">
        <v>276</v>
      </c>
      <c r="B60" t="s">
        <v>5</v>
      </c>
      <c r="C60" t="s">
        <v>86</v>
      </c>
      <c r="D60">
        <v>149.61000000000001</v>
      </c>
      <c r="E60">
        <v>4005999</v>
      </c>
    </row>
    <row r="61" spans="1:5" x14ac:dyDescent="0.25">
      <c r="A61" t="s">
        <v>276</v>
      </c>
      <c r="B61" t="s">
        <v>5</v>
      </c>
      <c r="C61" t="s">
        <v>87</v>
      </c>
      <c r="D61">
        <v>160.31</v>
      </c>
      <c r="E61">
        <v>3925170</v>
      </c>
    </row>
    <row r="62" spans="1:5" x14ac:dyDescent="0.25">
      <c r="A62" t="s">
        <v>276</v>
      </c>
      <c r="B62" t="s">
        <v>5</v>
      </c>
      <c r="C62" t="s">
        <v>88</v>
      </c>
      <c r="D62">
        <v>157.66999999999999</v>
      </c>
      <c r="E62">
        <v>4988816</v>
      </c>
    </row>
    <row r="63" spans="1:5" x14ac:dyDescent="0.25">
      <c r="A63" t="s">
        <v>276</v>
      </c>
      <c r="B63" t="s">
        <v>5</v>
      </c>
      <c r="C63" s="1">
        <v>43834</v>
      </c>
      <c r="D63">
        <v>151.91999999999999</v>
      </c>
      <c r="E63">
        <v>3908441</v>
      </c>
    </row>
    <row r="64" spans="1:5" x14ac:dyDescent="0.25">
      <c r="A64" t="s">
        <v>276</v>
      </c>
      <c r="B64" t="s">
        <v>5</v>
      </c>
      <c r="C64" s="1">
        <v>43865</v>
      </c>
      <c r="D64">
        <v>155.26</v>
      </c>
      <c r="E64">
        <v>3283062</v>
      </c>
    </row>
    <row r="65" spans="1:5" x14ac:dyDescent="0.25">
      <c r="A65" t="s">
        <v>276</v>
      </c>
      <c r="B65" t="s">
        <v>5</v>
      </c>
      <c r="C65" s="1">
        <v>43894</v>
      </c>
      <c r="D65">
        <v>153.83000000000001</v>
      </c>
      <c r="E65">
        <v>2481473</v>
      </c>
    </row>
    <row r="66" spans="1:5" x14ac:dyDescent="0.25">
      <c r="A66" t="s">
        <v>276</v>
      </c>
      <c r="B66" t="s">
        <v>5</v>
      </c>
      <c r="C66" s="1">
        <v>43986</v>
      </c>
      <c r="D66">
        <v>165.27</v>
      </c>
      <c r="E66">
        <v>3493272</v>
      </c>
    </row>
    <row r="67" spans="1:5" x14ac:dyDescent="0.25">
      <c r="A67" t="s">
        <v>276</v>
      </c>
      <c r="B67" t="s">
        <v>5</v>
      </c>
      <c r="C67" s="1">
        <v>44016</v>
      </c>
      <c r="D67">
        <v>163.47999999999999</v>
      </c>
      <c r="E67">
        <v>3539809</v>
      </c>
    </row>
    <row r="68" spans="1:5" x14ac:dyDescent="0.25">
      <c r="A68" t="s">
        <v>276</v>
      </c>
      <c r="B68" t="s">
        <v>5</v>
      </c>
      <c r="C68" s="1">
        <v>44047</v>
      </c>
      <c r="D68">
        <v>165.11</v>
      </c>
      <c r="E68">
        <v>2600733</v>
      </c>
    </row>
    <row r="69" spans="1:5" x14ac:dyDescent="0.25">
      <c r="A69" t="s">
        <v>276</v>
      </c>
      <c r="B69" t="s">
        <v>5</v>
      </c>
      <c r="C69" s="1">
        <v>44078</v>
      </c>
      <c r="D69">
        <v>165.19</v>
      </c>
      <c r="E69">
        <v>3108571</v>
      </c>
    </row>
    <row r="70" spans="1:5" x14ac:dyDescent="0.25">
      <c r="A70" t="s">
        <v>276</v>
      </c>
      <c r="B70" t="s">
        <v>5</v>
      </c>
      <c r="C70" t="s">
        <v>89</v>
      </c>
      <c r="D70">
        <v>165.51</v>
      </c>
      <c r="E70">
        <v>2119362</v>
      </c>
    </row>
    <row r="71" spans="1:5" x14ac:dyDescent="0.25">
      <c r="A71" t="s">
        <v>276</v>
      </c>
      <c r="B71" t="s">
        <v>5</v>
      </c>
      <c r="C71" t="s">
        <v>90</v>
      </c>
      <c r="D71">
        <v>173.7</v>
      </c>
      <c r="E71">
        <v>2706613</v>
      </c>
    </row>
    <row r="72" spans="1:5" x14ac:dyDescent="0.25">
      <c r="A72" t="s">
        <v>276</v>
      </c>
      <c r="B72" t="s">
        <v>5</v>
      </c>
      <c r="C72" t="s">
        <v>91</v>
      </c>
      <c r="D72">
        <v>171.85</v>
      </c>
      <c r="E72">
        <v>2195755</v>
      </c>
    </row>
    <row r="73" spans="1:5" x14ac:dyDescent="0.25">
      <c r="A73" t="s">
        <v>276</v>
      </c>
      <c r="B73" t="s">
        <v>5</v>
      </c>
      <c r="C73" t="s">
        <v>92</v>
      </c>
      <c r="D73">
        <v>177.08</v>
      </c>
      <c r="E73">
        <v>3163450</v>
      </c>
    </row>
    <row r="74" spans="1:5" x14ac:dyDescent="0.25">
      <c r="A74" t="s">
        <v>276</v>
      </c>
      <c r="B74" t="s">
        <v>5</v>
      </c>
      <c r="C74" t="s">
        <v>93</v>
      </c>
      <c r="D74">
        <v>178.7</v>
      </c>
      <c r="E74">
        <v>2982625</v>
      </c>
    </row>
    <row r="75" spans="1:5" x14ac:dyDescent="0.25">
      <c r="A75" t="s">
        <v>276</v>
      </c>
      <c r="B75" t="s">
        <v>5</v>
      </c>
      <c r="C75" t="s">
        <v>94</v>
      </c>
      <c r="D75">
        <v>167.77</v>
      </c>
      <c r="E75">
        <v>3191636</v>
      </c>
    </row>
    <row r="76" spans="1:5" x14ac:dyDescent="0.25">
      <c r="A76" t="s">
        <v>276</v>
      </c>
      <c r="B76" t="s">
        <v>5</v>
      </c>
      <c r="C76" t="s">
        <v>95</v>
      </c>
      <c r="D76">
        <v>173.5</v>
      </c>
      <c r="E76">
        <v>2023246</v>
      </c>
    </row>
    <row r="77" spans="1:5" x14ac:dyDescent="0.25">
      <c r="A77" t="s">
        <v>276</v>
      </c>
      <c r="B77" t="s">
        <v>5</v>
      </c>
      <c r="C77" t="s">
        <v>96</v>
      </c>
      <c r="D77">
        <v>171.43</v>
      </c>
      <c r="E77">
        <v>2108888</v>
      </c>
    </row>
    <row r="78" spans="1:5" x14ac:dyDescent="0.25">
      <c r="A78" t="s">
        <v>276</v>
      </c>
      <c r="B78" t="s">
        <v>5</v>
      </c>
      <c r="C78" t="s">
        <v>97</v>
      </c>
      <c r="D78">
        <v>174.54</v>
      </c>
      <c r="E78">
        <v>1907308</v>
      </c>
    </row>
    <row r="79" spans="1:5" x14ac:dyDescent="0.25">
      <c r="A79" t="s">
        <v>276</v>
      </c>
      <c r="B79" t="s">
        <v>5</v>
      </c>
      <c r="C79" t="s">
        <v>98</v>
      </c>
      <c r="D79">
        <v>174.14</v>
      </c>
      <c r="E79">
        <v>1753701</v>
      </c>
    </row>
    <row r="80" spans="1:5" x14ac:dyDescent="0.25">
      <c r="A80" t="s">
        <v>276</v>
      </c>
      <c r="B80" t="s">
        <v>5</v>
      </c>
      <c r="C80" t="s">
        <v>99</v>
      </c>
      <c r="D80">
        <v>169.79</v>
      </c>
      <c r="E80">
        <v>1982256</v>
      </c>
    </row>
    <row r="81" spans="1:5" x14ac:dyDescent="0.25">
      <c r="A81" t="s">
        <v>276</v>
      </c>
      <c r="B81" t="s">
        <v>5</v>
      </c>
      <c r="C81" t="s">
        <v>100</v>
      </c>
      <c r="D81">
        <v>177.27</v>
      </c>
      <c r="E81">
        <v>2310648</v>
      </c>
    </row>
    <row r="82" spans="1:5" x14ac:dyDescent="0.25">
      <c r="A82" t="s">
        <v>276</v>
      </c>
      <c r="B82" t="s">
        <v>5</v>
      </c>
      <c r="C82" t="s">
        <v>101</v>
      </c>
      <c r="D82">
        <v>179.2</v>
      </c>
      <c r="E82">
        <v>2090867</v>
      </c>
    </row>
    <row r="83" spans="1:5" x14ac:dyDescent="0.25">
      <c r="A83" t="s">
        <v>276</v>
      </c>
      <c r="B83" t="s">
        <v>5</v>
      </c>
      <c r="C83" s="1">
        <v>43835</v>
      </c>
      <c r="D83">
        <v>174.53</v>
      </c>
      <c r="E83">
        <v>2325009</v>
      </c>
    </row>
    <row r="84" spans="1:5" x14ac:dyDescent="0.25">
      <c r="A84" t="s">
        <v>276</v>
      </c>
      <c r="B84" t="s">
        <v>5</v>
      </c>
      <c r="C84" s="1">
        <v>43926</v>
      </c>
      <c r="D84">
        <v>178.84</v>
      </c>
      <c r="E84">
        <v>1970050</v>
      </c>
    </row>
    <row r="85" spans="1:5" x14ac:dyDescent="0.25">
      <c r="A85" t="s">
        <v>276</v>
      </c>
      <c r="B85" t="s">
        <v>5</v>
      </c>
      <c r="C85" s="1">
        <v>43956</v>
      </c>
      <c r="D85">
        <v>180.74</v>
      </c>
      <c r="E85">
        <v>2318628</v>
      </c>
    </row>
    <row r="86" spans="1:5" x14ac:dyDescent="0.25">
      <c r="A86" t="s">
        <v>276</v>
      </c>
      <c r="B86" t="s">
        <v>5</v>
      </c>
      <c r="C86" s="1">
        <v>43987</v>
      </c>
      <c r="D86">
        <v>182.55</v>
      </c>
      <c r="E86">
        <v>2196380</v>
      </c>
    </row>
    <row r="87" spans="1:5" x14ac:dyDescent="0.25">
      <c r="A87" t="s">
        <v>276</v>
      </c>
      <c r="B87" t="s">
        <v>5</v>
      </c>
      <c r="C87" s="1">
        <v>44017</v>
      </c>
      <c r="D87">
        <v>183.64</v>
      </c>
      <c r="E87">
        <v>1588908</v>
      </c>
    </row>
    <row r="88" spans="1:5" x14ac:dyDescent="0.25">
      <c r="A88" t="s">
        <v>276</v>
      </c>
      <c r="B88" t="s">
        <v>5</v>
      </c>
      <c r="C88" s="1">
        <v>44048</v>
      </c>
      <c r="D88">
        <v>184.76</v>
      </c>
      <c r="E88">
        <v>1586188</v>
      </c>
    </row>
    <row r="89" spans="1:5" x14ac:dyDescent="0.25">
      <c r="A89" t="s">
        <v>276</v>
      </c>
      <c r="B89" t="s">
        <v>5</v>
      </c>
      <c r="C89" s="1">
        <v>44140</v>
      </c>
      <c r="D89">
        <v>186.74</v>
      </c>
      <c r="E89">
        <v>1514570</v>
      </c>
    </row>
    <row r="90" spans="1:5" x14ac:dyDescent="0.25">
      <c r="A90" t="s">
        <v>276</v>
      </c>
      <c r="B90" t="s">
        <v>5</v>
      </c>
      <c r="C90" s="1">
        <v>44170</v>
      </c>
      <c r="D90">
        <v>182.44</v>
      </c>
      <c r="E90">
        <v>1725022</v>
      </c>
    </row>
    <row r="91" spans="1:5" x14ac:dyDescent="0.25">
      <c r="A91" t="s">
        <v>276</v>
      </c>
      <c r="B91" t="s">
        <v>5</v>
      </c>
      <c r="C91" t="s">
        <v>102</v>
      </c>
      <c r="D91">
        <v>179.62</v>
      </c>
      <c r="E91">
        <v>3096081</v>
      </c>
    </row>
    <row r="92" spans="1:5" x14ac:dyDescent="0.25">
      <c r="A92" t="s">
        <v>276</v>
      </c>
      <c r="B92" t="s">
        <v>5</v>
      </c>
      <c r="C92" t="s">
        <v>103</v>
      </c>
      <c r="D92">
        <v>180.51</v>
      </c>
      <c r="E92">
        <v>2697654</v>
      </c>
    </row>
    <row r="93" spans="1:5" x14ac:dyDescent="0.25">
      <c r="A93" t="s">
        <v>276</v>
      </c>
      <c r="B93" t="s">
        <v>5</v>
      </c>
      <c r="C93" t="s">
        <v>104</v>
      </c>
      <c r="D93">
        <v>183.3</v>
      </c>
      <c r="E93">
        <v>3086800</v>
      </c>
    </row>
    <row r="94" spans="1:5" x14ac:dyDescent="0.25">
      <c r="A94" t="s">
        <v>276</v>
      </c>
      <c r="B94" t="s">
        <v>5</v>
      </c>
      <c r="C94" t="s">
        <v>105</v>
      </c>
      <c r="D94">
        <v>184.93</v>
      </c>
      <c r="E94">
        <v>2209376</v>
      </c>
    </row>
    <row r="95" spans="1:5" x14ac:dyDescent="0.25">
      <c r="A95" t="s">
        <v>276</v>
      </c>
      <c r="B95" t="s">
        <v>5</v>
      </c>
      <c r="C95" t="s">
        <v>106</v>
      </c>
      <c r="D95">
        <v>183.5</v>
      </c>
      <c r="E95">
        <v>2041859</v>
      </c>
    </row>
    <row r="96" spans="1:5" x14ac:dyDescent="0.25">
      <c r="A96" t="s">
        <v>276</v>
      </c>
      <c r="B96" t="s">
        <v>5</v>
      </c>
      <c r="C96" t="s">
        <v>107</v>
      </c>
      <c r="D96">
        <v>185.65</v>
      </c>
      <c r="E96">
        <v>1748693</v>
      </c>
    </row>
    <row r="97" spans="1:5" x14ac:dyDescent="0.25">
      <c r="A97" t="s">
        <v>276</v>
      </c>
      <c r="B97" t="s">
        <v>5</v>
      </c>
      <c r="C97" t="s">
        <v>108</v>
      </c>
      <c r="D97">
        <v>183.45</v>
      </c>
      <c r="E97">
        <v>2106334</v>
      </c>
    </row>
    <row r="98" spans="1:5" x14ac:dyDescent="0.25">
      <c r="A98" t="s">
        <v>276</v>
      </c>
      <c r="B98" t="s">
        <v>5</v>
      </c>
      <c r="C98" t="s">
        <v>109</v>
      </c>
      <c r="D98">
        <v>183.53</v>
      </c>
      <c r="E98">
        <v>1381350</v>
      </c>
    </row>
    <row r="99" spans="1:5" x14ac:dyDescent="0.25">
      <c r="A99" t="s">
        <v>276</v>
      </c>
      <c r="B99" t="s">
        <v>5</v>
      </c>
      <c r="C99" t="s">
        <v>110</v>
      </c>
      <c r="D99">
        <v>181.57</v>
      </c>
      <c r="E99">
        <v>2338356</v>
      </c>
    </row>
    <row r="100" spans="1:5" x14ac:dyDescent="0.25">
      <c r="A100" t="s">
        <v>276</v>
      </c>
      <c r="B100" t="s">
        <v>5</v>
      </c>
      <c r="C100" t="s">
        <v>111</v>
      </c>
      <c r="D100">
        <v>181.8</v>
      </c>
      <c r="E100">
        <v>3179589</v>
      </c>
    </row>
    <row r="101" spans="1:5" x14ac:dyDescent="0.25">
      <c r="A101" t="s">
        <v>276</v>
      </c>
      <c r="B101" t="s">
        <v>5</v>
      </c>
      <c r="C101" t="s">
        <v>112</v>
      </c>
      <c r="D101">
        <v>181.3</v>
      </c>
      <c r="E101">
        <v>2539642</v>
      </c>
    </row>
    <row r="102" spans="1:5" x14ac:dyDescent="0.25">
      <c r="A102" t="s">
        <v>276</v>
      </c>
      <c r="B102" t="s">
        <v>5</v>
      </c>
      <c r="C102" t="s">
        <v>113</v>
      </c>
      <c r="D102">
        <v>183.17</v>
      </c>
      <c r="E102">
        <v>3107158</v>
      </c>
    </row>
    <row r="103" spans="1:5" x14ac:dyDescent="0.25">
      <c r="A103" t="s">
        <v>276</v>
      </c>
      <c r="B103" t="s">
        <v>5</v>
      </c>
      <c r="C103" s="1">
        <v>43836</v>
      </c>
      <c r="D103">
        <v>182.86</v>
      </c>
      <c r="E103">
        <v>1221935</v>
      </c>
    </row>
    <row r="104" spans="1:5" x14ac:dyDescent="0.25">
      <c r="A104" t="s">
        <v>276</v>
      </c>
      <c r="B104" t="s">
        <v>5</v>
      </c>
      <c r="C104" s="1">
        <v>43867</v>
      </c>
      <c r="D104">
        <v>184.99</v>
      </c>
      <c r="E104">
        <v>1563666</v>
      </c>
    </row>
    <row r="105" spans="1:5" x14ac:dyDescent="0.25">
      <c r="A105" t="s">
        <v>276</v>
      </c>
      <c r="B105" t="s">
        <v>5</v>
      </c>
      <c r="C105" s="1">
        <v>43896</v>
      </c>
      <c r="D105">
        <v>185.33</v>
      </c>
      <c r="E105">
        <v>1505543</v>
      </c>
    </row>
    <row r="106" spans="1:5" x14ac:dyDescent="0.25">
      <c r="A106" t="s">
        <v>276</v>
      </c>
      <c r="B106" t="s">
        <v>5</v>
      </c>
      <c r="C106" s="1">
        <v>43927</v>
      </c>
      <c r="D106">
        <v>182.94</v>
      </c>
      <c r="E106">
        <v>1456424</v>
      </c>
    </row>
    <row r="107" spans="1:5" x14ac:dyDescent="0.25">
      <c r="A107" t="s">
        <v>276</v>
      </c>
      <c r="B107" t="s">
        <v>5</v>
      </c>
      <c r="C107" s="1">
        <v>43957</v>
      </c>
      <c r="D107">
        <v>187.27</v>
      </c>
      <c r="E107">
        <v>2482529</v>
      </c>
    </row>
    <row r="108" spans="1:5" x14ac:dyDescent="0.25">
      <c r="A108" t="s">
        <v>276</v>
      </c>
      <c r="B108" t="s">
        <v>5</v>
      </c>
      <c r="C108" s="1">
        <v>44049</v>
      </c>
      <c r="D108">
        <v>188.45</v>
      </c>
      <c r="E108">
        <v>1776590</v>
      </c>
    </row>
    <row r="109" spans="1:5" x14ac:dyDescent="0.25">
      <c r="A109" t="s">
        <v>276</v>
      </c>
      <c r="B109" t="s">
        <v>5</v>
      </c>
      <c r="C109" s="1">
        <v>44080</v>
      </c>
      <c r="D109">
        <v>189.85</v>
      </c>
      <c r="E109">
        <v>1635808</v>
      </c>
    </row>
    <row r="110" spans="1:5" x14ac:dyDescent="0.25">
      <c r="A110" t="s">
        <v>276</v>
      </c>
      <c r="B110" t="s">
        <v>5</v>
      </c>
      <c r="C110" s="1">
        <v>44110</v>
      </c>
      <c r="D110">
        <v>196.9</v>
      </c>
      <c r="E110">
        <v>2682176</v>
      </c>
    </row>
    <row r="111" spans="1:5" x14ac:dyDescent="0.25">
      <c r="A111" t="s">
        <v>276</v>
      </c>
      <c r="B111" t="s">
        <v>5</v>
      </c>
      <c r="C111" s="1">
        <v>44141</v>
      </c>
      <c r="D111">
        <v>186.26</v>
      </c>
      <c r="E111">
        <v>2843247</v>
      </c>
    </row>
    <row r="112" spans="1:5" x14ac:dyDescent="0.25">
      <c r="A112" t="s">
        <v>276</v>
      </c>
      <c r="B112" t="s">
        <v>5</v>
      </c>
      <c r="C112" s="1">
        <v>44171</v>
      </c>
      <c r="D112">
        <v>187.83</v>
      </c>
      <c r="E112">
        <v>3177880</v>
      </c>
    </row>
    <row r="113" spans="1:5" x14ac:dyDescent="0.25">
      <c r="A113" t="s">
        <v>276</v>
      </c>
      <c r="B113" t="s">
        <v>5</v>
      </c>
      <c r="C113" t="s">
        <v>114</v>
      </c>
      <c r="D113">
        <v>189.25</v>
      </c>
      <c r="E113">
        <v>2368806</v>
      </c>
    </row>
    <row r="114" spans="1:5" x14ac:dyDescent="0.25">
      <c r="A114" t="s">
        <v>276</v>
      </c>
      <c r="B114" t="s">
        <v>5</v>
      </c>
      <c r="C114" t="s">
        <v>115</v>
      </c>
      <c r="D114">
        <v>193.85</v>
      </c>
      <c r="E114">
        <v>2755877</v>
      </c>
    </row>
    <row r="115" spans="1:5" x14ac:dyDescent="0.25">
      <c r="A115" t="s">
        <v>276</v>
      </c>
      <c r="B115" t="s">
        <v>5</v>
      </c>
      <c r="C115" t="s">
        <v>116</v>
      </c>
      <c r="D115">
        <v>194.13</v>
      </c>
      <c r="E115">
        <v>1513067</v>
      </c>
    </row>
    <row r="116" spans="1:5" x14ac:dyDescent="0.25">
      <c r="A116" t="s">
        <v>276</v>
      </c>
      <c r="B116" t="s">
        <v>5</v>
      </c>
      <c r="C116" t="s">
        <v>117</v>
      </c>
      <c r="D116">
        <v>196.33</v>
      </c>
      <c r="E116">
        <v>1153291</v>
      </c>
    </row>
    <row r="117" spans="1:5" x14ac:dyDescent="0.25">
      <c r="A117" t="s">
        <v>276</v>
      </c>
      <c r="B117" t="s">
        <v>5</v>
      </c>
      <c r="C117" t="s">
        <v>118</v>
      </c>
      <c r="D117">
        <v>195.06</v>
      </c>
      <c r="E117">
        <v>2138422</v>
      </c>
    </row>
    <row r="118" spans="1:5" x14ac:dyDescent="0.25">
      <c r="A118" t="s">
        <v>276</v>
      </c>
      <c r="B118" t="s">
        <v>5</v>
      </c>
      <c r="C118" t="s">
        <v>119</v>
      </c>
      <c r="D118">
        <v>200.53</v>
      </c>
      <c r="E118">
        <v>1622192</v>
      </c>
    </row>
    <row r="119" spans="1:5" x14ac:dyDescent="0.25">
      <c r="A119" t="s">
        <v>276</v>
      </c>
      <c r="B119" t="s">
        <v>5</v>
      </c>
      <c r="C119" t="s">
        <v>120</v>
      </c>
      <c r="D119">
        <v>201.82</v>
      </c>
      <c r="E119">
        <v>1337359</v>
      </c>
    </row>
    <row r="120" spans="1:5" x14ac:dyDescent="0.25">
      <c r="A120" t="s">
        <v>276</v>
      </c>
      <c r="B120" t="s">
        <v>5</v>
      </c>
      <c r="C120" t="s">
        <v>278</v>
      </c>
      <c r="D120">
        <v>197.7</v>
      </c>
      <c r="E120">
        <v>2046773</v>
      </c>
    </row>
    <row r="121" spans="1:5" x14ac:dyDescent="0.25">
      <c r="A121" t="s">
        <v>276</v>
      </c>
      <c r="B121" t="s">
        <v>5</v>
      </c>
      <c r="C121" t="s">
        <v>121</v>
      </c>
      <c r="D121">
        <v>200.35</v>
      </c>
      <c r="E121">
        <v>1640001</v>
      </c>
    </row>
    <row r="122" spans="1:5" x14ac:dyDescent="0.25">
      <c r="A122" t="s">
        <v>276</v>
      </c>
      <c r="B122" t="s">
        <v>5</v>
      </c>
      <c r="C122" t="s">
        <v>122</v>
      </c>
      <c r="D122">
        <v>196.39</v>
      </c>
      <c r="E122">
        <v>2655697</v>
      </c>
    </row>
    <row r="123" spans="1:5" x14ac:dyDescent="0.25">
      <c r="A123" t="s">
        <v>276</v>
      </c>
      <c r="B123" t="s">
        <v>5</v>
      </c>
      <c r="C123" t="s">
        <v>123</v>
      </c>
      <c r="D123">
        <v>198.47</v>
      </c>
      <c r="E123">
        <v>1274956</v>
      </c>
    </row>
    <row r="124" spans="1:5" x14ac:dyDescent="0.25">
      <c r="A124" t="s">
        <v>276</v>
      </c>
      <c r="B124" t="s">
        <v>5</v>
      </c>
      <c r="C124" t="s">
        <v>124</v>
      </c>
      <c r="D124">
        <v>203.51</v>
      </c>
      <c r="E124">
        <v>1833982</v>
      </c>
    </row>
    <row r="125" spans="1:5" x14ac:dyDescent="0.25">
      <c r="A125" t="s">
        <v>276</v>
      </c>
      <c r="B125" t="s">
        <v>5</v>
      </c>
      <c r="C125" s="1">
        <v>43837</v>
      </c>
      <c r="D125">
        <v>204.61</v>
      </c>
      <c r="E125">
        <v>1706789</v>
      </c>
    </row>
    <row r="126" spans="1:5" x14ac:dyDescent="0.25">
      <c r="A126" t="s">
        <v>276</v>
      </c>
      <c r="B126" t="s">
        <v>5</v>
      </c>
      <c r="C126" s="1">
        <v>43868</v>
      </c>
      <c r="D126">
        <v>206.15</v>
      </c>
      <c r="E126">
        <v>1657640</v>
      </c>
    </row>
    <row r="127" spans="1:5" x14ac:dyDescent="0.25">
      <c r="A127" t="s">
        <v>276</v>
      </c>
      <c r="B127" t="s">
        <v>5</v>
      </c>
      <c r="C127" s="1">
        <v>43989</v>
      </c>
      <c r="D127">
        <v>210.72</v>
      </c>
      <c r="E127">
        <v>1462464</v>
      </c>
    </row>
    <row r="128" spans="1:5" x14ac:dyDescent="0.25">
      <c r="A128" t="s">
        <v>276</v>
      </c>
      <c r="B128" t="s">
        <v>5</v>
      </c>
      <c r="C128" s="1">
        <v>44019</v>
      </c>
      <c r="D128">
        <v>208.23</v>
      </c>
      <c r="E128">
        <v>1483660</v>
      </c>
    </row>
    <row r="129" spans="1:5" x14ac:dyDescent="0.25">
      <c r="A129" t="s">
        <v>276</v>
      </c>
      <c r="B129" t="s">
        <v>5</v>
      </c>
      <c r="C129" s="1">
        <v>44050</v>
      </c>
      <c r="D129">
        <v>212.85</v>
      </c>
      <c r="E129">
        <v>1556988</v>
      </c>
    </row>
    <row r="130" spans="1:5" x14ac:dyDescent="0.25">
      <c r="A130" t="s">
        <v>276</v>
      </c>
      <c r="B130" t="s">
        <v>5</v>
      </c>
      <c r="C130" s="1">
        <v>44081</v>
      </c>
      <c r="D130">
        <v>214.4</v>
      </c>
      <c r="E130">
        <v>1510746</v>
      </c>
    </row>
    <row r="131" spans="1:5" x14ac:dyDescent="0.25">
      <c r="A131" t="s">
        <v>276</v>
      </c>
      <c r="B131" t="s">
        <v>5</v>
      </c>
      <c r="C131" s="1">
        <v>44111</v>
      </c>
      <c r="D131">
        <v>213.74</v>
      </c>
      <c r="E131">
        <v>1423705</v>
      </c>
    </row>
    <row r="132" spans="1:5" x14ac:dyDescent="0.25">
      <c r="A132" t="s">
        <v>276</v>
      </c>
      <c r="B132" t="s">
        <v>5</v>
      </c>
      <c r="C132" t="s">
        <v>125</v>
      </c>
      <c r="D132">
        <v>206.95</v>
      </c>
      <c r="E132">
        <v>2124919</v>
      </c>
    </row>
    <row r="133" spans="1:5" x14ac:dyDescent="0.25">
      <c r="A133" t="s">
        <v>276</v>
      </c>
      <c r="B133" t="s">
        <v>5</v>
      </c>
      <c r="C133" t="s">
        <v>126</v>
      </c>
      <c r="D133">
        <v>208.39</v>
      </c>
      <c r="E133">
        <v>2229348</v>
      </c>
    </row>
    <row r="134" spans="1:5" x14ac:dyDescent="0.25">
      <c r="A134" t="s">
        <v>276</v>
      </c>
      <c r="B134" t="s">
        <v>5</v>
      </c>
      <c r="C134" t="s">
        <v>127</v>
      </c>
      <c r="D134">
        <v>208.02</v>
      </c>
      <c r="E134">
        <v>1647981</v>
      </c>
    </row>
    <row r="135" spans="1:5" x14ac:dyDescent="0.25">
      <c r="A135" t="s">
        <v>276</v>
      </c>
      <c r="B135" t="s">
        <v>5</v>
      </c>
      <c r="C135" t="s">
        <v>128</v>
      </c>
      <c r="D135">
        <v>203.9</v>
      </c>
      <c r="E135">
        <v>1571934</v>
      </c>
    </row>
    <row r="136" spans="1:5" x14ac:dyDescent="0.25">
      <c r="A136" t="s">
        <v>276</v>
      </c>
      <c r="B136" t="s">
        <v>5</v>
      </c>
      <c r="C136" t="s">
        <v>129</v>
      </c>
      <c r="D136">
        <v>202.85</v>
      </c>
      <c r="E136">
        <v>1635101</v>
      </c>
    </row>
    <row r="137" spans="1:5" x14ac:dyDescent="0.25">
      <c r="A137" t="s">
        <v>276</v>
      </c>
      <c r="B137" t="s">
        <v>5</v>
      </c>
      <c r="C137" t="s">
        <v>130</v>
      </c>
      <c r="D137">
        <v>211.56</v>
      </c>
      <c r="E137">
        <v>1497666</v>
      </c>
    </row>
    <row r="138" spans="1:5" x14ac:dyDescent="0.25">
      <c r="A138" t="s">
        <v>276</v>
      </c>
      <c r="B138" t="s">
        <v>5</v>
      </c>
      <c r="C138" t="s">
        <v>131</v>
      </c>
      <c r="D138">
        <v>208.77</v>
      </c>
      <c r="E138">
        <v>1504992</v>
      </c>
    </row>
    <row r="139" spans="1:5" x14ac:dyDescent="0.25">
      <c r="A139" t="s">
        <v>276</v>
      </c>
      <c r="B139" t="s">
        <v>5</v>
      </c>
      <c r="C139" t="s">
        <v>132</v>
      </c>
      <c r="D139">
        <v>211.86</v>
      </c>
      <c r="E139">
        <v>1418184</v>
      </c>
    </row>
    <row r="140" spans="1:5" x14ac:dyDescent="0.25">
      <c r="A140" t="s">
        <v>276</v>
      </c>
      <c r="B140" t="s">
        <v>5</v>
      </c>
      <c r="C140" t="s">
        <v>133</v>
      </c>
      <c r="D140">
        <v>202.72</v>
      </c>
      <c r="E140">
        <v>2439619</v>
      </c>
    </row>
    <row r="141" spans="1:5" x14ac:dyDescent="0.25">
      <c r="A141" t="s">
        <v>276</v>
      </c>
      <c r="B141" t="s">
        <v>5</v>
      </c>
      <c r="C141" t="s">
        <v>134</v>
      </c>
      <c r="D141">
        <v>201.31</v>
      </c>
      <c r="E141">
        <v>1852609</v>
      </c>
    </row>
    <row r="142" spans="1:5" x14ac:dyDescent="0.25">
      <c r="A142" t="s">
        <v>276</v>
      </c>
      <c r="B142" t="s">
        <v>5</v>
      </c>
      <c r="C142" t="s">
        <v>135</v>
      </c>
      <c r="D142">
        <v>203.8</v>
      </c>
      <c r="E142">
        <v>1177094</v>
      </c>
    </row>
    <row r="143" spans="1:5" x14ac:dyDescent="0.25">
      <c r="A143" t="s">
        <v>276</v>
      </c>
      <c r="B143" t="s">
        <v>5</v>
      </c>
      <c r="C143" t="s">
        <v>136</v>
      </c>
      <c r="D143">
        <v>202.06</v>
      </c>
      <c r="E143">
        <v>1273056</v>
      </c>
    </row>
    <row r="144" spans="1:5" x14ac:dyDescent="0.25">
      <c r="A144" t="s">
        <v>276</v>
      </c>
      <c r="B144" t="s">
        <v>5</v>
      </c>
      <c r="C144" t="s">
        <v>137</v>
      </c>
      <c r="D144">
        <v>204.06</v>
      </c>
      <c r="E144">
        <v>1075706</v>
      </c>
    </row>
    <row r="145" spans="1:5" x14ac:dyDescent="0.25">
      <c r="A145" t="s">
        <v>276</v>
      </c>
      <c r="B145" t="s">
        <v>5</v>
      </c>
      <c r="C145" t="s">
        <v>138</v>
      </c>
      <c r="D145">
        <v>203.88</v>
      </c>
      <c r="E145">
        <v>1314773</v>
      </c>
    </row>
    <row r="146" spans="1:5" x14ac:dyDescent="0.25">
      <c r="A146" t="s">
        <v>276</v>
      </c>
      <c r="B146" t="s">
        <v>5</v>
      </c>
      <c r="C146" t="s">
        <v>139</v>
      </c>
      <c r="D146">
        <v>205.07</v>
      </c>
      <c r="E146">
        <v>2264628</v>
      </c>
    </row>
    <row r="147" spans="1:5" x14ac:dyDescent="0.25">
      <c r="A147" t="s">
        <v>276</v>
      </c>
      <c r="B147" t="s">
        <v>5</v>
      </c>
      <c r="C147" s="1">
        <v>43898</v>
      </c>
      <c r="D147">
        <v>216.6</v>
      </c>
      <c r="E147">
        <v>2869113</v>
      </c>
    </row>
    <row r="148" spans="1:5" x14ac:dyDescent="0.25">
      <c r="A148" t="s">
        <v>276</v>
      </c>
      <c r="B148" t="s">
        <v>5</v>
      </c>
      <c r="C148" s="1">
        <v>43929</v>
      </c>
      <c r="D148">
        <v>213.35</v>
      </c>
      <c r="E148">
        <v>1662587</v>
      </c>
    </row>
    <row r="149" spans="1:5" x14ac:dyDescent="0.25">
      <c r="A149" t="s">
        <v>276</v>
      </c>
      <c r="B149" t="s">
        <v>5</v>
      </c>
      <c r="C149" s="1">
        <v>43959</v>
      </c>
      <c r="D149">
        <v>212.93</v>
      </c>
      <c r="E149">
        <v>1094084</v>
      </c>
    </row>
    <row r="150" spans="1:5" x14ac:dyDescent="0.25">
      <c r="A150" t="s">
        <v>276</v>
      </c>
      <c r="B150" t="s">
        <v>5</v>
      </c>
      <c r="C150" s="1">
        <v>43990</v>
      </c>
      <c r="D150">
        <v>216.32</v>
      </c>
      <c r="E150">
        <v>1568896</v>
      </c>
    </row>
    <row r="151" spans="1:5" x14ac:dyDescent="0.25">
      <c r="A151" t="s">
        <v>276</v>
      </c>
      <c r="B151" t="s">
        <v>5</v>
      </c>
      <c r="C151" s="1">
        <v>44020</v>
      </c>
      <c r="D151">
        <v>212.46</v>
      </c>
      <c r="E151">
        <v>1219371</v>
      </c>
    </row>
    <row r="152" spans="1:5" x14ac:dyDescent="0.25">
      <c r="A152" t="s">
        <v>276</v>
      </c>
      <c r="B152" t="s">
        <v>5</v>
      </c>
      <c r="C152" s="1">
        <v>44112</v>
      </c>
      <c r="D152">
        <v>208.33</v>
      </c>
      <c r="E152">
        <v>1270825</v>
      </c>
    </row>
    <row r="153" spans="1:5" x14ac:dyDescent="0.25">
      <c r="A153" t="s">
        <v>276</v>
      </c>
      <c r="B153" t="s">
        <v>5</v>
      </c>
      <c r="C153" s="1">
        <v>44143</v>
      </c>
      <c r="D153">
        <v>203.37</v>
      </c>
      <c r="E153">
        <v>1486104</v>
      </c>
    </row>
    <row r="154" spans="1:5" x14ac:dyDescent="0.25">
      <c r="A154" t="s">
        <v>276</v>
      </c>
      <c r="B154" t="s">
        <v>5</v>
      </c>
      <c r="C154" s="1">
        <v>44173</v>
      </c>
      <c r="D154">
        <v>209.27</v>
      </c>
      <c r="E154">
        <v>1258058</v>
      </c>
    </row>
    <row r="155" spans="1:5" x14ac:dyDescent="0.25">
      <c r="A155" t="s">
        <v>276</v>
      </c>
      <c r="B155" t="s">
        <v>5</v>
      </c>
      <c r="C155" t="s">
        <v>140</v>
      </c>
      <c r="D155">
        <v>208.71</v>
      </c>
      <c r="E155">
        <v>923297</v>
      </c>
    </row>
    <row r="156" spans="1:5" x14ac:dyDescent="0.25">
      <c r="A156" t="s">
        <v>276</v>
      </c>
      <c r="B156" t="s">
        <v>5</v>
      </c>
      <c r="C156" t="s">
        <v>141</v>
      </c>
      <c r="D156">
        <v>208.89</v>
      </c>
      <c r="E156">
        <v>806860</v>
      </c>
    </row>
    <row r="157" spans="1:5" x14ac:dyDescent="0.25">
      <c r="A157" t="s">
        <v>276</v>
      </c>
      <c r="B157" t="s">
        <v>5</v>
      </c>
      <c r="C157" t="s">
        <v>142</v>
      </c>
      <c r="D157">
        <v>210.21</v>
      </c>
      <c r="E157">
        <v>874189</v>
      </c>
    </row>
    <row r="158" spans="1:5" x14ac:dyDescent="0.25">
      <c r="A158" t="s">
        <v>276</v>
      </c>
      <c r="B158" t="s">
        <v>5</v>
      </c>
      <c r="C158" t="s">
        <v>143</v>
      </c>
      <c r="D158">
        <v>211.49</v>
      </c>
      <c r="E158">
        <v>1016934</v>
      </c>
    </row>
    <row r="159" spans="1:5" x14ac:dyDescent="0.25">
      <c r="A159" t="s">
        <v>276</v>
      </c>
      <c r="B159" t="s">
        <v>5</v>
      </c>
      <c r="C159" t="s">
        <v>144</v>
      </c>
      <c r="D159">
        <v>209.84</v>
      </c>
      <c r="E159">
        <v>1146244</v>
      </c>
    </row>
    <row r="160" spans="1:5" x14ac:dyDescent="0.25">
      <c r="A160" t="s">
        <v>276</v>
      </c>
      <c r="B160" t="s">
        <v>5</v>
      </c>
      <c r="C160" t="s">
        <v>145</v>
      </c>
      <c r="D160">
        <v>214.55</v>
      </c>
      <c r="E160">
        <v>1504588</v>
      </c>
    </row>
    <row r="161" spans="1:5" x14ac:dyDescent="0.25">
      <c r="A161" t="s">
        <v>276</v>
      </c>
      <c r="B161" t="s">
        <v>5</v>
      </c>
      <c r="C161" t="s">
        <v>146</v>
      </c>
      <c r="D161">
        <v>213.12</v>
      </c>
      <c r="E161">
        <v>1452507</v>
      </c>
    </row>
    <row r="162" spans="1:5" x14ac:dyDescent="0.25">
      <c r="A162" t="s">
        <v>276</v>
      </c>
      <c r="B162" t="s">
        <v>5</v>
      </c>
      <c r="C162" t="s">
        <v>147</v>
      </c>
      <c r="D162">
        <v>213.71</v>
      </c>
      <c r="E162">
        <v>1086903</v>
      </c>
    </row>
    <row r="163" spans="1:5" x14ac:dyDescent="0.25">
      <c r="A163" t="s">
        <v>276</v>
      </c>
      <c r="B163" t="s">
        <v>5</v>
      </c>
      <c r="C163" t="s">
        <v>148</v>
      </c>
      <c r="D163">
        <v>216.43</v>
      </c>
      <c r="E163">
        <v>1154763</v>
      </c>
    </row>
    <row r="164" spans="1:5" x14ac:dyDescent="0.25">
      <c r="A164" t="s">
        <v>276</v>
      </c>
      <c r="B164" t="s">
        <v>5</v>
      </c>
      <c r="C164" t="s">
        <v>149</v>
      </c>
      <c r="D164">
        <v>221.18</v>
      </c>
      <c r="E164">
        <v>1719149</v>
      </c>
    </row>
    <row r="165" spans="1:5" x14ac:dyDescent="0.25">
      <c r="A165" t="s">
        <v>276</v>
      </c>
      <c r="B165" t="s">
        <v>5</v>
      </c>
      <c r="C165" t="s">
        <v>150</v>
      </c>
      <c r="D165">
        <v>226.57</v>
      </c>
      <c r="E165">
        <v>2391471</v>
      </c>
    </row>
    <row r="166" spans="1:5" x14ac:dyDescent="0.25">
      <c r="A166" t="s">
        <v>276</v>
      </c>
      <c r="B166" t="s">
        <v>5</v>
      </c>
      <c r="C166" t="s">
        <v>151</v>
      </c>
      <c r="D166">
        <v>229.02</v>
      </c>
      <c r="E166">
        <v>1495909</v>
      </c>
    </row>
    <row r="167" spans="1:5" x14ac:dyDescent="0.25">
      <c r="A167" t="s">
        <v>276</v>
      </c>
      <c r="B167" t="s">
        <v>5</v>
      </c>
      <c r="C167" t="s">
        <v>152</v>
      </c>
      <c r="D167">
        <v>225</v>
      </c>
      <c r="E167">
        <v>1244389</v>
      </c>
    </row>
    <row r="168" spans="1:5" x14ac:dyDescent="0.25">
      <c r="A168" t="s">
        <v>276</v>
      </c>
      <c r="B168" t="s">
        <v>5</v>
      </c>
      <c r="C168" s="1">
        <v>43839</v>
      </c>
      <c r="D168">
        <v>227.28</v>
      </c>
      <c r="E168">
        <v>938716</v>
      </c>
    </row>
    <row r="169" spans="1:5" x14ac:dyDescent="0.25">
      <c r="A169" t="s">
        <v>276</v>
      </c>
      <c r="B169" t="s">
        <v>5</v>
      </c>
      <c r="C169" s="1">
        <v>43870</v>
      </c>
      <c r="D169">
        <v>231.71</v>
      </c>
      <c r="E169">
        <v>1599534</v>
      </c>
    </row>
    <row r="170" spans="1:5" x14ac:dyDescent="0.25">
      <c r="A170" t="s">
        <v>276</v>
      </c>
      <c r="B170" t="s">
        <v>5</v>
      </c>
      <c r="C170" s="1">
        <v>43899</v>
      </c>
      <c r="D170">
        <v>217.11</v>
      </c>
      <c r="E170">
        <v>2622417</v>
      </c>
    </row>
    <row r="171" spans="1:5" x14ac:dyDescent="0.25">
      <c r="A171" t="s">
        <v>276</v>
      </c>
      <c r="B171" t="s">
        <v>5</v>
      </c>
      <c r="C171" s="1">
        <v>43930</v>
      </c>
      <c r="D171">
        <v>214.14</v>
      </c>
      <c r="E171">
        <v>2436065</v>
      </c>
    </row>
    <row r="172" spans="1:5" x14ac:dyDescent="0.25">
      <c r="A172" t="s">
        <v>276</v>
      </c>
      <c r="B172" t="s">
        <v>5</v>
      </c>
      <c r="C172" s="1">
        <v>44052</v>
      </c>
      <c r="D172">
        <v>202.67</v>
      </c>
      <c r="E172">
        <v>1843302</v>
      </c>
    </row>
    <row r="173" spans="1:5" x14ac:dyDescent="0.25">
      <c r="A173" t="s">
        <v>276</v>
      </c>
      <c r="B173" t="s">
        <v>5</v>
      </c>
      <c r="C173" s="1">
        <v>44083</v>
      </c>
      <c r="D173">
        <v>211.17</v>
      </c>
      <c r="E173">
        <v>1735486</v>
      </c>
    </row>
    <row r="174" spans="1:5" x14ac:dyDescent="0.25">
      <c r="A174" t="s">
        <v>276</v>
      </c>
      <c r="B174" t="s">
        <v>5</v>
      </c>
      <c r="C174" s="1">
        <v>44113</v>
      </c>
      <c r="D174">
        <v>205.32</v>
      </c>
      <c r="E174">
        <v>1481419</v>
      </c>
    </row>
    <row r="175" spans="1:5" x14ac:dyDescent="0.25">
      <c r="A175" t="s">
        <v>276</v>
      </c>
      <c r="B175" t="s">
        <v>5</v>
      </c>
      <c r="C175" s="1">
        <v>44144</v>
      </c>
      <c r="D175">
        <v>204.04</v>
      </c>
      <c r="E175">
        <v>1511966</v>
      </c>
    </row>
    <row r="176" spans="1:5" x14ac:dyDescent="0.25">
      <c r="A176" t="s">
        <v>276</v>
      </c>
      <c r="B176" t="s">
        <v>5</v>
      </c>
      <c r="C176" t="s">
        <v>153</v>
      </c>
      <c r="D176">
        <v>205.3</v>
      </c>
      <c r="E176">
        <v>1180813</v>
      </c>
    </row>
    <row r="177" spans="1:5" x14ac:dyDescent="0.25">
      <c r="A177" t="s">
        <v>276</v>
      </c>
      <c r="B177" t="s">
        <v>5</v>
      </c>
      <c r="C177" t="s">
        <v>154</v>
      </c>
      <c r="D177">
        <v>208.83</v>
      </c>
      <c r="E177">
        <v>768517</v>
      </c>
    </row>
    <row r="178" spans="1:5" x14ac:dyDescent="0.25">
      <c r="A178" t="s">
        <v>276</v>
      </c>
      <c r="B178" t="s">
        <v>5</v>
      </c>
      <c r="C178" t="s">
        <v>155</v>
      </c>
      <c r="D178">
        <v>204.96</v>
      </c>
      <c r="E178">
        <v>1046362</v>
      </c>
    </row>
    <row r="179" spans="1:5" x14ac:dyDescent="0.25">
      <c r="A179" t="s">
        <v>276</v>
      </c>
      <c r="B179" t="s">
        <v>5</v>
      </c>
      <c r="C179" t="s">
        <v>156</v>
      </c>
      <c r="D179">
        <v>202.94</v>
      </c>
      <c r="E179">
        <v>1386142</v>
      </c>
    </row>
    <row r="180" spans="1:5" x14ac:dyDescent="0.25">
      <c r="A180" t="s">
        <v>276</v>
      </c>
      <c r="B180" t="s">
        <v>5</v>
      </c>
      <c r="C180" t="s">
        <v>157</v>
      </c>
      <c r="D180">
        <v>200.34</v>
      </c>
      <c r="E180">
        <v>2040834</v>
      </c>
    </row>
    <row r="181" spans="1:5" x14ac:dyDescent="0.25">
      <c r="A181" t="s">
        <v>276</v>
      </c>
      <c r="B181" t="s">
        <v>5</v>
      </c>
      <c r="C181" t="s">
        <v>158</v>
      </c>
      <c r="D181">
        <v>202.67</v>
      </c>
      <c r="E181">
        <v>2494659</v>
      </c>
    </row>
    <row r="182" spans="1:5" x14ac:dyDescent="0.25">
      <c r="A182" t="s">
        <v>276</v>
      </c>
      <c r="B182" t="s">
        <v>5</v>
      </c>
      <c r="C182" t="s">
        <v>159</v>
      </c>
      <c r="D182">
        <v>207.42</v>
      </c>
      <c r="E182">
        <v>1720514</v>
      </c>
    </row>
    <row r="183" spans="1:5" x14ac:dyDescent="0.25">
      <c r="A183" t="s">
        <v>276</v>
      </c>
      <c r="B183" t="s">
        <v>5</v>
      </c>
      <c r="C183" t="s">
        <v>160</v>
      </c>
      <c r="D183">
        <v>200.75</v>
      </c>
      <c r="E183">
        <v>1782923</v>
      </c>
    </row>
    <row r="184" spans="1:5" x14ac:dyDescent="0.25">
      <c r="A184" t="s">
        <v>276</v>
      </c>
      <c r="B184" t="s">
        <v>5</v>
      </c>
      <c r="C184" t="s">
        <v>161</v>
      </c>
      <c r="D184">
        <v>203.09</v>
      </c>
      <c r="E184">
        <v>1516504</v>
      </c>
    </row>
    <row r="185" spans="1:5" x14ac:dyDescent="0.25">
      <c r="A185" t="s">
        <v>276</v>
      </c>
      <c r="B185" t="s">
        <v>5</v>
      </c>
      <c r="C185" t="s">
        <v>162</v>
      </c>
      <c r="D185">
        <v>207.8</v>
      </c>
      <c r="E185">
        <v>1574179</v>
      </c>
    </row>
    <row r="186" spans="1:5" x14ac:dyDescent="0.25">
      <c r="A186" t="s">
        <v>276</v>
      </c>
      <c r="B186" t="s">
        <v>5</v>
      </c>
      <c r="C186" t="s">
        <v>163</v>
      </c>
      <c r="D186">
        <v>209.58</v>
      </c>
      <c r="E186">
        <v>1781494</v>
      </c>
    </row>
    <row r="187" spans="1:5" x14ac:dyDescent="0.25">
      <c r="A187" t="s">
        <v>276</v>
      </c>
      <c r="B187" t="s">
        <v>5</v>
      </c>
      <c r="C187" t="s">
        <v>164</v>
      </c>
      <c r="D187">
        <v>207.17</v>
      </c>
      <c r="E187">
        <v>1110151</v>
      </c>
    </row>
    <row r="188" spans="1:5" x14ac:dyDescent="0.25">
      <c r="A188" t="s">
        <v>276</v>
      </c>
      <c r="B188" t="s">
        <v>5</v>
      </c>
      <c r="C188" t="s">
        <v>165</v>
      </c>
      <c r="D188">
        <v>210.17</v>
      </c>
      <c r="E188">
        <v>1709244</v>
      </c>
    </row>
    <row r="189" spans="1:5" x14ac:dyDescent="0.25">
      <c r="A189" t="s">
        <v>276</v>
      </c>
      <c r="B189" t="s">
        <v>5</v>
      </c>
      <c r="C189" s="1">
        <v>43840</v>
      </c>
      <c r="D189">
        <v>212.44</v>
      </c>
      <c r="E189">
        <v>1231166</v>
      </c>
    </row>
    <row r="190" spans="1:5" x14ac:dyDescent="0.25">
      <c r="A190" t="s">
        <v>276</v>
      </c>
      <c r="B190" t="s">
        <v>5</v>
      </c>
      <c r="C190" s="1">
        <v>43871</v>
      </c>
      <c r="D190">
        <v>206.14</v>
      </c>
      <c r="E190">
        <v>2050139</v>
      </c>
    </row>
    <row r="191" spans="1:5" x14ac:dyDescent="0.25">
      <c r="A191" t="s">
        <v>276</v>
      </c>
      <c r="B191" t="s">
        <v>5</v>
      </c>
      <c r="C191" s="1">
        <v>43961</v>
      </c>
      <c r="D191">
        <v>210.23</v>
      </c>
      <c r="E191">
        <v>1106669</v>
      </c>
    </row>
    <row r="192" spans="1:5" x14ac:dyDescent="0.25">
      <c r="A192" t="s">
        <v>276</v>
      </c>
      <c r="B192" t="s">
        <v>5</v>
      </c>
      <c r="C192" s="1">
        <v>43992</v>
      </c>
      <c r="D192">
        <v>205.79</v>
      </c>
      <c r="E192">
        <v>1775846</v>
      </c>
    </row>
    <row r="193" spans="1:5" x14ac:dyDescent="0.25">
      <c r="A193" t="s">
        <v>276</v>
      </c>
      <c r="B193" t="s">
        <v>5</v>
      </c>
      <c r="C193" s="1">
        <v>44022</v>
      </c>
      <c r="D193">
        <v>209.87</v>
      </c>
      <c r="E193">
        <v>1314049</v>
      </c>
    </row>
    <row r="194" spans="1:5" x14ac:dyDescent="0.25">
      <c r="A194" t="s">
        <v>276</v>
      </c>
      <c r="B194" t="s">
        <v>5</v>
      </c>
      <c r="C194" s="1">
        <v>44053</v>
      </c>
      <c r="D194">
        <v>210.61</v>
      </c>
      <c r="E194">
        <v>1156989</v>
      </c>
    </row>
    <row r="195" spans="1:5" x14ac:dyDescent="0.25">
      <c r="A195" t="s">
        <v>276</v>
      </c>
      <c r="B195" t="s">
        <v>5</v>
      </c>
      <c r="C195" s="1">
        <v>44084</v>
      </c>
      <c r="D195">
        <v>215.81</v>
      </c>
      <c r="E195">
        <v>1553012</v>
      </c>
    </row>
    <row r="196" spans="1:5" x14ac:dyDescent="0.25">
      <c r="A196" t="s">
        <v>276</v>
      </c>
      <c r="B196" t="s">
        <v>5</v>
      </c>
      <c r="C196" s="1">
        <v>44175</v>
      </c>
      <c r="D196">
        <v>221.49</v>
      </c>
      <c r="E196">
        <v>2485180</v>
      </c>
    </row>
    <row r="197" spans="1:5" x14ac:dyDescent="0.25">
      <c r="A197" t="s">
        <v>276</v>
      </c>
      <c r="B197" t="s">
        <v>5</v>
      </c>
      <c r="C197" t="s">
        <v>166</v>
      </c>
      <c r="D197">
        <v>222.8</v>
      </c>
      <c r="E197">
        <v>1754396</v>
      </c>
    </row>
    <row r="198" spans="1:5" x14ac:dyDescent="0.25">
      <c r="A198" t="s">
        <v>276</v>
      </c>
      <c r="B198" t="s">
        <v>5</v>
      </c>
      <c r="C198" t="s">
        <v>167</v>
      </c>
      <c r="D198">
        <v>220.89</v>
      </c>
      <c r="E198">
        <v>1293668</v>
      </c>
    </row>
    <row r="199" spans="1:5" x14ac:dyDescent="0.25">
      <c r="A199" t="s">
        <v>276</v>
      </c>
      <c r="B199" t="s">
        <v>5</v>
      </c>
      <c r="C199" t="s">
        <v>168</v>
      </c>
      <c r="D199">
        <v>219.71</v>
      </c>
      <c r="E199">
        <v>1167219</v>
      </c>
    </row>
    <row r="200" spans="1:5" x14ac:dyDescent="0.25">
      <c r="A200" t="s">
        <v>276</v>
      </c>
      <c r="B200" t="s">
        <v>5</v>
      </c>
      <c r="C200" t="s">
        <v>169</v>
      </c>
      <c r="D200">
        <v>219.65</v>
      </c>
      <c r="E200">
        <v>1520369</v>
      </c>
    </row>
    <row r="201" spans="1:5" x14ac:dyDescent="0.25">
      <c r="A201" t="s">
        <v>276</v>
      </c>
      <c r="B201" t="s">
        <v>5</v>
      </c>
      <c r="C201" t="s">
        <v>170</v>
      </c>
      <c r="D201">
        <v>214.37</v>
      </c>
      <c r="E201">
        <v>1524390</v>
      </c>
    </row>
    <row r="202" spans="1:5" x14ac:dyDescent="0.25">
      <c r="A202" t="s">
        <v>276</v>
      </c>
      <c r="B202" t="s">
        <v>5</v>
      </c>
      <c r="C202" t="s">
        <v>171</v>
      </c>
      <c r="D202">
        <v>214.61</v>
      </c>
      <c r="E202">
        <v>1146166</v>
      </c>
    </row>
    <row r="203" spans="1:5" x14ac:dyDescent="0.25">
      <c r="A203" t="s">
        <v>276</v>
      </c>
      <c r="B203" t="s">
        <v>5</v>
      </c>
      <c r="C203" t="s">
        <v>172</v>
      </c>
      <c r="D203">
        <v>214.78</v>
      </c>
      <c r="E203">
        <v>1183537</v>
      </c>
    </row>
    <row r="204" spans="1:5" x14ac:dyDescent="0.25">
      <c r="A204" t="s">
        <v>276</v>
      </c>
      <c r="B204" t="s">
        <v>5</v>
      </c>
      <c r="C204" t="s">
        <v>173</v>
      </c>
      <c r="D204">
        <v>214.94</v>
      </c>
      <c r="E204">
        <v>1126777</v>
      </c>
    </row>
    <row r="205" spans="1:5" x14ac:dyDescent="0.25">
      <c r="A205" t="s">
        <v>276</v>
      </c>
      <c r="B205" t="s">
        <v>5</v>
      </c>
      <c r="C205" t="s">
        <v>174</v>
      </c>
      <c r="D205">
        <v>216.22</v>
      </c>
      <c r="E205">
        <v>1034545</v>
      </c>
    </row>
    <row r="206" spans="1:5" x14ac:dyDescent="0.25">
      <c r="A206" t="s">
        <v>276</v>
      </c>
      <c r="B206" t="s">
        <v>5</v>
      </c>
      <c r="C206" t="s">
        <v>175</v>
      </c>
      <c r="D206">
        <v>210.25</v>
      </c>
      <c r="E206">
        <v>2092203</v>
      </c>
    </row>
    <row r="207" spans="1:5" x14ac:dyDescent="0.25">
      <c r="A207" t="s">
        <v>276</v>
      </c>
      <c r="B207" t="s">
        <v>5</v>
      </c>
      <c r="C207" t="s">
        <v>176</v>
      </c>
      <c r="D207">
        <v>213.15</v>
      </c>
      <c r="E207">
        <v>1401623</v>
      </c>
    </row>
    <row r="208" spans="1:5" x14ac:dyDescent="0.25">
      <c r="A208" t="s">
        <v>276</v>
      </c>
      <c r="B208" t="s">
        <v>5</v>
      </c>
      <c r="C208" t="s">
        <v>177</v>
      </c>
      <c r="D208">
        <v>202.47</v>
      </c>
      <c r="E208">
        <v>2032308</v>
      </c>
    </row>
    <row r="209" spans="1:5" x14ac:dyDescent="0.25">
      <c r="A209" t="s">
        <v>276</v>
      </c>
      <c r="B209" t="s">
        <v>5</v>
      </c>
      <c r="C209" t="s">
        <v>178</v>
      </c>
      <c r="D209">
        <v>204.35</v>
      </c>
      <c r="E209">
        <v>1385771</v>
      </c>
    </row>
    <row r="210" spans="1:5" x14ac:dyDescent="0.25">
      <c r="A210" t="s">
        <v>276</v>
      </c>
      <c r="B210" t="s">
        <v>5</v>
      </c>
      <c r="C210" t="s">
        <v>179</v>
      </c>
      <c r="D210">
        <v>202.63</v>
      </c>
      <c r="E210">
        <v>1622105</v>
      </c>
    </row>
    <row r="211" spans="1:5" x14ac:dyDescent="0.25">
      <c r="A211" t="s">
        <v>276</v>
      </c>
      <c r="B211" t="s">
        <v>5</v>
      </c>
      <c r="C211" s="1">
        <v>43872</v>
      </c>
      <c r="D211">
        <v>202.32</v>
      </c>
      <c r="E211">
        <v>1367230</v>
      </c>
    </row>
    <row r="212" spans="1:5" x14ac:dyDescent="0.25">
      <c r="A212" t="s">
        <v>276</v>
      </c>
      <c r="B212" t="s">
        <v>5</v>
      </c>
      <c r="C212" s="1">
        <v>43901</v>
      </c>
      <c r="D212">
        <v>206.14</v>
      </c>
      <c r="E212">
        <v>1164962</v>
      </c>
    </row>
    <row r="213" spans="1:5" x14ac:dyDescent="0.25">
      <c r="A213" t="s">
        <v>276</v>
      </c>
      <c r="B213" t="s">
        <v>5</v>
      </c>
      <c r="C213" s="1">
        <v>43932</v>
      </c>
      <c r="D213">
        <v>216.46</v>
      </c>
      <c r="E213">
        <v>2106906</v>
      </c>
    </row>
    <row r="214" spans="1:5" x14ac:dyDescent="0.25">
      <c r="A214" t="s">
        <v>276</v>
      </c>
      <c r="B214" t="s">
        <v>5</v>
      </c>
      <c r="C214" s="1">
        <v>43962</v>
      </c>
      <c r="D214">
        <v>223.23</v>
      </c>
      <c r="E214">
        <v>1738397</v>
      </c>
    </row>
    <row r="215" spans="1:5" x14ac:dyDescent="0.25">
      <c r="A215" t="s">
        <v>276</v>
      </c>
      <c r="B215" t="s">
        <v>5</v>
      </c>
      <c r="C215" s="1">
        <v>43993</v>
      </c>
      <c r="D215">
        <v>223.64</v>
      </c>
      <c r="E215">
        <v>1066372</v>
      </c>
    </row>
    <row r="216" spans="1:5" x14ac:dyDescent="0.25">
      <c r="A216" t="s">
        <v>276</v>
      </c>
      <c r="B216" t="s">
        <v>5</v>
      </c>
      <c r="C216" s="1">
        <v>44085</v>
      </c>
      <c r="D216">
        <v>218.42</v>
      </c>
      <c r="E216">
        <v>1903543</v>
      </c>
    </row>
    <row r="217" spans="1:5" x14ac:dyDescent="0.25">
      <c r="A217" t="s">
        <v>276</v>
      </c>
      <c r="B217" t="s">
        <v>5</v>
      </c>
      <c r="C217" s="1">
        <v>44115</v>
      </c>
      <c r="D217">
        <v>211.08</v>
      </c>
      <c r="E217">
        <v>2193104</v>
      </c>
    </row>
    <row r="218" spans="1:5" x14ac:dyDescent="0.25">
      <c r="A218" t="s">
        <v>276</v>
      </c>
      <c r="B218" t="s">
        <v>5</v>
      </c>
      <c r="C218" s="1">
        <v>44146</v>
      </c>
      <c r="D218">
        <v>216.42</v>
      </c>
      <c r="E218">
        <v>1549085</v>
      </c>
    </row>
    <row r="219" spans="1:5" x14ac:dyDescent="0.25">
      <c r="A219" t="s">
        <v>276</v>
      </c>
      <c r="B219" t="s">
        <v>5</v>
      </c>
      <c r="C219" s="1">
        <v>44176</v>
      </c>
      <c r="D219">
        <v>215.43</v>
      </c>
      <c r="E219">
        <v>1030334</v>
      </c>
    </row>
    <row r="220" spans="1:5" x14ac:dyDescent="0.25">
      <c r="A220" t="s">
        <v>276</v>
      </c>
      <c r="B220" t="s">
        <v>5</v>
      </c>
      <c r="C220" t="s">
        <v>180</v>
      </c>
      <c r="D220">
        <v>216.5</v>
      </c>
      <c r="E220">
        <v>972394</v>
      </c>
    </row>
    <row r="221" spans="1:5" x14ac:dyDescent="0.25">
      <c r="A221" t="s">
        <v>276</v>
      </c>
      <c r="B221" t="s">
        <v>5</v>
      </c>
      <c r="C221" t="s">
        <v>181</v>
      </c>
      <c r="D221">
        <v>217.35</v>
      </c>
      <c r="E221">
        <v>1152764</v>
      </c>
    </row>
    <row r="222" spans="1:5" x14ac:dyDescent="0.25">
      <c r="A222" t="s">
        <v>276</v>
      </c>
      <c r="B222" t="s">
        <v>5</v>
      </c>
      <c r="C222" t="s">
        <v>182</v>
      </c>
      <c r="D222">
        <v>214.5</v>
      </c>
      <c r="E222">
        <v>1135149</v>
      </c>
    </row>
    <row r="223" spans="1:5" x14ac:dyDescent="0.25">
      <c r="A223" t="s">
        <v>276</v>
      </c>
      <c r="B223" t="s">
        <v>5</v>
      </c>
      <c r="C223" t="s">
        <v>183</v>
      </c>
      <c r="D223">
        <v>211</v>
      </c>
      <c r="E223">
        <v>1191647</v>
      </c>
    </row>
    <row r="224" spans="1:5" x14ac:dyDescent="0.25">
      <c r="A224" t="s">
        <v>276</v>
      </c>
      <c r="B224" t="s">
        <v>5</v>
      </c>
      <c r="C224" t="s">
        <v>184</v>
      </c>
      <c r="D224">
        <v>212.35</v>
      </c>
      <c r="E224">
        <v>1184342</v>
      </c>
    </row>
    <row r="225" spans="1:5" x14ac:dyDescent="0.25">
      <c r="A225" t="s">
        <v>276</v>
      </c>
      <c r="B225" t="s">
        <v>5</v>
      </c>
      <c r="C225" t="s">
        <v>185</v>
      </c>
      <c r="D225">
        <v>210.33</v>
      </c>
      <c r="E225">
        <v>980160</v>
      </c>
    </row>
    <row r="226" spans="1:5" x14ac:dyDescent="0.25">
      <c r="A226" t="s">
        <v>276</v>
      </c>
      <c r="B226" t="s">
        <v>5</v>
      </c>
      <c r="C226" t="s">
        <v>186</v>
      </c>
      <c r="D226">
        <v>210.05</v>
      </c>
      <c r="E226">
        <v>883303</v>
      </c>
    </row>
    <row r="227" spans="1:5" x14ac:dyDescent="0.25">
      <c r="A227" t="s">
        <v>276</v>
      </c>
      <c r="B227" t="s">
        <v>5</v>
      </c>
      <c r="C227" t="s">
        <v>187</v>
      </c>
      <c r="D227">
        <v>213.86</v>
      </c>
      <c r="E227">
        <v>1316283</v>
      </c>
    </row>
    <row r="228" spans="1:5" x14ac:dyDescent="0.25">
      <c r="A228" t="s">
        <v>276</v>
      </c>
      <c r="B228" t="s">
        <v>5</v>
      </c>
      <c r="C228" t="s">
        <v>188</v>
      </c>
      <c r="D228">
        <v>213.79</v>
      </c>
      <c r="E228">
        <v>1039714</v>
      </c>
    </row>
    <row r="229" spans="1:5" x14ac:dyDescent="0.25">
      <c r="A229" t="s">
        <v>276</v>
      </c>
      <c r="B229" t="s">
        <v>5</v>
      </c>
      <c r="C229" t="s">
        <v>189</v>
      </c>
      <c r="D229">
        <v>215.2</v>
      </c>
      <c r="E229">
        <v>588470</v>
      </c>
    </row>
    <row r="230" spans="1:5" x14ac:dyDescent="0.25">
      <c r="A230" t="s">
        <v>276</v>
      </c>
      <c r="B230" t="s">
        <v>5</v>
      </c>
      <c r="C230" t="s">
        <v>190</v>
      </c>
      <c r="D230">
        <v>214.25</v>
      </c>
      <c r="E230">
        <v>1429089</v>
      </c>
    </row>
    <row r="231" spans="1:5" x14ac:dyDescent="0.25">
      <c r="A231" t="s">
        <v>276</v>
      </c>
      <c r="B231" t="s">
        <v>5</v>
      </c>
      <c r="C231" s="1">
        <v>43842</v>
      </c>
      <c r="D231">
        <v>216.22</v>
      </c>
      <c r="E231">
        <v>1207571</v>
      </c>
    </row>
    <row r="232" spans="1:5" x14ac:dyDescent="0.25">
      <c r="A232" t="s">
        <v>276</v>
      </c>
      <c r="B232" t="s">
        <v>5</v>
      </c>
      <c r="C232" s="1">
        <v>43873</v>
      </c>
      <c r="D232">
        <v>215.41</v>
      </c>
      <c r="E232">
        <v>912649</v>
      </c>
    </row>
    <row r="233" spans="1:5" x14ac:dyDescent="0.25">
      <c r="A233" t="s">
        <v>276</v>
      </c>
      <c r="B233" t="s">
        <v>5</v>
      </c>
      <c r="C233" s="1">
        <v>43902</v>
      </c>
      <c r="D233">
        <v>214.28</v>
      </c>
      <c r="E233">
        <v>853519</v>
      </c>
    </row>
    <row r="234" spans="1:5" x14ac:dyDescent="0.25">
      <c r="A234" t="s">
        <v>276</v>
      </c>
      <c r="B234" t="s">
        <v>5</v>
      </c>
      <c r="C234" s="1">
        <v>43933</v>
      </c>
      <c r="D234">
        <v>214.39</v>
      </c>
      <c r="E234">
        <v>889105</v>
      </c>
    </row>
    <row r="235" spans="1:5" x14ac:dyDescent="0.25">
      <c r="A235" t="s">
        <v>276</v>
      </c>
      <c r="B235" t="s">
        <v>5</v>
      </c>
      <c r="C235" s="1">
        <v>44024</v>
      </c>
      <c r="D235">
        <v>214.32</v>
      </c>
      <c r="E235">
        <v>798986</v>
      </c>
    </row>
    <row r="236" spans="1:5" x14ac:dyDescent="0.25">
      <c r="A236" t="s">
        <v>276</v>
      </c>
      <c r="B236" t="s">
        <v>5</v>
      </c>
      <c r="C236" s="1">
        <v>44055</v>
      </c>
      <c r="D236">
        <v>215.98</v>
      </c>
      <c r="E236">
        <v>1000537</v>
      </c>
    </row>
    <row r="237" spans="1:5" x14ac:dyDescent="0.25">
      <c r="A237" t="s">
        <v>276</v>
      </c>
      <c r="B237" t="s">
        <v>5</v>
      </c>
      <c r="C237" s="1">
        <v>44086</v>
      </c>
      <c r="D237">
        <v>211.53</v>
      </c>
      <c r="E237">
        <v>1376468</v>
      </c>
    </row>
    <row r="238" spans="1:5" x14ac:dyDescent="0.25">
      <c r="A238" t="s">
        <v>276</v>
      </c>
      <c r="B238" t="s">
        <v>5</v>
      </c>
      <c r="C238" s="1">
        <v>44116</v>
      </c>
      <c r="D238">
        <v>210.55</v>
      </c>
      <c r="E238">
        <v>862692</v>
      </c>
    </row>
    <row r="239" spans="1:5" x14ac:dyDescent="0.25">
      <c r="A239" t="s">
        <v>276</v>
      </c>
      <c r="B239" t="s">
        <v>5</v>
      </c>
      <c r="C239" s="1">
        <v>44147</v>
      </c>
      <c r="D239">
        <v>213.3</v>
      </c>
      <c r="E239">
        <v>1166144</v>
      </c>
    </row>
    <row r="240" spans="1:5" x14ac:dyDescent="0.25">
      <c r="A240" t="s">
        <v>276</v>
      </c>
      <c r="B240" t="s">
        <v>5</v>
      </c>
      <c r="C240" t="s">
        <v>191</v>
      </c>
      <c r="D240">
        <v>214.19</v>
      </c>
      <c r="E240">
        <v>1163704</v>
      </c>
    </row>
    <row r="241" spans="1:5" x14ac:dyDescent="0.25">
      <c r="A241" t="s">
        <v>276</v>
      </c>
      <c r="B241" t="s">
        <v>5</v>
      </c>
      <c r="C241" t="s">
        <v>192</v>
      </c>
      <c r="D241">
        <v>214.13</v>
      </c>
      <c r="E241">
        <v>925614</v>
      </c>
    </row>
    <row r="242" spans="1:5" x14ac:dyDescent="0.25">
      <c r="A242" t="s">
        <v>276</v>
      </c>
      <c r="B242" t="s">
        <v>5</v>
      </c>
      <c r="C242" t="s">
        <v>193</v>
      </c>
      <c r="D242">
        <v>219.22</v>
      </c>
      <c r="E242">
        <v>1533742</v>
      </c>
    </row>
    <row r="243" spans="1:5" x14ac:dyDescent="0.25">
      <c r="A243" t="s">
        <v>276</v>
      </c>
      <c r="B243" t="s">
        <v>5</v>
      </c>
      <c r="C243" t="s">
        <v>194</v>
      </c>
      <c r="D243">
        <v>219.41</v>
      </c>
      <c r="E243">
        <v>1141818</v>
      </c>
    </row>
    <row r="244" spans="1:5" x14ac:dyDescent="0.25">
      <c r="A244" t="s">
        <v>276</v>
      </c>
      <c r="B244" t="s">
        <v>5</v>
      </c>
      <c r="C244" t="s">
        <v>195</v>
      </c>
      <c r="D244">
        <v>218.14</v>
      </c>
      <c r="E244">
        <v>1684558</v>
      </c>
    </row>
    <row r="245" spans="1:5" x14ac:dyDescent="0.25">
      <c r="A245" t="s">
        <v>276</v>
      </c>
      <c r="B245" t="s">
        <v>5</v>
      </c>
      <c r="C245" t="s">
        <v>196</v>
      </c>
      <c r="D245">
        <v>222.57</v>
      </c>
      <c r="E245">
        <v>1388687</v>
      </c>
    </row>
    <row r="246" spans="1:5" x14ac:dyDescent="0.25">
      <c r="A246" t="s">
        <v>276</v>
      </c>
      <c r="B246" t="s">
        <v>5</v>
      </c>
      <c r="C246" t="s">
        <v>197</v>
      </c>
      <c r="D246">
        <v>223.94</v>
      </c>
      <c r="E246">
        <v>837643</v>
      </c>
    </row>
    <row r="247" spans="1:5" x14ac:dyDescent="0.25">
      <c r="A247" t="s">
        <v>276</v>
      </c>
      <c r="B247" t="s">
        <v>5</v>
      </c>
      <c r="C247" t="s">
        <v>198</v>
      </c>
      <c r="D247">
        <v>220.94</v>
      </c>
      <c r="E247">
        <v>701654</v>
      </c>
    </row>
    <row r="248" spans="1:5" x14ac:dyDescent="0.25">
      <c r="A248" t="s">
        <v>276</v>
      </c>
      <c r="B248" t="s">
        <v>5</v>
      </c>
      <c r="C248" t="s">
        <v>199</v>
      </c>
      <c r="D248">
        <v>222.68</v>
      </c>
      <c r="E248">
        <v>540619</v>
      </c>
    </row>
    <row r="249" spans="1:5" x14ac:dyDescent="0.25">
      <c r="A249" t="s">
        <v>276</v>
      </c>
      <c r="B249" t="s">
        <v>5</v>
      </c>
      <c r="C249" t="s">
        <v>200</v>
      </c>
      <c r="D249">
        <v>224.92</v>
      </c>
      <c r="E249">
        <v>901536</v>
      </c>
    </row>
    <row r="250" spans="1:5" x14ac:dyDescent="0.25">
      <c r="A250" t="s">
        <v>276</v>
      </c>
      <c r="B250" t="s">
        <v>5</v>
      </c>
      <c r="C250" t="s">
        <v>201</v>
      </c>
      <c r="D250">
        <v>224.27</v>
      </c>
      <c r="E250">
        <v>852999</v>
      </c>
    </row>
    <row r="251" spans="1:5" x14ac:dyDescent="0.25">
      <c r="A251" t="s">
        <v>276</v>
      </c>
      <c r="B251" t="s">
        <v>5</v>
      </c>
      <c r="C251" t="s">
        <v>202</v>
      </c>
      <c r="D251">
        <v>221.75</v>
      </c>
      <c r="E251">
        <v>724823</v>
      </c>
    </row>
    <row r="252" spans="1:5" x14ac:dyDescent="0.25">
      <c r="A252" t="s">
        <v>276</v>
      </c>
      <c r="B252" t="s">
        <v>5</v>
      </c>
      <c r="C252" t="s">
        <v>279</v>
      </c>
      <c r="D252">
        <v>222.24</v>
      </c>
      <c r="E252">
        <v>785502</v>
      </c>
    </row>
    <row r="253" spans="1:5" x14ac:dyDescent="0.25">
      <c r="A253" t="s">
        <v>276</v>
      </c>
      <c r="B253" t="s">
        <v>5</v>
      </c>
      <c r="C253" s="1">
        <v>44287</v>
      </c>
      <c r="D253">
        <v>217.85</v>
      </c>
      <c r="E253">
        <v>1396408</v>
      </c>
    </row>
    <row r="254" spans="1:5" x14ac:dyDescent="0.25">
      <c r="A254" t="s">
        <v>276</v>
      </c>
      <c r="B254" t="s">
        <v>5</v>
      </c>
      <c r="C254" s="1">
        <v>44317</v>
      </c>
      <c r="D254">
        <v>218.02</v>
      </c>
      <c r="E254">
        <v>787674</v>
      </c>
    </row>
    <row r="255" spans="1:5" x14ac:dyDescent="0.25">
      <c r="A255" t="s">
        <v>276</v>
      </c>
      <c r="B255" t="s">
        <v>5</v>
      </c>
      <c r="C255" s="1">
        <v>44348</v>
      </c>
      <c r="D255">
        <v>212.24</v>
      </c>
      <c r="E255">
        <v>1512084</v>
      </c>
    </row>
    <row r="256" spans="1:5" x14ac:dyDescent="0.25">
      <c r="A256" t="s">
        <v>276</v>
      </c>
      <c r="B256" t="s">
        <v>5</v>
      </c>
      <c r="C256" s="1">
        <v>44378</v>
      </c>
      <c r="D256">
        <v>218.15</v>
      </c>
      <c r="E256">
        <v>1096705</v>
      </c>
    </row>
    <row r="257" spans="1:5" x14ac:dyDescent="0.25">
      <c r="A257" t="s">
        <v>276</v>
      </c>
      <c r="B257" t="s">
        <v>5</v>
      </c>
      <c r="C257" s="1">
        <v>44409</v>
      </c>
      <c r="D257">
        <v>219.55</v>
      </c>
      <c r="E257">
        <v>941765</v>
      </c>
    </row>
    <row r="258" spans="1:5" x14ac:dyDescent="0.25">
      <c r="A258" t="s">
        <v>276</v>
      </c>
      <c r="B258" t="s">
        <v>5</v>
      </c>
      <c r="C258" s="1">
        <v>44501</v>
      </c>
      <c r="D258">
        <v>217.46</v>
      </c>
      <c r="E258">
        <v>893708</v>
      </c>
    </row>
    <row r="259" spans="1:5" x14ac:dyDescent="0.25">
      <c r="A259" t="s">
        <v>276</v>
      </c>
      <c r="B259" t="s">
        <v>5</v>
      </c>
      <c r="C259" s="1">
        <v>44531</v>
      </c>
      <c r="D259">
        <v>214.85</v>
      </c>
      <c r="E259">
        <v>925884</v>
      </c>
    </row>
    <row r="260" spans="1:5" x14ac:dyDescent="0.25">
      <c r="A260" t="s">
        <v>276</v>
      </c>
      <c r="B260" t="s">
        <v>5</v>
      </c>
      <c r="C260" t="s">
        <v>6</v>
      </c>
      <c r="D260">
        <v>216.42</v>
      </c>
      <c r="E260">
        <v>754432</v>
      </c>
    </row>
    <row r="261" spans="1:5" x14ac:dyDescent="0.25">
      <c r="A261" t="s">
        <v>276</v>
      </c>
      <c r="B261" t="s">
        <v>5</v>
      </c>
      <c r="C261" t="s">
        <v>7</v>
      </c>
      <c r="D261">
        <v>213.01</v>
      </c>
      <c r="E261">
        <v>1362799</v>
      </c>
    </row>
    <row r="262" spans="1:5" x14ac:dyDescent="0.25">
      <c r="A262" t="s">
        <v>276</v>
      </c>
      <c r="B262" t="s">
        <v>5</v>
      </c>
      <c r="C262" t="s">
        <v>8</v>
      </c>
      <c r="D262">
        <v>212.58</v>
      </c>
      <c r="E262">
        <v>1238186</v>
      </c>
    </row>
    <row r="263" spans="1:5" x14ac:dyDescent="0.25">
      <c r="A263" t="s">
        <v>276</v>
      </c>
      <c r="B263" t="s">
        <v>5</v>
      </c>
      <c r="C263" t="s">
        <v>9</v>
      </c>
      <c r="D263">
        <v>216.34</v>
      </c>
      <c r="E263">
        <v>1083220</v>
      </c>
    </row>
    <row r="264" spans="1:5" x14ac:dyDescent="0.25">
      <c r="A264" t="s">
        <v>276</v>
      </c>
      <c r="B264" t="s">
        <v>5</v>
      </c>
      <c r="C264" t="s">
        <v>10</v>
      </c>
      <c r="D264">
        <v>224.22</v>
      </c>
      <c r="E264">
        <v>1596522</v>
      </c>
    </row>
    <row r="265" spans="1:5" x14ac:dyDescent="0.25">
      <c r="A265" t="s">
        <v>276</v>
      </c>
      <c r="B265" t="s">
        <v>5</v>
      </c>
      <c r="C265" t="s">
        <v>11</v>
      </c>
      <c r="D265">
        <v>224.84</v>
      </c>
      <c r="E265">
        <v>1179432</v>
      </c>
    </row>
    <row r="266" spans="1:5" x14ac:dyDescent="0.25">
      <c r="A266" t="s">
        <v>276</v>
      </c>
      <c r="B266" t="s">
        <v>5</v>
      </c>
      <c r="C266" t="s">
        <v>12</v>
      </c>
      <c r="D266">
        <v>225.81</v>
      </c>
      <c r="E266">
        <v>1207261</v>
      </c>
    </row>
    <row r="267" spans="1:5" x14ac:dyDescent="0.25">
      <c r="A267" t="s">
        <v>276</v>
      </c>
      <c r="B267" t="s">
        <v>5</v>
      </c>
      <c r="C267" t="s">
        <v>13</v>
      </c>
      <c r="D267">
        <v>229.46</v>
      </c>
      <c r="E267">
        <v>1233512</v>
      </c>
    </row>
    <row r="268" spans="1:5" x14ac:dyDescent="0.25">
      <c r="A268" t="s">
        <v>276</v>
      </c>
      <c r="B268" t="s">
        <v>5</v>
      </c>
      <c r="C268" t="s">
        <v>14</v>
      </c>
      <c r="D268">
        <v>232.51</v>
      </c>
      <c r="E268">
        <v>1472349</v>
      </c>
    </row>
    <row r="269" spans="1:5" x14ac:dyDescent="0.25">
      <c r="A269" t="s">
        <v>276</v>
      </c>
      <c r="B269" t="s">
        <v>5</v>
      </c>
      <c r="C269" t="s">
        <v>15</v>
      </c>
      <c r="D269">
        <v>233.27</v>
      </c>
      <c r="E269">
        <v>3342780</v>
      </c>
    </row>
    <row r="270" spans="1:5" x14ac:dyDescent="0.25">
      <c r="A270" t="s">
        <v>276</v>
      </c>
      <c r="B270" t="s">
        <v>5</v>
      </c>
      <c r="C270" t="s">
        <v>16</v>
      </c>
      <c r="D270">
        <v>238.93</v>
      </c>
      <c r="E270">
        <v>2617687</v>
      </c>
    </row>
    <row r="271" spans="1:5" x14ac:dyDescent="0.25">
      <c r="A271" t="s">
        <v>276</v>
      </c>
      <c r="B271" t="s">
        <v>5</v>
      </c>
      <c r="C271" t="s">
        <v>17</v>
      </c>
      <c r="D271">
        <v>231.68</v>
      </c>
      <c r="E271">
        <v>2307630</v>
      </c>
    </row>
    <row r="272" spans="1:5" x14ac:dyDescent="0.25">
      <c r="A272" t="s">
        <v>276</v>
      </c>
      <c r="B272" t="s">
        <v>5</v>
      </c>
      <c r="C272" s="1">
        <v>44198</v>
      </c>
      <c r="D272">
        <v>239.58</v>
      </c>
      <c r="E272">
        <v>1693375</v>
      </c>
    </row>
    <row r="273" spans="1:5" x14ac:dyDescent="0.25">
      <c r="A273" t="s">
        <v>276</v>
      </c>
      <c r="B273" t="s">
        <v>5</v>
      </c>
      <c r="C273" s="1">
        <v>44229</v>
      </c>
      <c r="D273">
        <v>239.38</v>
      </c>
      <c r="E273">
        <v>1223279</v>
      </c>
    </row>
    <row r="274" spans="1:5" x14ac:dyDescent="0.25">
      <c r="A274" t="s">
        <v>276</v>
      </c>
      <c r="B274" t="s">
        <v>5</v>
      </c>
      <c r="C274" s="1">
        <v>44257</v>
      </c>
      <c r="D274">
        <v>242.94</v>
      </c>
      <c r="E274">
        <v>1340656</v>
      </c>
    </row>
    <row r="275" spans="1:5" x14ac:dyDescent="0.25">
      <c r="A275" t="s">
        <v>276</v>
      </c>
      <c r="B275" t="s">
        <v>5</v>
      </c>
      <c r="C275" s="1">
        <v>44288</v>
      </c>
      <c r="D275">
        <v>242.1</v>
      </c>
      <c r="E275">
        <v>1175910</v>
      </c>
    </row>
    <row r="276" spans="1:5" x14ac:dyDescent="0.25">
      <c r="A276" t="s">
        <v>276</v>
      </c>
      <c r="B276" t="s">
        <v>5</v>
      </c>
      <c r="C276" s="1">
        <v>44318</v>
      </c>
      <c r="D276">
        <v>242.23</v>
      </c>
      <c r="E276">
        <v>842130</v>
      </c>
    </row>
    <row r="277" spans="1:5" x14ac:dyDescent="0.25">
      <c r="A277" t="s">
        <v>276</v>
      </c>
      <c r="B277" t="s">
        <v>5</v>
      </c>
      <c r="C277" s="1">
        <v>44410</v>
      </c>
      <c r="D277">
        <v>242.4</v>
      </c>
      <c r="E277">
        <v>731445</v>
      </c>
    </row>
    <row r="278" spans="1:5" x14ac:dyDescent="0.25">
      <c r="A278" t="s">
        <v>276</v>
      </c>
      <c r="B278" t="s">
        <v>5</v>
      </c>
      <c r="C278" s="1">
        <v>44441</v>
      </c>
      <c r="D278">
        <v>243.76</v>
      </c>
      <c r="E278">
        <v>940853</v>
      </c>
    </row>
    <row r="279" spans="1:5" x14ac:dyDescent="0.25">
      <c r="A279" t="s">
        <v>276</v>
      </c>
      <c r="B279" t="s">
        <v>5</v>
      </c>
      <c r="C279" s="1">
        <v>44471</v>
      </c>
      <c r="D279">
        <v>242.86</v>
      </c>
      <c r="E279">
        <v>1284291</v>
      </c>
    </row>
    <row r="280" spans="1:5" x14ac:dyDescent="0.25">
      <c r="A280" t="s">
        <v>276</v>
      </c>
      <c r="B280" t="s">
        <v>5</v>
      </c>
      <c r="C280" s="1">
        <v>44502</v>
      </c>
      <c r="D280">
        <v>244.46</v>
      </c>
      <c r="E280">
        <v>764779</v>
      </c>
    </row>
    <row r="281" spans="1:5" x14ac:dyDescent="0.25">
      <c r="A281" t="s">
        <v>276</v>
      </c>
      <c r="B281" t="s">
        <v>5</v>
      </c>
      <c r="C281" s="1">
        <v>44532</v>
      </c>
      <c r="D281">
        <v>245.04</v>
      </c>
      <c r="E281">
        <v>916578</v>
      </c>
    </row>
    <row r="282" spans="1:5" x14ac:dyDescent="0.25">
      <c r="A282" t="s">
        <v>276</v>
      </c>
      <c r="B282" t="s">
        <v>5</v>
      </c>
      <c r="C282" t="s">
        <v>18</v>
      </c>
      <c r="D282">
        <v>243.73</v>
      </c>
      <c r="E282">
        <v>942500</v>
      </c>
    </row>
    <row r="283" spans="1:5" x14ac:dyDescent="0.25">
      <c r="A283" t="s">
        <v>276</v>
      </c>
      <c r="B283" t="s">
        <v>5</v>
      </c>
      <c r="C283" t="s">
        <v>19</v>
      </c>
      <c r="D283">
        <v>244.26</v>
      </c>
      <c r="E283">
        <v>827343</v>
      </c>
    </row>
    <row r="284" spans="1:5" x14ac:dyDescent="0.25">
      <c r="A284" t="s">
        <v>276</v>
      </c>
      <c r="B284" t="s">
        <v>5</v>
      </c>
      <c r="C284" t="s">
        <v>20</v>
      </c>
      <c r="D284">
        <v>243.85</v>
      </c>
      <c r="E284">
        <v>929495</v>
      </c>
    </row>
    <row r="285" spans="1:5" x14ac:dyDescent="0.25">
      <c r="A285" t="s">
        <v>276</v>
      </c>
      <c r="B285" t="s">
        <v>5</v>
      </c>
      <c r="C285" t="s">
        <v>21</v>
      </c>
      <c r="D285">
        <v>240.96</v>
      </c>
      <c r="E285">
        <v>1475013</v>
      </c>
    </row>
    <row r="286" spans="1:5" x14ac:dyDescent="0.25">
      <c r="A286" t="s">
        <v>276</v>
      </c>
      <c r="B286" t="s">
        <v>5</v>
      </c>
      <c r="C286" t="s">
        <v>22</v>
      </c>
      <c r="D286">
        <v>234.64</v>
      </c>
      <c r="E286">
        <v>1936286</v>
      </c>
    </row>
    <row r="287" spans="1:5" x14ac:dyDescent="0.25">
      <c r="A287" t="s">
        <v>276</v>
      </c>
      <c r="B287" t="s">
        <v>5</v>
      </c>
      <c r="C287" t="s">
        <v>280</v>
      </c>
      <c r="D287">
        <v>233.26</v>
      </c>
      <c r="E287">
        <v>1964171</v>
      </c>
    </row>
    <row r="288" spans="1:5" x14ac:dyDescent="0.25">
      <c r="A288" t="s">
        <v>276</v>
      </c>
      <c r="B288" t="s">
        <v>5</v>
      </c>
      <c r="C288" t="s">
        <v>23</v>
      </c>
      <c r="D288">
        <v>234.43</v>
      </c>
      <c r="E288">
        <v>1464879</v>
      </c>
    </row>
    <row r="289" spans="1:5" x14ac:dyDescent="0.25">
      <c r="A289" t="s">
        <v>276</v>
      </c>
      <c r="B289" t="s">
        <v>5</v>
      </c>
      <c r="C289" t="s">
        <v>24</v>
      </c>
      <c r="D289">
        <v>228.78</v>
      </c>
      <c r="E289">
        <v>2461991</v>
      </c>
    </row>
    <row r="290" spans="1:5" x14ac:dyDescent="0.25">
      <c r="A290" t="s">
        <v>276</v>
      </c>
      <c r="B290" t="s">
        <v>5</v>
      </c>
      <c r="C290" t="s">
        <v>25</v>
      </c>
      <c r="D290">
        <v>232.3</v>
      </c>
      <c r="E290">
        <v>2124265</v>
      </c>
    </row>
    <row r="291" spans="1:5" x14ac:dyDescent="0.25">
      <c r="A291" t="s">
        <v>276</v>
      </c>
      <c r="B291" t="s">
        <v>5</v>
      </c>
      <c r="C291" s="1">
        <v>44199</v>
      </c>
      <c r="D291">
        <v>236.96</v>
      </c>
      <c r="E291">
        <v>1568062</v>
      </c>
    </row>
    <row r="292" spans="1:5" x14ac:dyDescent="0.25">
      <c r="A292" t="s">
        <v>276</v>
      </c>
      <c r="B292" t="s">
        <v>5</v>
      </c>
      <c r="C292" s="1">
        <v>44230</v>
      </c>
      <c r="D292">
        <v>233.91</v>
      </c>
      <c r="E292">
        <v>1605559</v>
      </c>
    </row>
    <row r="293" spans="1:5" x14ac:dyDescent="0.25">
      <c r="A293" t="s">
        <v>276</v>
      </c>
      <c r="B293" t="s">
        <v>5</v>
      </c>
      <c r="C293" s="1">
        <v>44258</v>
      </c>
      <c r="D293">
        <v>227.44</v>
      </c>
      <c r="E293">
        <v>1980230</v>
      </c>
    </row>
    <row r="294" spans="1:5" x14ac:dyDescent="0.25">
      <c r="A294" t="s">
        <v>276</v>
      </c>
      <c r="B294" t="s">
        <v>5</v>
      </c>
      <c r="C294" s="1">
        <v>44289</v>
      </c>
      <c r="D294">
        <v>226.83</v>
      </c>
      <c r="E294">
        <v>2772467</v>
      </c>
    </row>
    <row r="295" spans="1:5" x14ac:dyDescent="0.25">
      <c r="A295" t="s">
        <v>276</v>
      </c>
      <c r="B295" t="s">
        <v>5</v>
      </c>
      <c r="C295" s="1">
        <v>44319</v>
      </c>
      <c r="D295">
        <v>231.58</v>
      </c>
      <c r="E295">
        <v>2970671</v>
      </c>
    </row>
    <row r="296" spans="1:5" x14ac:dyDescent="0.25">
      <c r="A296" t="s">
        <v>276</v>
      </c>
      <c r="B296" t="s">
        <v>5</v>
      </c>
      <c r="C296" s="1">
        <v>44411</v>
      </c>
      <c r="D296">
        <v>227.45</v>
      </c>
      <c r="E296">
        <v>2290547</v>
      </c>
    </row>
    <row r="297" spans="1:5" x14ac:dyDescent="0.25">
      <c r="A297" t="s">
        <v>276</v>
      </c>
      <c r="B297" t="s">
        <v>5</v>
      </c>
      <c r="C297" s="1">
        <v>44442</v>
      </c>
      <c r="D297">
        <v>233.62</v>
      </c>
      <c r="E297">
        <v>2243508</v>
      </c>
    </row>
    <row r="298" spans="1:5" x14ac:dyDescent="0.25">
      <c r="A298" t="s">
        <v>276</v>
      </c>
      <c r="B298" t="s">
        <v>5</v>
      </c>
      <c r="C298" s="1">
        <v>44472</v>
      </c>
      <c r="D298">
        <v>232.41</v>
      </c>
      <c r="E298">
        <v>1890102</v>
      </c>
    </row>
    <row r="299" spans="1:5" x14ac:dyDescent="0.25">
      <c r="A299" t="s">
        <v>276</v>
      </c>
      <c r="B299" t="s">
        <v>5</v>
      </c>
      <c r="C299" s="1">
        <v>44503</v>
      </c>
      <c r="D299">
        <v>237.18</v>
      </c>
      <c r="E299">
        <v>1750473</v>
      </c>
    </row>
    <row r="300" spans="1:5" x14ac:dyDescent="0.25">
      <c r="A300" t="s">
        <v>276</v>
      </c>
      <c r="B300" t="s">
        <v>5</v>
      </c>
      <c r="C300" s="1">
        <v>44533</v>
      </c>
      <c r="D300">
        <v>235.8</v>
      </c>
      <c r="E300">
        <v>1711085</v>
      </c>
    </row>
    <row r="301" spans="1:5" x14ac:dyDescent="0.25">
      <c r="A301" t="s">
        <v>276</v>
      </c>
      <c r="B301" t="s">
        <v>5</v>
      </c>
      <c r="C301" t="s">
        <v>26</v>
      </c>
      <c r="D301">
        <v>234.83</v>
      </c>
      <c r="E301">
        <v>1552658</v>
      </c>
    </row>
    <row r="302" spans="1:5" x14ac:dyDescent="0.25">
      <c r="A302" t="s">
        <v>276</v>
      </c>
      <c r="B302" t="s">
        <v>5</v>
      </c>
      <c r="C302" t="s">
        <v>27</v>
      </c>
      <c r="D302">
        <v>237.7</v>
      </c>
      <c r="E302">
        <v>1665414</v>
      </c>
    </row>
    <row r="303" spans="1:5" x14ac:dyDescent="0.25">
      <c r="A303" t="s">
        <v>276</v>
      </c>
      <c r="B303" t="s">
        <v>5</v>
      </c>
      <c r="C303" t="s">
        <v>28</v>
      </c>
      <c r="D303">
        <v>237.11</v>
      </c>
      <c r="E303">
        <v>1813809</v>
      </c>
    </row>
    <row r="304" spans="1:5" x14ac:dyDescent="0.25">
      <c r="A304" t="s">
        <v>276</v>
      </c>
      <c r="B304" t="s">
        <v>5</v>
      </c>
      <c r="C304" t="s">
        <v>29</v>
      </c>
      <c r="D304">
        <v>230.76</v>
      </c>
      <c r="E304">
        <v>2295288</v>
      </c>
    </row>
    <row r="305" spans="1:5" x14ac:dyDescent="0.25">
      <c r="A305" t="s">
        <v>276</v>
      </c>
      <c r="B305" t="s">
        <v>5</v>
      </c>
      <c r="C305" t="s">
        <v>30</v>
      </c>
      <c r="D305">
        <v>230.07</v>
      </c>
      <c r="E305">
        <v>1997512</v>
      </c>
    </row>
    <row r="306" spans="1:5" x14ac:dyDescent="0.25">
      <c r="A306" t="s">
        <v>276</v>
      </c>
      <c r="B306" t="s">
        <v>5</v>
      </c>
      <c r="C306" t="s">
        <v>31</v>
      </c>
      <c r="D306">
        <v>236.05</v>
      </c>
      <c r="E306">
        <v>1473031</v>
      </c>
    </row>
    <row r="307" spans="1:5" x14ac:dyDescent="0.25">
      <c r="A307" t="s">
        <v>276</v>
      </c>
      <c r="B307" t="s">
        <v>5</v>
      </c>
      <c r="C307" t="s">
        <v>32</v>
      </c>
      <c r="D307">
        <v>237.6</v>
      </c>
      <c r="E307">
        <v>1514134</v>
      </c>
    </row>
    <row r="308" spans="1:5" x14ac:dyDescent="0.25">
      <c r="A308" t="s">
        <v>276</v>
      </c>
      <c r="B308" t="s">
        <v>5</v>
      </c>
      <c r="C308" t="s">
        <v>33</v>
      </c>
      <c r="D308">
        <v>235.38</v>
      </c>
      <c r="E308">
        <v>1741754</v>
      </c>
    </row>
    <row r="309" spans="1:5" x14ac:dyDescent="0.25">
      <c r="A309" t="s">
        <v>276</v>
      </c>
      <c r="B309" t="s">
        <v>5</v>
      </c>
      <c r="C309" t="s">
        <v>34</v>
      </c>
      <c r="D309">
        <v>232.25</v>
      </c>
      <c r="E309">
        <v>2836313</v>
      </c>
    </row>
    <row r="310" spans="1:5" x14ac:dyDescent="0.25">
      <c r="A310" t="s">
        <v>276</v>
      </c>
      <c r="B310" t="s">
        <v>5</v>
      </c>
      <c r="C310" t="s">
        <v>35</v>
      </c>
      <c r="D310">
        <v>236.47</v>
      </c>
      <c r="E310">
        <v>1429163</v>
      </c>
    </row>
    <row r="311" spans="1:5" x14ac:dyDescent="0.25">
      <c r="A311" t="s">
        <v>276</v>
      </c>
      <c r="B311" t="s">
        <v>5</v>
      </c>
      <c r="C311" t="s">
        <v>36</v>
      </c>
      <c r="D311">
        <v>235.28</v>
      </c>
      <c r="E311">
        <v>1419589</v>
      </c>
    </row>
    <row r="312" spans="1:5" x14ac:dyDescent="0.25">
      <c r="A312" t="s">
        <v>276</v>
      </c>
      <c r="B312" t="s">
        <v>5</v>
      </c>
      <c r="C312" t="s">
        <v>37</v>
      </c>
      <c r="D312">
        <v>232.32</v>
      </c>
      <c r="E312">
        <v>1557145</v>
      </c>
    </row>
    <row r="313" spans="1:5" x14ac:dyDescent="0.25">
      <c r="A313" t="s">
        <v>276</v>
      </c>
      <c r="B313" t="s">
        <v>5</v>
      </c>
      <c r="C313" t="s">
        <v>38</v>
      </c>
      <c r="D313">
        <v>235.74</v>
      </c>
      <c r="E313">
        <v>1961181</v>
      </c>
    </row>
    <row r="314" spans="1:5" x14ac:dyDescent="0.25">
      <c r="A314" t="s">
        <v>276</v>
      </c>
      <c r="B314" t="s">
        <v>5</v>
      </c>
      <c r="C314" s="1">
        <v>44200</v>
      </c>
      <c r="D314">
        <v>242.38</v>
      </c>
      <c r="E314">
        <v>1786736</v>
      </c>
    </row>
    <row r="315" spans="1:5" x14ac:dyDescent="0.25">
      <c r="A315" t="s">
        <v>276</v>
      </c>
      <c r="B315" t="s">
        <v>5</v>
      </c>
      <c r="C315" s="1">
        <v>44320</v>
      </c>
      <c r="D315">
        <v>249.04</v>
      </c>
      <c r="E315">
        <v>2134488</v>
      </c>
    </row>
    <row r="316" spans="1:5" x14ac:dyDescent="0.25">
      <c r="A316" t="s">
        <v>276</v>
      </c>
      <c r="B316" t="s">
        <v>5</v>
      </c>
      <c r="C316" s="1">
        <v>44351</v>
      </c>
      <c r="D316">
        <v>247.9</v>
      </c>
      <c r="E316">
        <v>1267820</v>
      </c>
    </row>
    <row r="317" spans="1:5" x14ac:dyDescent="0.25">
      <c r="A317" t="s">
        <v>276</v>
      </c>
      <c r="B317" t="s">
        <v>5</v>
      </c>
      <c r="C317" s="1">
        <v>44381</v>
      </c>
      <c r="D317">
        <v>249.92</v>
      </c>
      <c r="E317">
        <v>1215816</v>
      </c>
    </row>
    <row r="318" spans="1:5" x14ac:dyDescent="0.25">
      <c r="A318" t="s">
        <v>276</v>
      </c>
      <c r="B318" t="s">
        <v>5</v>
      </c>
      <c r="C318" s="1">
        <v>44412</v>
      </c>
      <c r="D318">
        <v>253.345</v>
      </c>
      <c r="E318">
        <v>1292366</v>
      </c>
    </row>
    <row r="319" spans="1:5" x14ac:dyDescent="0.25">
      <c r="A319" t="s">
        <v>276</v>
      </c>
      <c r="B319" t="s">
        <v>5</v>
      </c>
      <c r="C319" s="1">
        <v>44443</v>
      </c>
      <c r="D319">
        <v>255.72</v>
      </c>
      <c r="E319">
        <v>1574182</v>
      </c>
    </row>
    <row r="320" spans="1:5" x14ac:dyDescent="0.25">
      <c r="A320" t="s">
        <v>276</v>
      </c>
      <c r="B320" t="s">
        <v>5</v>
      </c>
      <c r="C320" s="1">
        <v>44534</v>
      </c>
      <c r="D320">
        <v>256.04000000000002</v>
      </c>
      <c r="E320">
        <v>1392644</v>
      </c>
    </row>
    <row r="321" spans="1:5" x14ac:dyDescent="0.25">
      <c r="A321" t="s">
        <v>276</v>
      </c>
      <c r="B321" t="s">
        <v>5</v>
      </c>
      <c r="C321" t="s">
        <v>39</v>
      </c>
      <c r="D321">
        <v>258.39</v>
      </c>
      <c r="E321">
        <v>1247078</v>
      </c>
    </row>
    <row r="322" spans="1:5" x14ac:dyDescent="0.25">
      <c r="A322" t="s">
        <v>276</v>
      </c>
      <c r="B322" t="s">
        <v>5</v>
      </c>
      <c r="C322" t="s">
        <v>40</v>
      </c>
      <c r="D322">
        <v>255.79</v>
      </c>
      <c r="E322">
        <v>1471730</v>
      </c>
    </row>
    <row r="323" spans="1:5" x14ac:dyDescent="0.25">
      <c r="A323" t="s">
        <v>276</v>
      </c>
      <c r="B323" t="s">
        <v>5</v>
      </c>
      <c r="C323" t="s">
        <v>41</v>
      </c>
      <c r="D323">
        <v>259.55</v>
      </c>
      <c r="E323">
        <v>1225277</v>
      </c>
    </row>
    <row r="324" spans="1:5" x14ac:dyDescent="0.25">
      <c r="A324" t="s">
        <v>276</v>
      </c>
      <c r="B324" t="s">
        <v>5</v>
      </c>
      <c r="C324" t="s">
        <v>42</v>
      </c>
      <c r="D324">
        <v>260.57</v>
      </c>
      <c r="E324">
        <v>1130798</v>
      </c>
    </row>
    <row r="325" spans="1:5" x14ac:dyDescent="0.25">
      <c r="A325" t="s">
        <v>276</v>
      </c>
      <c r="B325" t="s">
        <v>5</v>
      </c>
      <c r="C325" t="s">
        <v>43</v>
      </c>
      <c r="D325">
        <v>258.82</v>
      </c>
      <c r="E325">
        <v>1428948</v>
      </c>
    </row>
    <row r="326" spans="1:5" x14ac:dyDescent="0.25">
      <c r="A326" t="s">
        <v>276</v>
      </c>
      <c r="B326" t="s">
        <v>5</v>
      </c>
      <c r="C326" t="s">
        <v>44</v>
      </c>
      <c r="D326">
        <v>258.3</v>
      </c>
      <c r="E326">
        <v>898184</v>
      </c>
    </row>
    <row r="327" spans="1:5" x14ac:dyDescent="0.25">
      <c r="A327" t="s">
        <v>276</v>
      </c>
      <c r="B327" t="s">
        <v>5</v>
      </c>
      <c r="C327" t="s">
        <v>45</v>
      </c>
      <c r="D327">
        <v>260.67</v>
      </c>
      <c r="E327">
        <v>1040293</v>
      </c>
    </row>
    <row r="328" spans="1:5" x14ac:dyDescent="0.25">
      <c r="A328" t="s">
        <v>276</v>
      </c>
      <c r="B328" t="s">
        <v>5</v>
      </c>
      <c r="C328" t="s">
        <v>46</v>
      </c>
      <c r="D328">
        <v>257.19</v>
      </c>
      <c r="E328">
        <v>1331556</v>
      </c>
    </row>
    <row r="329" spans="1:5" x14ac:dyDescent="0.25">
      <c r="A329" t="s">
        <v>276</v>
      </c>
      <c r="B329" t="s">
        <v>5</v>
      </c>
      <c r="C329" t="s">
        <v>47</v>
      </c>
      <c r="D329">
        <v>260.82</v>
      </c>
      <c r="E329">
        <v>1288649</v>
      </c>
    </row>
    <row r="330" spans="1:5" x14ac:dyDescent="0.25">
      <c r="A330" t="s">
        <v>276</v>
      </c>
      <c r="B330" t="s">
        <v>5</v>
      </c>
      <c r="C330" t="s">
        <v>48</v>
      </c>
      <c r="D330">
        <v>261.51</v>
      </c>
      <c r="E330">
        <v>971006</v>
      </c>
    </row>
    <row r="331" spans="1:5" x14ac:dyDescent="0.25">
      <c r="A331" t="s">
        <v>276</v>
      </c>
      <c r="B331" t="s">
        <v>5</v>
      </c>
      <c r="C331" t="s">
        <v>49</v>
      </c>
      <c r="D331">
        <v>262.13</v>
      </c>
      <c r="E331">
        <v>1121003</v>
      </c>
    </row>
    <row r="332" spans="1:5" x14ac:dyDescent="0.25">
      <c r="A332" t="s">
        <v>276</v>
      </c>
      <c r="B332" t="s">
        <v>5</v>
      </c>
      <c r="C332" t="s">
        <v>50</v>
      </c>
      <c r="D332">
        <v>254.74</v>
      </c>
      <c r="E332">
        <v>2264301</v>
      </c>
    </row>
    <row r="333" spans="1:5" x14ac:dyDescent="0.25">
      <c r="A333" t="s">
        <v>276</v>
      </c>
      <c r="B333" t="s">
        <v>5</v>
      </c>
      <c r="C333" t="s">
        <v>51</v>
      </c>
      <c r="D333">
        <v>252.45</v>
      </c>
      <c r="E333">
        <v>1924078</v>
      </c>
    </row>
    <row r="334" spans="1:5" x14ac:dyDescent="0.25">
      <c r="A334" t="s">
        <v>276</v>
      </c>
      <c r="B334" t="s">
        <v>5</v>
      </c>
      <c r="C334" t="s">
        <v>52</v>
      </c>
      <c r="D334">
        <v>252.19</v>
      </c>
      <c r="E334">
        <v>1472282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315D-215A-4B71-8365-70EA1831785E}">
  <dimension ref="A1:M334"/>
  <sheetViews>
    <sheetView topLeftCell="A307" workbookViewId="0">
      <selection activeCell="J209" sqref="J209"/>
    </sheetView>
  </sheetViews>
  <sheetFormatPr defaultRowHeight="15" x14ac:dyDescent="0.25"/>
  <cols>
    <col min="1" max="1" width="10.7109375" bestFit="1" customWidth="1"/>
    <col min="10" max="10" width="13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3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H2">
        <v>0</v>
      </c>
      <c r="J2" t="s">
        <v>210</v>
      </c>
      <c r="K2">
        <v>-9.6901538420809917E-3</v>
      </c>
    </row>
    <row r="3" spans="1:13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H3">
        <v>0</v>
      </c>
      <c r="J3" t="s">
        <v>211</v>
      </c>
      <c r="K3">
        <v>1.2729528010595735E-2</v>
      </c>
    </row>
    <row r="4" spans="1:13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H4">
        <v>0</v>
      </c>
      <c r="J4" t="s">
        <v>212</v>
      </c>
      <c r="K4">
        <v>2.2419681852676725E-2</v>
      </c>
    </row>
    <row r="5" spans="1:13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H5">
        <v>0</v>
      </c>
      <c r="J5" t="s">
        <v>213</v>
      </c>
      <c r="K5">
        <v>-4.3319676621096079E-2</v>
      </c>
    </row>
    <row r="6" spans="1:13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H6">
        <v>0</v>
      </c>
      <c r="J6" t="s">
        <v>214</v>
      </c>
      <c r="K6">
        <v>4.635905078961082E-2</v>
      </c>
    </row>
    <row r="7" spans="1:13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H7">
        <v>0</v>
      </c>
    </row>
    <row r="8" spans="1:13" ht="21.75" customHeight="1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  <c r="H8">
        <v>0</v>
      </c>
      <c r="J8" s="14" t="s">
        <v>283</v>
      </c>
      <c r="K8" s="14"/>
      <c r="L8" s="14"/>
      <c r="M8" s="14"/>
    </row>
    <row r="9" spans="1:13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  <c r="H9">
        <v>0</v>
      </c>
      <c r="J9" s="14"/>
      <c r="K9" s="14"/>
      <c r="L9" s="14"/>
      <c r="M9" s="14"/>
    </row>
    <row r="10" spans="1:13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  <c r="H10">
        <v>0</v>
      </c>
      <c r="J10" s="14"/>
      <c r="K10" s="14"/>
      <c r="L10" s="14"/>
      <c r="M10" s="14"/>
    </row>
    <row r="11" spans="1:13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  <c r="H11">
        <v>0</v>
      </c>
      <c r="J11" s="14"/>
      <c r="K11" s="14"/>
      <c r="L11" s="14"/>
      <c r="M11" s="14"/>
    </row>
    <row r="12" spans="1:13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  <c r="H12">
        <v>0</v>
      </c>
      <c r="J12" s="14"/>
      <c r="K12" s="14"/>
      <c r="L12" s="14"/>
      <c r="M12" s="14"/>
    </row>
    <row r="13" spans="1:13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  <c r="H13">
        <v>0</v>
      </c>
      <c r="J13" s="14"/>
      <c r="K13" s="14"/>
      <c r="L13" s="14"/>
      <c r="M13" s="14"/>
    </row>
    <row r="14" spans="1:13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  <c r="H14">
        <v>0</v>
      </c>
      <c r="J14" s="14"/>
      <c r="K14" s="14"/>
      <c r="L14" s="14"/>
      <c r="M14" s="14"/>
    </row>
    <row r="15" spans="1:13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  <c r="H15">
        <v>0</v>
      </c>
      <c r="J15" s="14"/>
      <c r="K15" s="14"/>
      <c r="L15" s="14"/>
      <c r="M15" s="14"/>
    </row>
    <row r="16" spans="1:13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  <c r="H16">
        <v>0</v>
      </c>
    </row>
    <row r="17" spans="1:8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  <c r="H17">
        <v>0</v>
      </c>
    </row>
    <row r="18" spans="1:8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H18">
        <v>0</v>
      </c>
    </row>
    <row r="19" spans="1:8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H19">
        <v>0</v>
      </c>
    </row>
    <row r="20" spans="1:8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  <c r="H20">
        <v>0</v>
      </c>
    </row>
    <row r="21" spans="1:8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  <c r="H21">
        <v>0</v>
      </c>
    </row>
    <row r="22" spans="1:8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H22">
        <v>0</v>
      </c>
    </row>
    <row r="23" spans="1:8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H23">
        <v>0</v>
      </c>
    </row>
    <row r="24" spans="1:8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H24">
        <v>0</v>
      </c>
    </row>
    <row r="25" spans="1:8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  <c r="H25">
        <v>0</v>
      </c>
    </row>
    <row r="26" spans="1:8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  <c r="H26">
        <v>0</v>
      </c>
    </row>
    <row r="27" spans="1:8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  <c r="H27">
        <v>0</v>
      </c>
    </row>
    <row r="28" spans="1:8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  <c r="H28">
        <v>0</v>
      </c>
    </row>
    <row r="29" spans="1:8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  <c r="H29">
        <v>0</v>
      </c>
    </row>
    <row r="30" spans="1:8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  <c r="H30">
        <v>0</v>
      </c>
    </row>
    <row r="31" spans="1:8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  <c r="H31">
        <v>0</v>
      </c>
    </row>
    <row r="32" spans="1:8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  <c r="H32">
        <v>0</v>
      </c>
    </row>
    <row r="33" spans="1:8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  <c r="H33">
        <v>0</v>
      </c>
    </row>
    <row r="34" spans="1:8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  <c r="H34">
        <v>0</v>
      </c>
    </row>
    <row r="35" spans="1:8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H35">
        <v>0</v>
      </c>
    </row>
    <row r="36" spans="1:8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H36">
        <v>0</v>
      </c>
    </row>
    <row r="37" spans="1:8" x14ac:dyDescent="0.25">
      <c r="A37" t="s">
        <v>277</v>
      </c>
      <c r="B37">
        <v>170.78</v>
      </c>
      <c r="C37">
        <v>4586661</v>
      </c>
      <c r="D37">
        <v>-4.3624348994791916E-2</v>
      </c>
      <c r="E37">
        <v>-4.4604502729573232E-2</v>
      </c>
      <c r="F37">
        <v>5.1403761784794604</v>
      </c>
      <c r="G37">
        <v>15.338662866335483</v>
      </c>
      <c r="H37" t="s">
        <v>216</v>
      </c>
    </row>
    <row r="38" spans="1:8" x14ac:dyDescent="0.25">
      <c r="A38" t="s">
        <v>73</v>
      </c>
      <c r="B38">
        <v>170.17</v>
      </c>
      <c r="C38">
        <v>3416423</v>
      </c>
      <c r="D38">
        <v>-3.571846820470861E-3</v>
      </c>
      <c r="E38">
        <v>-3.5782410961148598E-3</v>
      </c>
      <c r="F38">
        <v>5.1367979373833448</v>
      </c>
      <c r="G38">
        <v>15.044104655264228</v>
      </c>
      <c r="H38">
        <v>0</v>
      </c>
    </row>
    <row r="39" spans="1:8" x14ac:dyDescent="0.25">
      <c r="A39" t="s">
        <v>74</v>
      </c>
      <c r="B39">
        <v>158</v>
      </c>
      <c r="C39">
        <v>5997232</v>
      </c>
      <c r="D39">
        <v>-7.1516718575542038E-2</v>
      </c>
      <c r="E39">
        <v>-7.4202904356378357E-2</v>
      </c>
      <c r="F39">
        <v>5.0625950330269669</v>
      </c>
      <c r="G39">
        <v>15.606808587412035</v>
      </c>
      <c r="H39" t="s">
        <v>216</v>
      </c>
    </row>
    <row r="40" spans="1:8" x14ac:dyDescent="0.25">
      <c r="A40" t="s">
        <v>75</v>
      </c>
      <c r="B40">
        <v>161.91999999999999</v>
      </c>
      <c r="C40">
        <v>5726661</v>
      </c>
      <c r="D40">
        <v>2.4810126582278401E-2</v>
      </c>
      <c r="E40">
        <v>2.4507353072133874E-2</v>
      </c>
      <c r="F40">
        <v>5.0871023860991009</v>
      </c>
      <c r="G40">
        <v>15.560643196329083</v>
      </c>
      <c r="H40">
        <v>0</v>
      </c>
    </row>
    <row r="41" spans="1:8" x14ac:dyDescent="0.25">
      <c r="A41" s="1">
        <v>43864</v>
      </c>
      <c r="B41">
        <v>172.73</v>
      </c>
      <c r="C41">
        <v>4343111</v>
      </c>
      <c r="D41">
        <v>6.676136363636366E-2</v>
      </c>
      <c r="E41">
        <v>6.4627295606092455E-2</v>
      </c>
      <c r="F41">
        <v>5.1517296817051932</v>
      </c>
      <c r="G41">
        <v>15.28410146956014</v>
      </c>
      <c r="H41" t="s">
        <v>216</v>
      </c>
    </row>
    <row r="42" spans="1:8" x14ac:dyDescent="0.25">
      <c r="A42" s="1">
        <v>43893</v>
      </c>
      <c r="B42">
        <v>164.44</v>
      </c>
      <c r="C42">
        <v>3671854</v>
      </c>
      <c r="D42">
        <v>-4.799397904243613E-2</v>
      </c>
      <c r="E42">
        <v>-4.9183919675515303E-2</v>
      </c>
      <c r="F42">
        <v>5.1025457620296777</v>
      </c>
      <c r="G42">
        <v>15.116207269583471</v>
      </c>
      <c r="H42" t="s">
        <v>216</v>
      </c>
    </row>
    <row r="43" spans="1:8" x14ac:dyDescent="0.25">
      <c r="A43" s="1">
        <v>43924</v>
      </c>
      <c r="B43">
        <v>170.45</v>
      </c>
      <c r="C43">
        <v>2873255</v>
      </c>
      <c r="D43">
        <v>3.6548285088786131E-2</v>
      </c>
      <c r="E43">
        <v>3.589623655423442E-2</v>
      </c>
      <c r="F43">
        <v>5.1384419985839118</v>
      </c>
      <c r="G43">
        <v>14.870956091419172</v>
      </c>
      <c r="H43">
        <v>0</v>
      </c>
    </row>
    <row r="44" spans="1:8" x14ac:dyDescent="0.25">
      <c r="A44" s="1">
        <v>43954</v>
      </c>
      <c r="B44">
        <v>166.46</v>
      </c>
      <c r="C44">
        <v>3422063</v>
      </c>
      <c r="D44">
        <v>-2.3408624229979354E-2</v>
      </c>
      <c r="E44">
        <v>-2.3686958265962912E-2</v>
      </c>
      <c r="F44">
        <v>5.1147550403179487</v>
      </c>
      <c r="G44">
        <v>15.045754143551191</v>
      </c>
      <c r="H44">
        <v>0</v>
      </c>
    </row>
    <row r="45" spans="1:8" x14ac:dyDescent="0.25">
      <c r="A45" s="1">
        <v>43985</v>
      </c>
      <c r="B45">
        <v>161.29</v>
      </c>
      <c r="C45">
        <v>5498580</v>
      </c>
      <c r="D45">
        <v>-3.1058512555569E-2</v>
      </c>
      <c r="E45">
        <v>-3.1551053388858018E-2</v>
      </c>
      <c r="F45">
        <v>5.0832039869290915</v>
      </c>
      <c r="G45">
        <v>15.520000435049853</v>
      </c>
      <c r="H45">
        <v>0</v>
      </c>
    </row>
    <row r="46" spans="1:8" x14ac:dyDescent="0.25">
      <c r="A46" s="1">
        <v>44077</v>
      </c>
      <c r="B46">
        <v>150.72</v>
      </c>
      <c r="C46">
        <v>7204268</v>
      </c>
      <c r="D46">
        <v>-6.55341310682621E-2</v>
      </c>
      <c r="E46">
        <v>-6.7780176101038231E-2</v>
      </c>
      <c r="F46">
        <v>5.0154238108280529</v>
      </c>
      <c r="G46">
        <v>15.790184186140715</v>
      </c>
      <c r="H46" t="s">
        <v>216</v>
      </c>
    </row>
    <row r="47" spans="1:8" x14ac:dyDescent="0.25">
      <c r="A47" s="1">
        <v>44107</v>
      </c>
      <c r="B47">
        <v>161</v>
      </c>
      <c r="C47">
        <v>5955348</v>
      </c>
      <c r="D47">
        <v>6.8205944798301499E-2</v>
      </c>
      <c r="E47">
        <v>6.5980554156410035E-2</v>
      </c>
      <c r="F47">
        <v>5.0814043649844631</v>
      </c>
      <c r="G47">
        <v>15.599800197351241</v>
      </c>
      <c r="H47" t="s">
        <v>216</v>
      </c>
    </row>
    <row r="48" spans="1:8" x14ac:dyDescent="0.25">
      <c r="A48" s="1">
        <v>44138</v>
      </c>
      <c r="B48">
        <v>153.59</v>
      </c>
      <c r="C48">
        <v>4934380</v>
      </c>
      <c r="D48">
        <v>-4.6024844720496873E-2</v>
      </c>
      <c r="E48">
        <v>-4.7117650556926058E-2</v>
      </c>
      <c r="F48">
        <v>5.0342867144275365</v>
      </c>
      <c r="G48">
        <v>15.411737589725186</v>
      </c>
      <c r="H48" t="s">
        <v>216</v>
      </c>
    </row>
    <row r="49" spans="1:8" x14ac:dyDescent="0.25">
      <c r="A49" s="1">
        <v>44168</v>
      </c>
      <c r="B49">
        <v>138.93</v>
      </c>
      <c r="C49">
        <v>7603774</v>
      </c>
      <c r="D49">
        <v>-9.5448922455889026E-2</v>
      </c>
      <c r="E49">
        <v>-0.10031650526676651</v>
      </c>
      <c r="F49">
        <v>4.93397020916077</v>
      </c>
      <c r="G49">
        <v>15.844155260949405</v>
      </c>
      <c r="H49" t="s">
        <v>216</v>
      </c>
    </row>
    <row r="50" spans="1:8" x14ac:dyDescent="0.25">
      <c r="A50" t="s">
        <v>76</v>
      </c>
      <c r="B50">
        <v>158.81</v>
      </c>
      <c r="C50">
        <v>8039654</v>
      </c>
      <c r="D50">
        <v>0.1430936442812927</v>
      </c>
      <c r="E50">
        <v>0.1337383099617849</v>
      </c>
      <c r="F50">
        <v>5.0677085191225553</v>
      </c>
      <c r="G50">
        <v>15.899896605403253</v>
      </c>
      <c r="H50" t="s">
        <v>216</v>
      </c>
    </row>
    <row r="51" spans="1:8" x14ac:dyDescent="0.25">
      <c r="A51" t="s">
        <v>77</v>
      </c>
      <c r="B51">
        <v>135.25</v>
      </c>
      <c r="C51">
        <v>5509701</v>
      </c>
      <c r="D51">
        <v>-0.14835337825073988</v>
      </c>
      <c r="E51">
        <v>-0.16058360139596436</v>
      </c>
      <c r="F51">
        <v>4.9071249177265912</v>
      </c>
      <c r="G51">
        <v>15.522020914683923</v>
      </c>
      <c r="H51" t="s">
        <v>216</v>
      </c>
    </row>
    <row r="52" spans="1:8" x14ac:dyDescent="0.25">
      <c r="A52" t="s">
        <v>78</v>
      </c>
      <c r="B52">
        <v>146.47999999999999</v>
      </c>
      <c r="C52">
        <v>4765700</v>
      </c>
      <c r="D52">
        <v>8.3031423290203257E-2</v>
      </c>
      <c r="E52">
        <v>7.9763982639664235E-2</v>
      </c>
      <c r="F52">
        <v>4.9868889003662549</v>
      </c>
      <c r="G52">
        <v>15.376954988793095</v>
      </c>
      <c r="H52" t="s">
        <v>216</v>
      </c>
    </row>
    <row r="53" spans="1:8" x14ac:dyDescent="0.25">
      <c r="A53" t="s">
        <v>79</v>
      </c>
      <c r="B53">
        <v>142.52000000000001</v>
      </c>
      <c r="C53">
        <v>5582841</v>
      </c>
      <c r="D53">
        <v>-2.7034407427635035E-2</v>
      </c>
      <c r="E53">
        <v>-2.7406559628619875E-2</v>
      </c>
      <c r="F53">
        <v>4.9594823407376349</v>
      </c>
      <c r="G53">
        <v>15.535208344574757</v>
      </c>
      <c r="H53">
        <v>0</v>
      </c>
    </row>
    <row r="54" spans="1:8" x14ac:dyDescent="0.25">
      <c r="A54" t="s">
        <v>80</v>
      </c>
      <c r="B54">
        <v>142.69999999999999</v>
      </c>
      <c r="C54">
        <v>5920618</v>
      </c>
      <c r="D54">
        <v>1.2629806342967891E-3</v>
      </c>
      <c r="E54">
        <v>1.2621837451552444E-3</v>
      </c>
      <c r="F54">
        <v>4.9607445244827906</v>
      </c>
      <c r="G54">
        <v>15.593951393303627</v>
      </c>
      <c r="H54">
        <v>0</v>
      </c>
    </row>
    <row r="55" spans="1:8" x14ac:dyDescent="0.25">
      <c r="A55" t="s">
        <v>81</v>
      </c>
      <c r="B55">
        <v>136.81</v>
      </c>
      <c r="C55">
        <v>5874487</v>
      </c>
      <c r="D55">
        <v>-4.127540294323747E-2</v>
      </c>
      <c r="E55" s="11">
        <v>-4.2151422550767967E-2</v>
      </c>
      <c r="F55">
        <v>4.9185931019320224</v>
      </c>
      <c r="G55">
        <v>15.586129295033022</v>
      </c>
      <c r="H55" t="s">
        <v>216</v>
      </c>
    </row>
    <row r="56" spans="1:8" x14ac:dyDescent="0.25">
      <c r="A56" t="s">
        <v>82</v>
      </c>
      <c r="B56">
        <v>135.56</v>
      </c>
      <c r="C56">
        <v>5865001</v>
      </c>
      <c r="D56">
        <v>-9.1367590088443831E-3</v>
      </c>
      <c r="E56">
        <v>-9.1787551931721036E-3</v>
      </c>
      <c r="F56">
        <v>4.9094143467388509</v>
      </c>
      <c r="G56">
        <v>15.584513210572682</v>
      </c>
      <c r="H56">
        <v>0</v>
      </c>
    </row>
    <row r="57" spans="1:8" x14ac:dyDescent="0.25">
      <c r="A57" t="s">
        <v>83</v>
      </c>
      <c r="B57">
        <v>148.34</v>
      </c>
      <c r="C57">
        <v>6011066</v>
      </c>
      <c r="D57">
        <v>9.4275597521392751E-2</v>
      </c>
      <c r="E57">
        <v>9.0092589569561385E-2</v>
      </c>
      <c r="F57">
        <v>4.9995069363084124</v>
      </c>
      <c r="G57">
        <v>15.609112661831258</v>
      </c>
      <c r="H57" t="s">
        <v>216</v>
      </c>
    </row>
    <row r="58" spans="1:8" x14ac:dyDescent="0.25">
      <c r="A58" t="s">
        <v>84</v>
      </c>
      <c r="B58">
        <v>146.91999999999999</v>
      </c>
      <c r="C58">
        <v>6236320</v>
      </c>
      <c r="D58">
        <v>-9.5726034784954558E-3</v>
      </c>
      <c r="E58">
        <v>-9.6187153569455269E-3</v>
      </c>
      <c r="F58">
        <v>4.9898882209514666</v>
      </c>
      <c r="G58">
        <v>15.645900822788715</v>
      </c>
      <c r="H58">
        <v>0</v>
      </c>
    </row>
    <row r="59" spans="1:8" x14ac:dyDescent="0.25">
      <c r="A59" t="s">
        <v>85</v>
      </c>
      <c r="B59">
        <v>156.01</v>
      </c>
      <c r="C59">
        <v>4495929</v>
      </c>
      <c r="D59">
        <v>6.1870405662945847E-2</v>
      </c>
      <c r="E59">
        <v>6.0031886807691441E-2</v>
      </c>
      <c r="F59">
        <v>5.0499201077591582</v>
      </c>
      <c r="G59">
        <v>15.318682878616025</v>
      </c>
      <c r="H59" t="s">
        <v>216</v>
      </c>
    </row>
    <row r="60" spans="1:8" x14ac:dyDescent="0.25">
      <c r="A60" t="s">
        <v>86</v>
      </c>
      <c r="B60">
        <v>149.61000000000001</v>
      </c>
      <c r="C60">
        <v>4005999</v>
      </c>
      <c r="D60">
        <v>-4.1023011345426429E-2</v>
      </c>
      <c r="E60" s="11">
        <v>-4.1888199533017E-2</v>
      </c>
      <c r="F60">
        <v>5.0080319082261413</v>
      </c>
      <c r="G60">
        <v>15.203303545582308</v>
      </c>
      <c r="H60" t="s">
        <v>216</v>
      </c>
    </row>
    <row r="61" spans="1:8" x14ac:dyDescent="0.25">
      <c r="A61" t="s">
        <v>87</v>
      </c>
      <c r="B61">
        <v>160.31</v>
      </c>
      <c r="C61">
        <v>3925170</v>
      </c>
      <c r="D61">
        <v>7.1519283470356174E-2</v>
      </c>
      <c r="E61">
        <v>6.9077532475441267E-2</v>
      </c>
      <c r="F61">
        <v>5.077109440701582</v>
      </c>
      <c r="G61">
        <v>15.182920220362615</v>
      </c>
      <c r="H61" t="s">
        <v>216</v>
      </c>
    </row>
    <row r="62" spans="1:8" x14ac:dyDescent="0.25">
      <c r="A62" t="s">
        <v>88</v>
      </c>
      <c r="B62">
        <v>157.66999999999999</v>
      </c>
      <c r="C62">
        <v>4988816</v>
      </c>
      <c r="D62">
        <v>-1.6468093069677593E-2</v>
      </c>
      <c r="E62">
        <v>-1.6605199452191875E-2</v>
      </c>
      <c r="F62">
        <v>5.0605042412493901</v>
      </c>
      <c r="G62">
        <v>15.422709165024544</v>
      </c>
      <c r="H62">
        <v>0</v>
      </c>
    </row>
    <row r="63" spans="1:8" x14ac:dyDescent="0.25">
      <c r="A63" s="1">
        <v>43834</v>
      </c>
      <c r="B63">
        <v>151.91999999999999</v>
      </c>
      <c r="C63">
        <v>3908441</v>
      </c>
      <c r="D63">
        <v>-3.6468573603095078E-2</v>
      </c>
      <c r="E63">
        <v>-3.7150174745359955E-2</v>
      </c>
      <c r="F63">
        <v>5.0233540665040302</v>
      </c>
      <c r="G63">
        <v>15.178649131223482</v>
      </c>
      <c r="H63">
        <v>0</v>
      </c>
    </row>
    <row r="64" spans="1:8" x14ac:dyDescent="0.25">
      <c r="A64" s="1">
        <v>43865</v>
      </c>
      <c r="B64">
        <v>155.26</v>
      </c>
      <c r="C64">
        <v>3283062</v>
      </c>
      <c r="D64">
        <v>2.1985255397577695E-2</v>
      </c>
      <c r="E64">
        <v>2.1747064473503844E-2</v>
      </c>
      <c r="F64">
        <v>5.0451011309775344</v>
      </c>
      <c r="G64">
        <v>15.004287081471414</v>
      </c>
      <c r="H64">
        <v>0</v>
      </c>
    </row>
    <row r="65" spans="1:8" x14ac:dyDescent="0.25">
      <c r="A65" s="1">
        <v>43894</v>
      </c>
      <c r="B65">
        <v>153.83000000000001</v>
      </c>
      <c r="C65">
        <v>2481473</v>
      </c>
      <c r="D65">
        <v>-9.2103568208165565E-3</v>
      </c>
      <c r="E65">
        <v>-9.2530344098743656E-3</v>
      </c>
      <c r="F65">
        <v>5.0358480965676602</v>
      </c>
      <c r="G65">
        <v>14.724362893434622</v>
      </c>
      <c r="H65">
        <v>0</v>
      </c>
    </row>
    <row r="66" spans="1:8" x14ac:dyDescent="0.25">
      <c r="A66" s="1">
        <v>43986</v>
      </c>
      <c r="B66">
        <v>165.27</v>
      </c>
      <c r="C66">
        <v>3493272</v>
      </c>
      <c r="D66">
        <v>7.4367808619905065E-2</v>
      </c>
      <c r="E66">
        <v>7.1732403585075155E-2</v>
      </c>
      <c r="F66">
        <v>5.1075805001527348</v>
      </c>
      <c r="G66">
        <v>15.066349390783023</v>
      </c>
      <c r="H66" t="s">
        <v>216</v>
      </c>
    </row>
    <row r="67" spans="1:8" x14ac:dyDescent="0.25">
      <c r="A67" s="1">
        <v>44016</v>
      </c>
      <c r="B67">
        <v>163.47999999999999</v>
      </c>
      <c r="C67">
        <v>3539809</v>
      </c>
      <c r="D67">
        <v>-1.0830761783747929E-2</v>
      </c>
      <c r="E67">
        <v>-1.0889841456658469E-2</v>
      </c>
      <c r="F67">
        <v>5.0966906586960761</v>
      </c>
      <c r="G67">
        <v>15.079583328852085</v>
      </c>
      <c r="H67">
        <v>0</v>
      </c>
    </row>
    <row r="68" spans="1:8" x14ac:dyDescent="0.25">
      <c r="A68" s="1">
        <v>44047</v>
      </c>
      <c r="B68">
        <v>165.11</v>
      </c>
      <c r="C68">
        <v>2600733</v>
      </c>
      <c r="D68">
        <v>9.9706386102276969E-3</v>
      </c>
      <c r="E68">
        <v>9.921259747664642E-3</v>
      </c>
      <c r="F68">
        <v>5.1066119184437415</v>
      </c>
      <c r="G68">
        <v>14.77130388633579</v>
      </c>
      <c r="H68">
        <v>0</v>
      </c>
    </row>
    <row r="69" spans="1:8" x14ac:dyDescent="0.25">
      <c r="A69" s="1">
        <v>44078</v>
      </c>
      <c r="B69">
        <v>165.19</v>
      </c>
      <c r="C69">
        <v>3108571</v>
      </c>
      <c r="D69">
        <v>4.8452546786980846E-4</v>
      </c>
      <c r="E69">
        <v>4.8440812330806035E-4</v>
      </c>
      <c r="F69">
        <v>5.1070963265670493</v>
      </c>
      <c r="G69">
        <v>14.949673693029046</v>
      </c>
      <c r="H69">
        <v>0</v>
      </c>
    </row>
    <row r="70" spans="1:8" x14ac:dyDescent="0.25">
      <c r="A70" t="s">
        <v>89</v>
      </c>
      <c r="B70">
        <v>165.51</v>
      </c>
      <c r="C70">
        <v>2119362</v>
      </c>
      <c r="D70">
        <v>1.9371632665415169E-3</v>
      </c>
      <c r="E70">
        <v>1.935289385399739E-3</v>
      </c>
      <c r="F70">
        <v>5.1090316159524489</v>
      </c>
      <c r="G70">
        <v>14.566625657959417</v>
      </c>
      <c r="H70">
        <v>0</v>
      </c>
    </row>
    <row r="71" spans="1:8" x14ac:dyDescent="0.25">
      <c r="A71" t="s">
        <v>90</v>
      </c>
      <c r="B71">
        <v>173.7</v>
      </c>
      <c r="C71">
        <v>2706613</v>
      </c>
      <c r="D71">
        <v>4.9483414899401841E-2</v>
      </c>
      <c r="E71">
        <v>4.8298057294610182E-2</v>
      </c>
      <c r="F71">
        <v>5.1573296732470588</v>
      </c>
      <c r="G71">
        <v>14.811208595686974</v>
      </c>
      <c r="H71" t="s">
        <v>216</v>
      </c>
    </row>
    <row r="72" spans="1:8" x14ac:dyDescent="0.25">
      <c r="A72" t="s">
        <v>91</v>
      </c>
      <c r="B72">
        <v>171.85</v>
      </c>
      <c r="C72">
        <v>2195755</v>
      </c>
      <c r="D72">
        <v>-1.065054691997694E-2</v>
      </c>
      <c r="E72">
        <v>-1.0707669951216298E-2</v>
      </c>
      <c r="F72">
        <v>5.1466220032958425</v>
      </c>
      <c r="G72">
        <v>14.602036508903037</v>
      </c>
      <c r="H72">
        <v>0</v>
      </c>
    </row>
    <row r="73" spans="1:8" x14ac:dyDescent="0.25">
      <c r="A73" t="s">
        <v>92</v>
      </c>
      <c r="B73">
        <v>177.08</v>
      </c>
      <c r="C73">
        <v>3163450</v>
      </c>
      <c r="D73">
        <v>3.0433517602560481E-2</v>
      </c>
      <c r="E73">
        <v>2.9979604568097531E-2</v>
      </c>
      <c r="F73">
        <v>5.1766016078639403</v>
      </c>
      <c r="G73">
        <v>14.967173762165208</v>
      </c>
      <c r="H73">
        <v>0</v>
      </c>
    </row>
    <row r="74" spans="1:8" x14ac:dyDescent="0.25">
      <c r="A74" t="s">
        <v>93</v>
      </c>
      <c r="B74">
        <v>178.7</v>
      </c>
      <c r="C74">
        <v>2982625</v>
      </c>
      <c r="D74">
        <v>9.1484074994351485E-3</v>
      </c>
      <c r="E74">
        <v>9.1068143014420375E-3</v>
      </c>
      <c r="F74">
        <v>5.1857084221653826</v>
      </c>
      <c r="G74">
        <v>14.908314343224326</v>
      </c>
      <c r="H74">
        <v>0</v>
      </c>
    </row>
    <row r="75" spans="1:8" x14ac:dyDescent="0.25">
      <c r="A75" t="s">
        <v>94</v>
      </c>
      <c r="B75">
        <v>167.77</v>
      </c>
      <c r="C75">
        <v>3191636</v>
      </c>
      <c r="D75">
        <v>-6.1163961947397753E-2</v>
      </c>
      <c r="E75">
        <v>-6.3114428383073073E-2</v>
      </c>
      <c r="F75">
        <v>5.1225939937823091</v>
      </c>
      <c r="G75">
        <v>14.976044195961622</v>
      </c>
      <c r="H75" t="s">
        <v>216</v>
      </c>
    </row>
    <row r="76" spans="1:8" x14ac:dyDescent="0.25">
      <c r="A76" t="s">
        <v>95</v>
      </c>
      <c r="B76">
        <v>173.5</v>
      </c>
      <c r="C76">
        <v>2023246</v>
      </c>
      <c r="D76">
        <v>3.4153901174226557E-2</v>
      </c>
      <c r="E76">
        <v>3.3583605604604619E-2</v>
      </c>
      <c r="F76">
        <v>5.1561775993869139</v>
      </c>
      <c r="G76">
        <v>14.520213710338819</v>
      </c>
      <c r="H76">
        <v>0</v>
      </c>
    </row>
    <row r="77" spans="1:8" x14ac:dyDescent="0.25">
      <c r="A77" t="s">
        <v>96</v>
      </c>
      <c r="B77">
        <v>171.43</v>
      </c>
      <c r="C77">
        <v>2108888</v>
      </c>
      <c r="D77">
        <v>-1.1930835734870278E-2</v>
      </c>
      <c r="E77">
        <v>-1.2002579367524193E-2</v>
      </c>
      <c r="F77">
        <v>5.1441750200193894</v>
      </c>
      <c r="G77">
        <v>14.561671352313436</v>
      </c>
      <c r="H77">
        <v>0</v>
      </c>
    </row>
    <row r="78" spans="1:8" x14ac:dyDescent="0.25">
      <c r="A78" t="s">
        <v>97</v>
      </c>
      <c r="B78">
        <v>174.54</v>
      </c>
      <c r="C78">
        <v>1907308</v>
      </c>
      <c r="D78">
        <v>1.8141515487370852E-2</v>
      </c>
      <c r="E78">
        <v>1.7978921715775406E-2</v>
      </c>
      <c r="F78">
        <v>5.1621539417351654</v>
      </c>
      <c r="G78">
        <v>14.461203381766669</v>
      </c>
      <c r="H78">
        <v>0</v>
      </c>
    </row>
    <row r="79" spans="1:8" x14ac:dyDescent="0.25">
      <c r="A79" t="s">
        <v>98</v>
      </c>
      <c r="B79">
        <v>174.14</v>
      </c>
      <c r="C79">
        <v>1753701</v>
      </c>
      <c r="D79">
        <v>-2.2917382834880583E-3</v>
      </c>
      <c r="E79">
        <v>-2.2943683346957557E-3</v>
      </c>
      <c r="F79">
        <v>5.1598595734004693</v>
      </c>
      <c r="G79">
        <v>14.377238969880178</v>
      </c>
      <c r="H79">
        <v>0</v>
      </c>
    </row>
    <row r="80" spans="1:8" x14ac:dyDescent="0.25">
      <c r="A80" t="s">
        <v>99</v>
      </c>
      <c r="B80">
        <v>169.79</v>
      </c>
      <c r="C80">
        <v>1982256</v>
      </c>
      <c r="D80">
        <v>-2.4979901228896258E-2</v>
      </c>
      <c r="E80">
        <v>-2.5297194072549052E-2</v>
      </c>
      <c r="F80">
        <v>5.13456237932792</v>
      </c>
      <c r="G80">
        <v>14.499746147993477</v>
      </c>
      <c r="H80">
        <v>0</v>
      </c>
    </row>
    <row r="81" spans="1:8" x14ac:dyDescent="0.25">
      <c r="A81" t="s">
        <v>100</v>
      </c>
      <c r="B81">
        <v>177.27</v>
      </c>
      <c r="C81">
        <v>2310648</v>
      </c>
      <c r="D81">
        <v>4.4054420166087627E-2</v>
      </c>
      <c r="E81" s="11">
        <v>4.3111614697772672E-2</v>
      </c>
      <c r="F81">
        <v>5.1776739940256933</v>
      </c>
      <c r="G81">
        <v>14.653038562640264</v>
      </c>
      <c r="H81" t="s">
        <v>216</v>
      </c>
    </row>
    <row r="82" spans="1:8" x14ac:dyDescent="0.25">
      <c r="A82" t="s">
        <v>101</v>
      </c>
      <c r="B82">
        <v>179.2</v>
      </c>
      <c r="C82">
        <v>2090867</v>
      </c>
      <c r="D82">
        <v>1.0887346984825285E-2</v>
      </c>
      <c r="E82">
        <v>1.0828506515136959E-2</v>
      </c>
      <c r="F82">
        <v>5.1885025005408298</v>
      </c>
      <c r="G82">
        <v>14.55308937045765</v>
      </c>
      <c r="H82">
        <v>0</v>
      </c>
    </row>
    <row r="83" spans="1:8" x14ac:dyDescent="0.25">
      <c r="A83" s="1">
        <v>43835</v>
      </c>
      <c r="B83">
        <v>174.53</v>
      </c>
      <c r="C83">
        <v>2325009</v>
      </c>
      <c r="D83">
        <v>-2.6060267857142789E-2</v>
      </c>
      <c r="E83">
        <v>-2.6405853904084748E-2</v>
      </c>
      <c r="F83">
        <v>5.1620966466367451</v>
      </c>
      <c r="G83">
        <v>14.659234467963843</v>
      </c>
      <c r="H83">
        <v>0</v>
      </c>
    </row>
    <row r="84" spans="1:8" x14ac:dyDescent="0.25">
      <c r="A84" s="1">
        <v>43926</v>
      </c>
      <c r="B84">
        <v>178.84</v>
      </c>
      <c r="C84">
        <v>1970050</v>
      </c>
      <c r="D84">
        <v>2.4694894860482451E-2</v>
      </c>
      <c r="E84">
        <v>2.439490472903456E-2</v>
      </c>
      <c r="F84">
        <v>5.1864915513657799</v>
      </c>
      <c r="G84">
        <v>14.493569481102746</v>
      </c>
      <c r="H84">
        <v>0</v>
      </c>
    </row>
    <row r="85" spans="1:8" x14ac:dyDescent="0.25">
      <c r="A85" s="1">
        <v>43956</v>
      </c>
      <c r="B85">
        <v>180.74</v>
      </c>
      <c r="C85">
        <v>2318628</v>
      </c>
      <c r="D85">
        <v>1.0624021471706584E-2</v>
      </c>
      <c r="E85">
        <v>1.0567983108029913E-2</v>
      </c>
      <c r="F85">
        <v>5.1970595344738095</v>
      </c>
      <c r="G85">
        <v>14.656486189398432</v>
      </c>
      <c r="H85">
        <v>0</v>
      </c>
    </row>
    <row r="86" spans="1:8" x14ac:dyDescent="0.25">
      <c r="A86" s="1">
        <v>43987</v>
      </c>
      <c r="B86">
        <v>182.55</v>
      </c>
      <c r="C86">
        <v>2196380</v>
      </c>
      <c r="D86">
        <v>1.0014385304857818E-2</v>
      </c>
      <c r="E86">
        <v>9.9645736278360826E-3</v>
      </c>
      <c r="F86">
        <v>5.2070241081016455</v>
      </c>
      <c r="G86">
        <v>14.602321108535889</v>
      </c>
      <c r="H86">
        <v>0</v>
      </c>
    </row>
    <row r="87" spans="1:8" x14ac:dyDescent="0.25">
      <c r="A87" s="1">
        <v>44017</v>
      </c>
      <c r="B87">
        <v>183.64</v>
      </c>
      <c r="C87">
        <v>1588908</v>
      </c>
      <c r="D87">
        <v>5.9709668583948225E-3</v>
      </c>
      <c r="E87">
        <v>5.9532112793754003E-3</v>
      </c>
      <c r="F87">
        <v>5.2129773193810216</v>
      </c>
      <c r="G87">
        <v>14.278557545793609</v>
      </c>
      <c r="H87">
        <v>0</v>
      </c>
    </row>
    <row r="88" spans="1:8" x14ac:dyDescent="0.25">
      <c r="A88" s="1">
        <v>44048</v>
      </c>
      <c r="B88">
        <v>184.76</v>
      </c>
      <c r="C88">
        <v>1586188</v>
      </c>
      <c r="D88">
        <v>6.0988891309083238E-3</v>
      </c>
      <c r="E88">
        <v>6.0803661813834311E-3</v>
      </c>
      <c r="F88">
        <v>5.2190576855624045</v>
      </c>
      <c r="G88">
        <v>14.276844211352456</v>
      </c>
      <c r="H88">
        <v>0</v>
      </c>
    </row>
    <row r="89" spans="1:8" x14ac:dyDescent="0.25">
      <c r="A89" s="1">
        <v>44140</v>
      </c>
      <c r="B89">
        <v>186.74</v>
      </c>
      <c r="C89">
        <v>1514570</v>
      </c>
      <c r="D89">
        <v>1.07166053258282E-2</v>
      </c>
      <c r="E89">
        <v>1.065958949337539E-2</v>
      </c>
      <c r="F89">
        <v>5.2297172750557799</v>
      </c>
      <c r="G89">
        <v>14.230642128255869</v>
      </c>
      <c r="H89">
        <v>0</v>
      </c>
    </row>
    <row r="90" spans="1:8" x14ac:dyDescent="0.25">
      <c r="A90" s="1">
        <v>44170</v>
      </c>
      <c r="B90">
        <v>182.44</v>
      </c>
      <c r="C90">
        <v>1725022</v>
      </c>
      <c r="D90">
        <v>-2.3026668094677152E-2</v>
      </c>
      <c r="E90">
        <v>-2.3295923212280186E-2</v>
      </c>
      <c r="F90">
        <v>5.2064213518434999</v>
      </c>
      <c r="G90">
        <v>14.360750361989458</v>
      </c>
      <c r="H90">
        <v>0</v>
      </c>
    </row>
    <row r="91" spans="1:8" x14ac:dyDescent="0.25">
      <c r="A91" t="s">
        <v>102</v>
      </c>
      <c r="B91">
        <v>179.62</v>
      </c>
      <c r="C91">
        <v>3096081</v>
      </c>
      <c r="D91">
        <v>-1.5457136592852408E-2</v>
      </c>
      <c r="E91">
        <v>-1.557784360069598E-2</v>
      </c>
      <c r="F91">
        <v>5.1908435082428035</v>
      </c>
      <c r="G91">
        <v>14.945647676140213</v>
      </c>
      <c r="H91">
        <v>0</v>
      </c>
    </row>
    <row r="92" spans="1:8" x14ac:dyDescent="0.25">
      <c r="A92" t="s">
        <v>103</v>
      </c>
      <c r="B92">
        <v>180.51</v>
      </c>
      <c r="C92">
        <v>2697654</v>
      </c>
      <c r="D92">
        <v>4.954904799020078E-3</v>
      </c>
      <c r="E92">
        <v>4.9426696575663003E-3</v>
      </c>
      <c r="F92">
        <v>5.19578617790037</v>
      </c>
      <c r="G92">
        <v>14.807893064382915</v>
      </c>
      <c r="H92">
        <v>0</v>
      </c>
    </row>
    <row r="93" spans="1:8" x14ac:dyDescent="0.25">
      <c r="A93" t="s">
        <v>104</v>
      </c>
      <c r="B93">
        <v>183.3</v>
      </c>
      <c r="C93">
        <v>3086800</v>
      </c>
      <c r="D93">
        <v>1.545620741233184E-2</v>
      </c>
      <c r="E93">
        <v>1.5337976945289418E-2</v>
      </c>
      <c r="F93">
        <v>5.2111241548456597</v>
      </c>
      <c r="G93">
        <v>14.942645513565585</v>
      </c>
      <c r="H93">
        <v>0</v>
      </c>
    </row>
    <row r="94" spans="1:8" x14ac:dyDescent="0.25">
      <c r="A94" t="s">
        <v>105</v>
      </c>
      <c r="B94">
        <v>184.93</v>
      </c>
      <c r="C94">
        <v>2209376</v>
      </c>
      <c r="D94">
        <v>8.8925259138024834E-3</v>
      </c>
      <c r="E94">
        <v>8.8532202511257679E-3</v>
      </c>
      <c r="F94">
        <v>5.2199773750967848</v>
      </c>
      <c r="G94">
        <v>14.608220680683662</v>
      </c>
      <c r="H94">
        <v>0</v>
      </c>
    </row>
    <row r="95" spans="1:8" x14ac:dyDescent="0.25">
      <c r="A95" t="s">
        <v>106</v>
      </c>
      <c r="B95">
        <v>183.5</v>
      </c>
      <c r="C95">
        <v>2041859</v>
      </c>
      <c r="D95">
        <v>-7.7326555994160322E-3</v>
      </c>
      <c r="E95">
        <v>-7.7627076021602927E-3</v>
      </c>
      <c r="F95">
        <v>5.2122146674946253</v>
      </c>
      <c r="G95">
        <v>14.529371225371662</v>
      </c>
      <c r="H95">
        <v>0</v>
      </c>
    </row>
    <row r="96" spans="1:8" x14ac:dyDescent="0.25">
      <c r="A96" t="s">
        <v>107</v>
      </c>
      <c r="B96">
        <v>185.65</v>
      </c>
      <c r="C96">
        <v>1748693</v>
      </c>
      <c r="D96">
        <v>1.1716621253406025E-2</v>
      </c>
      <c r="E96">
        <v>1.1648513128464242E-2</v>
      </c>
      <c r="F96">
        <v>5.2238631806230895</v>
      </c>
      <c r="G96">
        <v>14.374379209720102</v>
      </c>
      <c r="H96">
        <v>0</v>
      </c>
    </row>
    <row r="97" spans="1:10" x14ac:dyDescent="0.25">
      <c r="A97" t="s">
        <v>108</v>
      </c>
      <c r="B97">
        <v>183.45</v>
      </c>
      <c r="C97">
        <v>2106334</v>
      </c>
      <c r="D97">
        <v>-1.1850255857797021E-2</v>
      </c>
      <c r="E97">
        <v>-1.1921029821798082E-2</v>
      </c>
      <c r="F97">
        <v>5.2119421508012911</v>
      </c>
      <c r="G97">
        <v>14.560459553593208</v>
      </c>
      <c r="H97">
        <v>0</v>
      </c>
    </row>
    <row r="98" spans="1:10" x14ac:dyDescent="0.25">
      <c r="A98" t="s">
        <v>109</v>
      </c>
      <c r="B98">
        <v>183.53</v>
      </c>
      <c r="C98">
        <v>1381350</v>
      </c>
      <c r="D98">
        <v>4.3608612701015269E-4</v>
      </c>
      <c r="E98">
        <v>4.3599106908960886E-4</v>
      </c>
      <c r="F98">
        <v>5.2123781418703805</v>
      </c>
      <c r="G98">
        <v>14.138571839817622</v>
      </c>
      <c r="H98">
        <v>0</v>
      </c>
    </row>
    <row r="99" spans="1:10" x14ac:dyDescent="0.25">
      <c r="A99" t="s">
        <v>110</v>
      </c>
      <c r="B99">
        <v>181.57</v>
      </c>
      <c r="C99">
        <v>2338356</v>
      </c>
      <c r="D99">
        <v>-1.0679452950471355E-2</v>
      </c>
      <c r="E99">
        <v>-1.0736887587805118E-2</v>
      </c>
      <c r="F99">
        <v>5.2016412542825758</v>
      </c>
      <c r="G99">
        <v>14.664958676317505</v>
      </c>
      <c r="H99">
        <v>0</v>
      </c>
    </row>
    <row r="100" spans="1:10" x14ac:dyDescent="0.25">
      <c r="A100" t="s">
        <v>111</v>
      </c>
      <c r="B100">
        <v>181.8</v>
      </c>
      <c r="C100">
        <v>3179589</v>
      </c>
      <c r="D100">
        <v>1.2667290852014E-3</v>
      </c>
      <c r="E100">
        <v>1.26592746080288E-3</v>
      </c>
      <c r="F100">
        <v>5.2029071817433783</v>
      </c>
      <c r="G100">
        <v>14.972262501120449</v>
      </c>
      <c r="H100">
        <v>0</v>
      </c>
    </row>
    <row r="101" spans="1:10" x14ac:dyDescent="0.25">
      <c r="A101" t="s">
        <v>112</v>
      </c>
      <c r="B101">
        <v>181.3</v>
      </c>
      <c r="C101">
        <v>2539642</v>
      </c>
      <c r="D101">
        <v>-2.75027502750275E-3</v>
      </c>
      <c r="E101">
        <v>-2.7540639825731406E-3</v>
      </c>
      <c r="F101">
        <v>5.2001531177608058</v>
      </c>
      <c r="G101">
        <v>14.747533684179166</v>
      </c>
      <c r="H101">
        <v>0</v>
      </c>
    </row>
    <row r="102" spans="1:10" x14ac:dyDescent="0.25">
      <c r="A102" t="s">
        <v>113</v>
      </c>
      <c r="B102">
        <v>183.17</v>
      </c>
      <c r="C102">
        <v>3107158</v>
      </c>
      <c r="D102">
        <v>1.0314396028681611E-2</v>
      </c>
      <c r="E102">
        <v>1.0261565611320033E-2</v>
      </c>
      <c r="F102">
        <v>5.2104146833721252</v>
      </c>
      <c r="G102">
        <v>14.949219039994997</v>
      </c>
      <c r="H102">
        <v>0</v>
      </c>
    </row>
    <row r="103" spans="1:10" x14ac:dyDescent="0.25">
      <c r="A103" s="1">
        <v>43836</v>
      </c>
      <c r="B103">
        <v>182.86</v>
      </c>
      <c r="C103">
        <v>1221935</v>
      </c>
      <c r="D103">
        <v>-1.692416880493388E-3</v>
      </c>
      <c r="E103">
        <v>-1.6938506358449251E-3</v>
      </c>
      <c r="F103">
        <v>5.2087208327362804</v>
      </c>
      <c r="G103">
        <v>14.015946225809598</v>
      </c>
      <c r="H103">
        <v>0</v>
      </c>
    </row>
    <row r="104" spans="1:10" x14ac:dyDescent="0.25">
      <c r="A104" s="1">
        <v>43867</v>
      </c>
      <c r="B104">
        <v>184.99</v>
      </c>
      <c r="C104">
        <v>1563666</v>
      </c>
      <c r="D104">
        <v>1.1648255496007849E-2</v>
      </c>
      <c r="E104">
        <v>1.1580936827017146E-2</v>
      </c>
      <c r="F104">
        <v>5.2203017695632976</v>
      </c>
      <c r="G104">
        <v>14.262543622294068</v>
      </c>
      <c r="H104">
        <v>0</v>
      </c>
    </row>
    <row r="105" spans="1:10" x14ac:dyDescent="0.25">
      <c r="A105" s="1">
        <v>43896</v>
      </c>
      <c r="B105">
        <v>185.33</v>
      </c>
      <c r="C105">
        <v>1505543</v>
      </c>
      <c r="D105">
        <v>1.8379371857938451E-3</v>
      </c>
      <c r="E105">
        <v>1.8362502459212265E-3</v>
      </c>
      <c r="F105">
        <v>5.2221380198092193</v>
      </c>
      <c r="G105">
        <v>14.224664188435597</v>
      </c>
      <c r="H105">
        <v>0</v>
      </c>
    </row>
    <row r="106" spans="1:10" x14ac:dyDescent="0.25">
      <c r="A106" s="1">
        <v>43927</v>
      </c>
      <c r="B106">
        <v>182.94</v>
      </c>
      <c r="C106">
        <v>1456424</v>
      </c>
      <c r="D106">
        <v>-1.2895915394161845E-2</v>
      </c>
      <c r="E106">
        <v>-1.2979789581000458E-2</v>
      </c>
      <c r="F106">
        <v>5.2091582302282182</v>
      </c>
      <c r="G106">
        <v>14.191494674136926</v>
      </c>
      <c r="H106">
        <v>0</v>
      </c>
    </row>
    <row r="107" spans="1:10" x14ac:dyDescent="0.25">
      <c r="A107" s="1">
        <v>43957</v>
      </c>
      <c r="B107">
        <v>187.27</v>
      </c>
      <c r="C107">
        <v>2482529</v>
      </c>
      <c r="D107">
        <v>2.3668962501366637E-2</v>
      </c>
      <c r="E107">
        <v>2.3393195544198681E-2</v>
      </c>
      <c r="F107">
        <v>5.2325514257724173</v>
      </c>
      <c r="G107">
        <v>14.724788356605639</v>
      </c>
      <c r="H107">
        <v>0</v>
      </c>
    </row>
    <row r="108" spans="1:10" x14ac:dyDescent="0.25">
      <c r="A108" s="1">
        <v>44049</v>
      </c>
      <c r="B108">
        <v>188.45</v>
      </c>
      <c r="C108">
        <v>1776590</v>
      </c>
      <c r="D108">
        <v>6.3010626368344017E-3</v>
      </c>
      <c r="E108">
        <v>6.2812939407273834E-3</v>
      </c>
      <c r="F108">
        <v>5.2388327197131446</v>
      </c>
      <c r="G108">
        <v>14.390206354572863</v>
      </c>
      <c r="H108">
        <v>0</v>
      </c>
    </row>
    <row r="109" spans="1:10" x14ac:dyDescent="0.25">
      <c r="A109" s="1">
        <v>44080</v>
      </c>
      <c r="B109">
        <v>189.85</v>
      </c>
      <c r="C109">
        <v>1635808</v>
      </c>
      <c r="D109">
        <v>7.4290262669143318E-3</v>
      </c>
      <c r="E109">
        <v>7.4015669646669228E-3</v>
      </c>
      <c r="F109">
        <v>5.2462342866778116</v>
      </c>
      <c r="G109">
        <v>14.307647429844472</v>
      </c>
      <c r="H109">
        <v>0</v>
      </c>
    </row>
    <row r="110" spans="1:10" x14ac:dyDescent="0.25">
      <c r="A110" s="1">
        <v>44110</v>
      </c>
      <c r="B110">
        <v>196.9</v>
      </c>
      <c r="C110">
        <v>2682176</v>
      </c>
      <c r="D110">
        <v>3.7134579931524948E-2</v>
      </c>
      <c r="E110">
        <v>3.6461698967268655E-2</v>
      </c>
      <c r="F110">
        <v>5.2826959856450797</v>
      </c>
      <c r="G110">
        <v>14.802138963340337</v>
      </c>
      <c r="H110">
        <v>0</v>
      </c>
    </row>
    <row r="111" spans="1:10" x14ac:dyDescent="0.25">
      <c r="A111" s="1">
        <v>44141</v>
      </c>
      <c r="B111">
        <v>186.26</v>
      </c>
      <c r="C111">
        <v>2843247</v>
      </c>
      <c r="D111">
        <v>-5.4037582529202717E-2</v>
      </c>
      <c r="E111">
        <v>-5.5552438551568231E-2</v>
      </c>
      <c r="F111">
        <v>5.2271435470935117</v>
      </c>
      <c r="G111">
        <v>14.860457266915562</v>
      </c>
      <c r="H111" t="s">
        <v>216</v>
      </c>
      <c r="J111" t="s">
        <v>284</v>
      </c>
    </row>
    <row r="112" spans="1:10" x14ac:dyDescent="0.25">
      <c r="A112" s="1">
        <v>44171</v>
      </c>
      <c r="B112">
        <v>187.83</v>
      </c>
      <c r="C112">
        <v>3177880</v>
      </c>
      <c r="D112">
        <v>8.4290776334157713E-3</v>
      </c>
      <c r="E112">
        <v>8.3937513318170648E-3</v>
      </c>
      <c r="F112">
        <v>5.2355372984253288</v>
      </c>
      <c r="G112">
        <v>14.971724865768655</v>
      </c>
      <c r="H112">
        <v>0</v>
      </c>
    </row>
    <row r="113" spans="1:8" x14ac:dyDescent="0.25">
      <c r="A113" t="s">
        <v>114</v>
      </c>
      <c r="B113">
        <v>189.25</v>
      </c>
      <c r="C113">
        <v>2368806</v>
      </c>
      <c r="D113">
        <v>7.5600276846083557E-3</v>
      </c>
      <c r="E113">
        <v>7.5315938922293664E-3</v>
      </c>
      <c r="F113">
        <v>5.2430688923175586</v>
      </c>
      <c r="G113">
        <v>14.677896588694376</v>
      </c>
      <c r="H113">
        <v>0</v>
      </c>
    </row>
    <row r="114" spans="1:8" x14ac:dyDescent="0.25">
      <c r="A114" t="s">
        <v>115</v>
      </c>
      <c r="B114">
        <v>193.85</v>
      </c>
      <c r="C114">
        <v>2755877</v>
      </c>
      <c r="D114">
        <v>2.4306472919418728E-2</v>
      </c>
      <c r="E114">
        <v>2.4015771799379897E-2</v>
      </c>
      <c r="F114">
        <v>5.267084664116938</v>
      </c>
      <c r="G114">
        <v>14.829246280221339</v>
      </c>
      <c r="H114">
        <v>0</v>
      </c>
    </row>
    <row r="115" spans="1:8" x14ac:dyDescent="0.25">
      <c r="A115" t="s">
        <v>116</v>
      </c>
      <c r="B115">
        <v>194.13</v>
      </c>
      <c r="C115">
        <v>1513067</v>
      </c>
      <c r="D115">
        <v>1.4444157854010893E-3</v>
      </c>
      <c r="E115">
        <v>1.4433736203461765E-3</v>
      </c>
      <c r="F115">
        <v>5.2685280377372843</v>
      </c>
      <c r="G115">
        <v>14.229649274671727</v>
      </c>
      <c r="H115">
        <v>0</v>
      </c>
    </row>
    <row r="116" spans="1:8" x14ac:dyDescent="0.25">
      <c r="A116" t="s">
        <v>117</v>
      </c>
      <c r="B116">
        <v>196.33</v>
      </c>
      <c r="C116">
        <v>1153291</v>
      </c>
      <c r="D116">
        <v>1.1332612167104605E-2</v>
      </c>
      <c r="E116">
        <v>1.1268879173373421E-2</v>
      </c>
      <c r="F116">
        <v>5.2797969169106578</v>
      </c>
      <c r="G116">
        <v>13.958130152489833</v>
      </c>
      <c r="H116">
        <v>0</v>
      </c>
    </row>
    <row r="117" spans="1:8" x14ac:dyDescent="0.25">
      <c r="A117" t="s">
        <v>118</v>
      </c>
      <c r="B117">
        <v>195.06</v>
      </c>
      <c r="C117">
        <v>2138422</v>
      </c>
      <c r="D117">
        <v>-6.4687006570570476E-3</v>
      </c>
      <c r="E117">
        <v>-6.4897133667887524E-3</v>
      </c>
      <c r="F117">
        <v>5.2733072035438688</v>
      </c>
      <c r="G117">
        <v>14.575578731819768</v>
      </c>
      <c r="H117">
        <v>0</v>
      </c>
    </row>
    <row r="118" spans="1:8" x14ac:dyDescent="0.25">
      <c r="A118" t="s">
        <v>119</v>
      </c>
      <c r="B118">
        <v>200.53</v>
      </c>
      <c r="C118">
        <v>1622192</v>
      </c>
      <c r="D118">
        <v>2.8042653542499737E-2</v>
      </c>
      <c r="E118">
        <v>2.7656657945073292E-2</v>
      </c>
      <c r="F118">
        <v>5.3009638614889418</v>
      </c>
      <c r="G118">
        <v>14.299288879031817</v>
      </c>
      <c r="H118">
        <v>0</v>
      </c>
    </row>
    <row r="119" spans="1:8" x14ac:dyDescent="0.25">
      <c r="A119" t="s">
        <v>120</v>
      </c>
      <c r="B119">
        <v>201.82</v>
      </c>
      <c r="C119">
        <v>1337359</v>
      </c>
      <c r="D119">
        <v>6.4329526754101233E-3</v>
      </c>
      <c r="E119">
        <v>6.4123495474404484E-3</v>
      </c>
      <c r="F119">
        <v>5.3073762110363827</v>
      </c>
      <c r="G119">
        <v>14.106207331634414</v>
      </c>
      <c r="H119">
        <v>0</v>
      </c>
    </row>
    <row r="120" spans="1:8" x14ac:dyDescent="0.25">
      <c r="A120" t="s">
        <v>278</v>
      </c>
      <c r="B120">
        <v>197.7</v>
      </c>
      <c r="C120">
        <v>2046773</v>
      </c>
      <c r="D120">
        <v>-2.0414230502427928E-2</v>
      </c>
      <c r="E120">
        <v>-2.062548085981155E-2</v>
      </c>
      <c r="F120">
        <v>5.2867507301765713</v>
      </c>
      <c r="G120">
        <v>14.531774964503027</v>
      </c>
      <c r="H120">
        <v>0</v>
      </c>
    </row>
    <row r="121" spans="1:8" x14ac:dyDescent="0.25">
      <c r="A121" t="s">
        <v>121</v>
      </c>
      <c r="B121">
        <v>200.35</v>
      </c>
      <c r="C121">
        <v>1640001</v>
      </c>
      <c r="D121">
        <v>1.340414769853316E-2</v>
      </c>
      <c r="E121">
        <v>1.3315106905582358E-2</v>
      </c>
      <c r="F121">
        <v>5.3000658370821538</v>
      </c>
      <c r="G121">
        <v>14.310207409556293</v>
      </c>
      <c r="H121">
        <v>0</v>
      </c>
    </row>
    <row r="122" spans="1:8" x14ac:dyDescent="0.25">
      <c r="A122" t="s">
        <v>122</v>
      </c>
      <c r="B122">
        <v>196.39</v>
      </c>
      <c r="C122">
        <v>2655697</v>
      </c>
      <c r="D122">
        <v>-1.9765410531569792E-2</v>
      </c>
      <c r="E122">
        <v>-1.9963358955021909E-2</v>
      </c>
      <c r="F122">
        <v>5.280102478127132</v>
      </c>
      <c r="G122">
        <v>14.792217701745392</v>
      </c>
      <c r="H122">
        <v>0</v>
      </c>
    </row>
    <row r="123" spans="1:8" x14ac:dyDescent="0.25">
      <c r="A123" t="s">
        <v>123</v>
      </c>
      <c r="B123">
        <v>198.47</v>
      </c>
      <c r="C123">
        <v>1274956</v>
      </c>
      <c r="D123">
        <v>1.0591170629869202E-2</v>
      </c>
      <c r="E123">
        <v>1.053547707703556E-2</v>
      </c>
      <c r="F123">
        <v>5.2906379552041676</v>
      </c>
      <c r="G123">
        <v>14.058422226175265</v>
      </c>
      <c r="H123">
        <v>0</v>
      </c>
    </row>
    <row r="124" spans="1:8" x14ac:dyDescent="0.25">
      <c r="A124" t="s">
        <v>124</v>
      </c>
      <c r="B124">
        <v>203.51</v>
      </c>
      <c r="C124">
        <v>1833982</v>
      </c>
      <c r="D124">
        <v>2.53942661359399E-2</v>
      </c>
      <c r="E124">
        <v>2.5077188520289766E-2</v>
      </c>
      <c r="F124">
        <v>5.3157151437244572</v>
      </c>
      <c r="G124">
        <v>14.422000117137516</v>
      </c>
      <c r="H124">
        <v>0</v>
      </c>
    </row>
    <row r="125" spans="1:8" x14ac:dyDescent="0.25">
      <c r="A125" s="1">
        <v>43837</v>
      </c>
      <c r="B125">
        <v>204.61</v>
      </c>
      <c r="C125">
        <v>1706789</v>
      </c>
      <c r="D125">
        <v>5.4051397965703052E-3</v>
      </c>
      <c r="E125">
        <v>5.3905844540108189E-3</v>
      </c>
      <c r="F125">
        <v>5.3211057281784679</v>
      </c>
      <c r="G125">
        <v>14.350124385466215</v>
      </c>
      <c r="H125">
        <v>0</v>
      </c>
    </row>
    <row r="126" spans="1:8" x14ac:dyDescent="0.25">
      <c r="A126" s="1">
        <v>43868</v>
      </c>
      <c r="B126">
        <v>206.15</v>
      </c>
      <c r="C126">
        <v>1657640</v>
      </c>
      <c r="D126">
        <v>7.52651385562774E-3</v>
      </c>
      <c r="E126">
        <v>7.4983309744411104E-3</v>
      </c>
      <c r="F126">
        <v>5.3286040591529087</v>
      </c>
      <c r="G126">
        <v>14.320905462030277</v>
      </c>
      <c r="H126">
        <v>0</v>
      </c>
    </row>
    <row r="127" spans="1:8" x14ac:dyDescent="0.25">
      <c r="A127" s="1">
        <v>43989</v>
      </c>
      <c r="B127">
        <v>210.72</v>
      </c>
      <c r="C127">
        <v>1462464</v>
      </c>
      <c r="D127">
        <v>2.2168324035896157E-2</v>
      </c>
      <c r="E127">
        <v>2.1926178842061786E-2</v>
      </c>
      <c r="F127">
        <v>5.3505302379949713</v>
      </c>
      <c r="G127">
        <v>14.19563324240057</v>
      </c>
      <c r="H127">
        <v>0</v>
      </c>
    </row>
    <row r="128" spans="1:8" x14ac:dyDescent="0.25">
      <c r="A128" s="1">
        <v>44019</v>
      </c>
      <c r="B128">
        <v>208.23</v>
      </c>
      <c r="C128">
        <v>1483660</v>
      </c>
      <c r="D128">
        <v>-1.1816628701594577E-2</v>
      </c>
      <c r="E128">
        <v>-1.1886999975368965E-2</v>
      </c>
      <c r="F128">
        <v>5.3386432380196016</v>
      </c>
      <c r="G128">
        <v>14.21002256594751</v>
      </c>
      <c r="H128">
        <v>0</v>
      </c>
    </row>
    <row r="129" spans="1:10" x14ac:dyDescent="0.25">
      <c r="A129" s="1">
        <v>44050</v>
      </c>
      <c r="B129">
        <v>212.85</v>
      </c>
      <c r="C129">
        <v>1556988</v>
      </c>
      <c r="D129">
        <v>2.2187004754358183E-2</v>
      </c>
      <c r="E129">
        <v>2.1944454254559365E-2</v>
      </c>
      <c r="F129">
        <v>5.3605876922741613</v>
      </c>
      <c r="G129">
        <v>14.258263743657341</v>
      </c>
      <c r="H129">
        <v>0</v>
      </c>
    </row>
    <row r="130" spans="1:10" x14ac:dyDescent="0.25">
      <c r="A130" s="1">
        <v>44081</v>
      </c>
      <c r="B130">
        <v>214.4</v>
      </c>
      <c r="C130">
        <v>1510746</v>
      </c>
      <c r="D130">
        <v>7.2821235611933823E-3</v>
      </c>
      <c r="E130">
        <v>7.2557369224855251E-3</v>
      </c>
      <c r="F130">
        <v>5.3678434291966468</v>
      </c>
      <c r="G130">
        <v>14.228114126528755</v>
      </c>
      <c r="H130">
        <v>0</v>
      </c>
    </row>
    <row r="131" spans="1:10" x14ac:dyDescent="0.25">
      <c r="A131" s="1">
        <v>44111</v>
      </c>
      <c r="B131">
        <v>213.74</v>
      </c>
      <c r="C131">
        <v>1423705</v>
      </c>
      <c r="D131">
        <v>-3.078358208955208E-3</v>
      </c>
      <c r="E131">
        <v>-3.0831060998962353E-3</v>
      </c>
      <c r="F131">
        <v>5.3647603230967507</v>
      </c>
      <c r="G131">
        <v>14.168773186571508</v>
      </c>
      <c r="H131">
        <v>0</v>
      </c>
    </row>
    <row r="132" spans="1:10" x14ac:dyDescent="0.25">
      <c r="A132" t="s">
        <v>125</v>
      </c>
      <c r="B132">
        <v>206.95</v>
      </c>
      <c r="C132">
        <v>2124919</v>
      </c>
      <c r="D132">
        <v>-3.1767568073360251E-2</v>
      </c>
      <c r="E132">
        <v>-3.2283104902009321E-2</v>
      </c>
      <c r="F132">
        <v>5.3324772181947413</v>
      </c>
      <c r="G132">
        <v>14.5692442419671</v>
      </c>
      <c r="H132">
        <v>0</v>
      </c>
    </row>
    <row r="133" spans="1:10" x14ac:dyDescent="0.25">
      <c r="A133" t="s">
        <v>126</v>
      </c>
      <c r="B133">
        <v>208.39</v>
      </c>
      <c r="C133">
        <v>2229348</v>
      </c>
      <c r="D133">
        <v>6.9582024643633621E-3</v>
      </c>
      <c r="E133">
        <v>6.934105888256833E-3</v>
      </c>
      <c r="F133">
        <v>5.3394113240829979</v>
      </c>
      <c r="G133">
        <v>14.617219724004292</v>
      </c>
      <c r="H133">
        <v>0</v>
      </c>
    </row>
    <row r="134" spans="1:10" x14ac:dyDescent="0.25">
      <c r="A134" t="s">
        <v>127</v>
      </c>
      <c r="B134">
        <v>208.02</v>
      </c>
      <c r="C134">
        <v>1647981</v>
      </c>
      <c r="D134">
        <v>-1.7755170593597397E-3</v>
      </c>
      <c r="E134">
        <v>-1.7770951580111452E-3</v>
      </c>
      <c r="F134">
        <v>5.337634228924987</v>
      </c>
      <c r="G134">
        <v>14.31506146025888</v>
      </c>
      <c r="H134">
        <v>0</v>
      </c>
    </row>
    <row r="135" spans="1:10" x14ac:dyDescent="0.25">
      <c r="A135" t="s">
        <v>128</v>
      </c>
      <c r="B135">
        <v>203.9</v>
      </c>
      <c r="C135">
        <v>1571934</v>
      </c>
      <c r="D135">
        <v>-1.9805787905009156E-2</v>
      </c>
      <c r="E135">
        <v>-2.000455134457764E-2</v>
      </c>
      <c r="F135">
        <v>5.3176296775804097</v>
      </c>
      <c r="G135">
        <v>14.267817266357081</v>
      </c>
      <c r="H135">
        <v>0</v>
      </c>
    </row>
    <row r="136" spans="1:10" x14ac:dyDescent="0.25">
      <c r="A136" t="s">
        <v>129</v>
      </c>
      <c r="B136">
        <v>202.85</v>
      </c>
      <c r="C136">
        <v>1635101</v>
      </c>
      <c r="D136">
        <v>-5.1495831289848524E-3</v>
      </c>
      <c r="E136" s="20">
        <v>-5.1628879279532911E-3</v>
      </c>
      <c r="F136">
        <v>5.312466789652456</v>
      </c>
      <c r="G136">
        <v>14.30721513410588</v>
      </c>
      <c r="H136" t="s">
        <v>216</v>
      </c>
      <c r="J136" t="s">
        <v>286</v>
      </c>
    </row>
    <row r="137" spans="1:10" x14ac:dyDescent="0.25">
      <c r="A137" t="s">
        <v>130</v>
      </c>
      <c r="B137">
        <v>211.56</v>
      </c>
      <c r="C137">
        <v>1497666</v>
      </c>
      <c r="D137">
        <v>4.2938131624353011E-2</v>
      </c>
      <c r="E137">
        <v>4.2041856545323067E-2</v>
      </c>
      <c r="F137">
        <v>5.3545086461977789</v>
      </c>
      <c r="G137">
        <v>14.219418454247208</v>
      </c>
      <c r="H137">
        <v>0</v>
      </c>
    </row>
    <row r="138" spans="1:10" x14ac:dyDescent="0.25">
      <c r="A138" t="s">
        <v>131</v>
      </c>
      <c r="B138">
        <v>208.77</v>
      </c>
      <c r="C138">
        <v>1504992</v>
      </c>
      <c r="D138">
        <v>-1.3187748156551295E-2</v>
      </c>
      <c r="E138">
        <v>-1.3275478672910788E-2</v>
      </c>
      <c r="F138">
        <v>5.3412331675248685</v>
      </c>
      <c r="G138">
        <v>14.224298140536368</v>
      </c>
      <c r="H138">
        <v>0</v>
      </c>
    </row>
    <row r="139" spans="1:10" x14ac:dyDescent="0.25">
      <c r="A139" t="s">
        <v>132</v>
      </c>
      <c r="B139">
        <v>211.86</v>
      </c>
      <c r="C139">
        <v>1418184</v>
      </c>
      <c r="D139">
        <v>1.4800977151889655E-2</v>
      </c>
      <c r="E139">
        <v>1.4692511643481577E-2</v>
      </c>
      <c r="F139">
        <v>5.3559256791683501</v>
      </c>
      <c r="G139">
        <v>14.164887737881751</v>
      </c>
      <c r="H139">
        <v>0</v>
      </c>
    </row>
    <row r="140" spans="1:10" x14ac:dyDescent="0.25">
      <c r="A140" t="s">
        <v>133</v>
      </c>
      <c r="B140">
        <v>202.72</v>
      </c>
      <c r="C140">
        <v>2439619</v>
      </c>
      <c r="D140">
        <v>-4.3141697347304893E-2</v>
      </c>
      <c r="E140">
        <v>-4.4099962595521187E-2</v>
      </c>
      <c r="F140">
        <v>5.3118257165728293</v>
      </c>
      <c r="G140">
        <v>14.707352437536105</v>
      </c>
      <c r="H140" t="s">
        <v>216</v>
      </c>
      <c r="J140" t="s">
        <v>285</v>
      </c>
    </row>
    <row r="141" spans="1:10" x14ac:dyDescent="0.25">
      <c r="A141" t="s">
        <v>134</v>
      </c>
      <c r="B141">
        <v>201.31</v>
      </c>
      <c r="C141">
        <v>1852609</v>
      </c>
      <c r="D141">
        <v>-6.955406471981041E-3</v>
      </c>
      <c r="E141">
        <v>-6.9797080620918562E-3</v>
      </c>
      <c r="F141">
        <v>5.3048460085107374</v>
      </c>
      <c r="G141">
        <v>14.432105473827617</v>
      </c>
      <c r="H141">
        <v>0</v>
      </c>
    </row>
    <row r="142" spans="1:10" x14ac:dyDescent="0.25">
      <c r="A142" t="s">
        <v>135</v>
      </c>
      <c r="B142">
        <v>203.8</v>
      </c>
      <c r="C142">
        <v>1177094</v>
      </c>
      <c r="D142">
        <v>1.2368983160300081E-2</v>
      </c>
      <c r="E142">
        <v>1.2293112277887385E-2</v>
      </c>
      <c r="F142">
        <v>5.3171391207886245</v>
      </c>
      <c r="G142">
        <v>13.978559247114623</v>
      </c>
      <c r="H142">
        <v>0</v>
      </c>
    </row>
    <row r="143" spans="1:10" x14ac:dyDescent="0.25">
      <c r="A143" t="s">
        <v>136</v>
      </c>
      <c r="B143">
        <v>202.06</v>
      </c>
      <c r="C143">
        <v>1273056</v>
      </c>
      <c r="D143">
        <v>-8.5377821393523498E-3</v>
      </c>
      <c r="E143">
        <v>-8.5744377890382348E-3</v>
      </c>
      <c r="F143">
        <v>5.3085646829995863</v>
      </c>
      <c r="G143">
        <v>14.056930867145436</v>
      </c>
      <c r="H143">
        <v>0</v>
      </c>
    </row>
    <row r="144" spans="1:10" x14ac:dyDescent="0.25">
      <c r="A144" t="s">
        <v>137</v>
      </c>
      <c r="B144">
        <v>204.06</v>
      </c>
      <c r="C144">
        <v>1075706</v>
      </c>
      <c r="D144">
        <v>9.8980500841334262E-3</v>
      </c>
      <c r="E144">
        <v>9.8493852475729331E-3</v>
      </c>
      <c r="F144">
        <v>5.3184140682471588</v>
      </c>
      <c r="G144">
        <v>13.888487748167858</v>
      </c>
      <c r="H144">
        <v>0</v>
      </c>
    </row>
    <row r="145" spans="1:10" x14ac:dyDescent="0.25">
      <c r="A145" t="s">
        <v>138</v>
      </c>
      <c r="B145">
        <v>203.88</v>
      </c>
      <c r="C145">
        <v>1314773</v>
      </c>
      <c r="D145">
        <v>-8.8209350191123601E-4</v>
      </c>
      <c r="E145">
        <v>-8.8248277531818365E-4</v>
      </c>
      <c r="F145">
        <v>5.3175315854718406</v>
      </c>
      <c r="G145">
        <v>14.089174585118693</v>
      </c>
      <c r="H145">
        <v>0</v>
      </c>
    </row>
    <row r="146" spans="1:10" x14ac:dyDescent="0.25">
      <c r="A146" t="s">
        <v>139</v>
      </c>
      <c r="B146">
        <v>205.07</v>
      </c>
      <c r="C146">
        <v>2264628</v>
      </c>
      <c r="D146">
        <v>5.8367667255248071E-3</v>
      </c>
      <c r="E146">
        <v>5.8197987958374092E-3</v>
      </c>
      <c r="F146">
        <v>5.3233513842676787</v>
      </c>
      <c r="G146">
        <v>14.632921065000071</v>
      </c>
      <c r="H146">
        <v>0</v>
      </c>
    </row>
    <row r="147" spans="1:10" x14ac:dyDescent="0.25">
      <c r="A147" s="1">
        <v>43898</v>
      </c>
      <c r="B147">
        <v>216.6</v>
      </c>
      <c r="C147">
        <v>2869113</v>
      </c>
      <c r="D147">
        <v>5.6224703759691817E-2</v>
      </c>
      <c r="E147">
        <v>5.4700950299211931E-2</v>
      </c>
      <c r="F147">
        <v>5.37805233456689</v>
      </c>
      <c r="G147">
        <v>14.869513480733707</v>
      </c>
      <c r="H147" t="s">
        <v>216</v>
      </c>
      <c r="J147" t="s">
        <v>287</v>
      </c>
    </row>
    <row r="148" spans="1:10" x14ac:dyDescent="0.25">
      <c r="A148" s="1">
        <v>43929</v>
      </c>
      <c r="B148">
        <v>213.35</v>
      </c>
      <c r="C148">
        <v>1662587</v>
      </c>
      <c r="D148">
        <v>-1.5004616805170823E-2</v>
      </c>
      <c r="E148">
        <v>-1.5118324932881287E-2</v>
      </c>
      <c r="F148">
        <v>5.3629340096340092</v>
      </c>
      <c r="G148">
        <v>14.323885380970005</v>
      </c>
      <c r="H148">
        <v>0</v>
      </c>
    </row>
    <row r="149" spans="1:10" x14ac:dyDescent="0.25">
      <c r="A149" s="1">
        <v>43959</v>
      </c>
      <c r="B149">
        <v>212.93</v>
      </c>
      <c r="C149">
        <v>1094084</v>
      </c>
      <c r="D149">
        <v>-1.9685962034215491E-3</v>
      </c>
      <c r="E149">
        <v>-1.9705364357017665E-3</v>
      </c>
      <c r="F149">
        <v>5.3609634731983071</v>
      </c>
      <c r="G149">
        <v>13.905428041466168</v>
      </c>
      <c r="H149">
        <v>0</v>
      </c>
    </row>
    <row r="150" spans="1:10" x14ac:dyDescent="0.25">
      <c r="A150" s="1">
        <v>43990</v>
      </c>
      <c r="B150">
        <v>216.32</v>
      </c>
      <c r="C150">
        <v>1568896</v>
      </c>
      <c r="D150">
        <v>1.5920725120931695E-2</v>
      </c>
      <c r="E150">
        <v>1.5795319656291988E-2</v>
      </c>
      <c r="F150">
        <v>5.3767587928545995</v>
      </c>
      <c r="G150">
        <v>14.265882745260782</v>
      </c>
      <c r="H150">
        <v>0</v>
      </c>
    </row>
    <row r="151" spans="1:10" x14ac:dyDescent="0.25">
      <c r="A151" s="1">
        <v>44020</v>
      </c>
      <c r="B151">
        <v>212.46</v>
      </c>
      <c r="C151">
        <v>1219371</v>
      </c>
      <c r="D151">
        <v>-1.7843934911242535E-2</v>
      </c>
      <c r="E151">
        <v>-1.8005057502731889E-2</v>
      </c>
      <c r="F151">
        <v>5.3587537353518675</v>
      </c>
      <c r="G151">
        <v>14.013845709985091</v>
      </c>
      <c r="H151">
        <v>0</v>
      </c>
    </row>
    <row r="152" spans="1:10" x14ac:dyDescent="0.25">
      <c r="A152" s="1">
        <v>44112</v>
      </c>
      <c r="B152">
        <v>208.33</v>
      </c>
      <c r="C152">
        <v>1270825</v>
      </c>
      <c r="D152">
        <v>-1.9438953214722748E-2</v>
      </c>
      <c r="E152">
        <v>-1.9630374411576928E-2</v>
      </c>
      <c r="F152">
        <v>5.3391233609402908</v>
      </c>
      <c r="G152">
        <v>14.055176853831146</v>
      </c>
      <c r="H152">
        <v>0</v>
      </c>
    </row>
    <row r="153" spans="1:10" x14ac:dyDescent="0.25">
      <c r="A153" s="1">
        <v>44143</v>
      </c>
      <c r="B153">
        <v>203.37</v>
      </c>
      <c r="C153">
        <v>1486104</v>
      </c>
      <c r="D153">
        <v>-2.3808380934094982E-2</v>
      </c>
      <c r="E153">
        <v>-2.4096380829306548E-2</v>
      </c>
      <c r="F153">
        <v>5.315026980110984</v>
      </c>
      <c r="G153">
        <v>14.211668488351947</v>
      </c>
      <c r="H153">
        <v>0</v>
      </c>
    </row>
    <row r="154" spans="1:10" x14ac:dyDescent="0.25">
      <c r="A154" s="1">
        <v>44173</v>
      </c>
      <c r="B154">
        <v>209.27</v>
      </c>
      <c r="C154">
        <v>1258058</v>
      </c>
      <c r="D154">
        <v>2.9011161921620718E-2</v>
      </c>
      <c r="E154">
        <v>2.8598304141594273E-2</v>
      </c>
      <c r="F154">
        <v>5.3436252842525782</v>
      </c>
      <c r="G154">
        <v>14.045079820108182</v>
      </c>
      <c r="H154">
        <v>0</v>
      </c>
    </row>
    <row r="155" spans="1:10" x14ac:dyDescent="0.25">
      <c r="A155" t="s">
        <v>140</v>
      </c>
      <c r="B155">
        <v>208.71</v>
      </c>
      <c r="C155">
        <v>923297</v>
      </c>
      <c r="D155">
        <v>-2.6759688440770404E-3</v>
      </c>
      <c r="E155">
        <v>-2.6795556489185844E-3</v>
      </c>
      <c r="F155">
        <v>5.3409457286036597</v>
      </c>
      <c r="G155">
        <v>13.735706238540667</v>
      </c>
      <c r="H155">
        <v>0</v>
      </c>
    </row>
    <row r="156" spans="1:10" x14ac:dyDescent="0.25">
      <c r="A156" t="s">
        <v>141</v>
      </c>
      <c r="B156">
        <v>208.89</v>
      </c>
      <c r="C156">
        <v>806860</v>
      </c>
      <c r="D156">
        <v>8.624407072012764E-4</v>
      </c>
      <c r="E156">
        <v>8.6206901890532428E-4</v>
      </c>
      <c r="F156">
        <v>5.3418077976225646</v>
      </c>
      <c r="G156">
        <v>13.600905450170119</v>
      </c>
      <c r="H156">
        <v>0</v>
      </c>
    </row>
    <row r="157" spans="1:10" x14ac:dyDescent="0.25">
      <c r="A157" t="s">
        <v>142</v>
      </c>
      <c r="B157">
        <v>210.21</v>
      </c>
      <c r="C157">
        <v>874189</v>
      </c>
      <c r="D157">
        <v>6.3191153238547643E-3</v>
      </c>
      <c r="E157">
        <v>6.2992334279873708E-3</v>
      </c>
      <c r="F157">
        <v>5.3481070310505521</v>
      </c>
      <c r="G157">
        <v>13.681051878399218</v>
      </c>
      <c r="H157">
        <v>0</v>
      </c>
    </row>
    <row r="158" spans="1:10" x14ac:dyDescent="0.25">
      <c r="A158" t="s">
        <v>143</v>
      </c>
      <c r="B158">
        <v>211.49</v>
      </c>
      <c r="C158">
        <v>1016934</v>
      </c>
      <c r="D158">
        <v>6.0891489462918088E-3</v>
      </c>
      <c r="E158">
        <v>6.0706849941063032E-3</v>
      </c>
      <c r="F158">
        <v>5.3541777160446582</v>
      </c>
      <c r="G158">
        <v>13.83230277616965</v>
      </c>
      <c r="H158">
        <v>0</v>
      </c>
    </row>
    <row r="159" spans="1:10" x14ac:dyDescent="0.25">
      <c r="A159" t="s">
        <v>144</v>
      </c>
      <c r="B159">
        <v>209.84</v>
      </c>
      <c r="C159">
        <v>1146244</v>
      </c>
      <c r="D159">
        <v>-7.8017873185493667E-3</v>
      </c>
      <c r="E159">
        <v>-7.8323804860404057E-3</v>
      </c>
      <c r="F159">
        <v>5.3463453355586186</v>
      </c>
      <c r="G159">
        <v>13.952001068078916</v>
      </c>
      <c r="H159">
        <v>0</v>
      </c>
    </row>
    <row r="160" spans="1:10" x14ac:dyDescent="0.25">
      <c r="A160" t="s">
        <v>145</v>
      </c>
      <c r="B160">
        <v>214.55</v>
      </c>
      <c r="C160">
        <v>1504588</v>
      </c>
      <c r="D160">
        <v>2.2445672893633282E-2</v>
      </c>
      <c r="E160">
        <v>2.2197475878915539E-2</v>
      </c>
      <c r="F160">
        <v>5.3685428114375338</v>
      </c>
      <c r="G160">
        <v>14.224029664534781</v>
      </c>
      <c r="H160">
        <v>0</v>
      </c>
    </row>
    <row r="161" spans="1:12" x14ac:dyDescent="0.25">
      <c r="A161" t="s">
        <v>146</v>
      </c>
      <c r="B161">
        <v>213.12</v>
      </c>
      <c r="C161">
        <v>1452507</v>
      </c>
      <c r="D161">
        <v>-6.665113027266403E-3</v>
      </c>
      <c r="E161">
        <v>-6.6874240855093799E-3</v>
      </c>
      <c r="F161">
        <v>5.3618553873520245</v>
      </c>
      <c r="G161">
        <v>14.1888015869737</v>
      </c>
      <c r="H161">
        <v>0</v>
      </c>
    </row>
    <row r="162" spans="1:12" x14ac:dyDescent="0.25">
      <c r="A162" t="s">
        <v>147</v>
      </c>
      <c r="B162">
        <v>213.71</v>
      </c>
      <c r="C162">
        <v>1086903</v>
      </c>
      <c r="D162">
        <v>2.7683933933934095E-3</v>
      </c>
      <c r="E162">
        <v>2.7645684500755925E-3</v>
      </c>
      <c r="F162">
        <v>5.3646199558020999</v>
      </c>
      <c r="G162">
        <v>13.898842925690996</v>
      </c>
      <c r="H162">
        <v>0</v>
      </c>
    </row>
    <row r="163" spans="1:12" x14ac:dyDescent="0.25">
      <c r="A163" t="s">
        <v>148</v>
      </c>
      <c r="B163">
        <v>216.43</v>
      </c>
      <c r="C163">
        <v>1154763</v>
      </c>
      <c r="D163">
        <v>1.272752795844836E-2</v>
      </c>
      <c r="E163">
        <v>1.2647213724338259E-2</v>
      </c>
      <c r="F163">
        <v>5.377267169526438</v>
      </c>
      <c r="G163">
        <v>13.959405686077503</v>
      </c>
      <c r="H163">
        <v>0</v>
      </c>
    </row>
    <row r="164" spans="1:12" x14ac:dyDescent="0.25">
      <c r="A164" t="s">
        <v>149</v>
      </c>
      <c r="B164">
        <v>221.18</v>
      </c>
      <c r="C164">
        <v>1719149</v>
      </c>
      <c r="D164">
        <v>2.1947049854456405E-2</v>
      </c>
      <c r="E164">
        <v>2.1709680120776065E-2</v>
      </c>
      <c r="F164">
        <v>5.3989768496472141</v>
      </c>
      <c r="G164">
        <v>14.357339958909977</v>
      </c>
      <c r="H164">
        <v>0</v>
      </c>
    </row>
    <row r="165" spans="1:12" x14ac:dyDescent="0.25">
      <c r="A165" t="s">
        <v>150</v>
      </c>
      <c r="B165">
        <v>226.57</v>
      </c>
      <c r="C165">
        <v>2391471</v>
      </c>
      <c r="D165">
        <v>2.4369291979383246E-2</v>
      </c>
      <c r="E165">
        <v>2.407709830214869E-2</v>
      </c>
      <c r="F165">
        <v>5.4230539479493629</v>
      </c>
      <c r="G165">
        <v>14.687419215748388</v>
      </c>
      <c r="H165">
        <v>0</v>
      </c>
    </row>
    <row r="166" spans="1:12" x14ac:dyDescent="0.25">
      <c r="A166" t="s">
        <v>151</v>
      </c>
      <c r="B166">
        <v>229.02</v>
      </c>
      <c r="C166">
        <v>1495909</v>
      </c>
      <c r="D166">
        <v>1.0813435141457462E-2</v>
      </c>
      <c r="E166">
        <v>1.0755388035830753E-2</v>
      </c>
      <c r="F166">
        <v>5.4338093359851936</v>
      </c>
      <c r="G166">
        <v>14.218244606789403</v>
      </c>
      <c r="H166">
        <v>0</v>
      </c>
    </row>
    <row r="167" spans="1:12" x14ac:dyDescent="0.25">
      <c r="A167" t="s">
        <v>152</v>
      </c>
      <c r="B167">
        <v>225</v>
      </c>
      <c r="C167">
        <v>1244389</v>
      </c>
      <c r="D167">
        <v>-1.7553052135184745E-2</v>
      </c>
      <c r="E167">
        <v>-1.7708933780773303E-2</v>
      </c>
      <c r="F167">
        <v>5.4161004022044201</v>
      </c>
      <c r="G167">
        <v>14.034155204365135</v>
      </c>
      <c r="H167">
        <v>0</v>
      </c>
    </row>
    <row r="168" spans="1:12" x14ac:dyDescent="0.25">
      <c r="A168" s="1">
        <v>43839</v>
      </c>
      <c r="B168">
        <v>227.28</v>
      </c>
      <c r="C168">
        <v>938716</v>
      </c>
      <c r="D168">
        <v>1.0133333333333338E-2</v>
      </c>
      <c r="E168">
        <v>1.0082335341512358E-2</v>
      </c>
      <c r="F168">
        <v>5.4261827375459326</v>
      </c>
      <c r="G168">
        <v>13.75226826302908</v>
      </c>
      <c r="H168">
        <v>0</v>
      </c>
    </row>
    <row r="169" spans="1:12" x14ac:dyDescent="0.25">
      <c r="A169" s="1">
        <v>43870</v>
      </c>
      <c r="B169">
        <v>231.71</v>
      </c>
      <c r="C169">
        <v>1599534</v>
      </c>
      <c r="D169">
        <v>1.9491376275959198E-2</v>
      </c>
      <c r="E169">
        <v>1.9303852218724864E-2</v>
      </c>
      <c r="F169">
        <v>5.4454865897646574</v>
      </c>
      <c r="G169">
        <v>14.285222894788491</v>
      </c>
      <c r="H169">
        <v>0</v>
      </c>
    </row>
    <row r="170" spans="1:12" x14ac:dyDescent="0.25">
      <c r="A170" s="1">
        <v>43899</v>
      </c>
      <c r="B170">
        <v>217.11</v>
      </c>
      <c r="C170">
        <v>2622417</v>
      </c>
      <c r="D170">
        <v>-6.3009796728669437E-2</v>
      </c>
      <c r="E170">
        <v>-6.5082452218511319E-2</v>
      </c>
      <c r="F170">
        <v>5.3804041375461464</v>
      </c>
      <c r="G170">
        <v>14.779606969562039</v>
      </c>
      <c r="H170" t="s">
        <v>216</v>
      </c>
      <c r="J170" s="14" t="s">
        <v>288</v>
      </c>
      <c r="K170" s="14"/>
    </row>
    <row r="171" spans="1:12" x14ac:dyDescent="0.25">
      <c r="A171" s="1">
        <v>43930</v>
      </c>
      <c r="B171">
        <v>214.14</v>
      </c>
      <c r="C171">
        <v>2436065</v>
      </c>
      <c r="D171">
        <v>-1.3679701533784842E-2</v>
      </c>
      <c r="E171">
        <v>-1.3774130816022157E-2</v>
      </c>
      <c r="F171">
        <v>5.3666300067301238</v>
      </c>
      <c r="G171">
        <v>14.705894590542965</v>
      </c>
      <c r="H171">
        <v>0</v>
      </c>
      <c r="J171" s="14"/>
      <c r="K171" s="14"/>
      <c r="L171" t="s">
        <v>289</v>
      </c>
    </row>
    <row r="172" spans="1:12" x14ac:dyDescent="0.25">
      <c r="A172" s="1">
        <v>44052</v>
      </c>
      <c r="B172">
        <v>202.67</v>
      </c>
      <c r="C172">
        <v>1843302</v>
      </c>
      <c r="D172">
        <v>-5.3563089567572615E-2</v>
      </c>
      <c r="E172">
        <v>-5.5050966198902082E-2</v>
      </c>
      <c r="F172">
        <v>5.311579040531222</v>
      </c>
      <c r="G172">
        <v>14.427069086494255</v>
      </c>
      <c r="H172" t="s">
        <v>216</v>
      </c>
      <c r="J172" s="14"/>
      <c r="K172" s="14"/>
    </row>
    <row r="173" spans="1:12" x14ac:dyDescent="0.25">
      <c r="A173" s="1">
        <v>44083</v>
      </c>
      <c r="B173">
        <v>211.17</v>
      </c>
      <c r="C173">
        <v>1735486</v>
      </c>
      <c r="D173">
        <v>4.1940099669413332E-2</v>
      </c>
      <c r="E173">
        <v>4.1084455756927964E-2</v>
      </c>
      <c r="F173">
        <v>5.3526634962881499</v>
      </c>
      <c r="G173">
        <v>14.366798047411914</v>
      </c>
      <c r="H173">
        <v>0</v>
      </c>
    </row>
    <row r="174" spans="1:12" x14ac:dyDescent="0.25">
      <c r="A174" s="1">
        <v>44113</v>
      </c>
      <c r="B174">
        <v>205.32</v>
      </c>
      <c r="C174">
        <v>1481419</v>
      </c>
      <c r="D174">
        <v>-2.770279869299614E-2</v>
      </c>
      <c r="E174">
        <v>-2.8093758596047531E-2</v>
      </c>
      <c r="F174">
        <v>5.3245697376921024</v>
      </c>
      <c r="G174">
        <v>14.208510970184491</v>
      </c>
      <c r="H174">
        <v>0</v>
      </c>
    </row>
    <row r="175" spans="1:12" x14ac:dyDescent="0.25">
      <c r="A175" s="1">
        <v>44144</v>
      </c>
      <c r="B175">
        <v>204.04</v>
      </c>
      <c r="C175">
        <v>1511966</v>
      </c>
      <c r="D175">
        <v>-6.2341710500681919E-3</v>
      </c>
      <c r="E175">
        <v>-6.2536846373766114E-3</v>
      </c>
      <c r="F175">
        <v>5.3183160530547253</v>
      </c>
      <c r="G175">
        <v>14.228921348696298</v>
      </c>
      <c r="H175">
        <v>0</v>
      </c>
    </row>
    <row r="176" spans="1:12" x14ac:dyDescent="0.25">
      <c r="A176" t="s">
        <v>153</v>
      </c>
      <c r="B176">
        <v>205.3</v>
      </c>
      <c r="C176">
        <v>1180813</v>
      </c>
      <c r="D176">
        <v>6.1752597529897051E-3</v>
      </c>
      <c r="E176">
        <v>6.1562709701620767E-3</v>
      </c>
      <c r="F176">
        <v>5.3244723240248879</v>
      </c>
      <c r="G176">
        <v>13.981713742252836</v>
      </c>
      <c r="H176">
        <v>0</v>
      </c>
    </row>
    <row r="177" spans="1:8" x14ac:dyDescent="0.25">
      <c r="A177" t="s">
        <v>154</v>
      </c>
      <c r="B177">
        <v>208.83</v>
      </c>
      <c r="C177">
        <v>768517</v>
      </c>
      <c r="D177">
        <v>1.7194349732099372E-2</v>
      </c>
      <c r="E177">
        <v>1.7048199823796975E-2</v>
      </c>
      <c r="F177">
        <v>5.3415205238486845</v>
      </c>
      <c r="G177">
        <v>13.552217962731087</v>
      </c>
      <c r="H177">
        <v>0</v>
      </c>
    </row>
    <row r="178" spans="1:8" x14ac:dyDescent="0.25">
      <c r="A178" t="s">
        <v>155</v>
      </c>
      <c r="B178">
        <v>204.96</v>
      </c>
      <c r="C178">
        <v>1046362</v>
      </c>
      <c r="D178">
        <v>-1.8531820140784392E-2</v>
      </c>
      <c r="E178">
        <v>-1.8705685700260669E-2</v>
      </c>
      <c r="F178">
        <v>5.3228148381484237</v>
      </c>
      <c r="G178">
        <v>13.860829944040956</v>
      </c>
      <c r="H178">
        <v>0</v>
      </c>
    </row>
    <row r="179" spans="1:8" x14ac:dyDescent="0.25">
      <c r="A179" t="s">
        <v>156</v>
      </c>
      <c r="B179">
        <v>202.94</v>
      </c>
      <c r="C179">
        <v>1386142</v>
      </c>
      <c r="D179">
        <v>-9.8555815768931014E-3</v>
      </c>
      <c r="E179">
        <v>-9.9044692974873828E-3</v>
      </c>
      <c r="F179">
        <v>5.3129103688509369</v>
      </c>
      <c r="G179">
        <v>14.142034906586478</v>
      </c>
      <c r="H179">
        <v>0</v>
      </c>
    </row>
    <row r="180" spans="1:8" x14ac:dyDescent="0.25">
      <c r="A180" t="s">
        <v>157</v>
      </c>
      <c r="B180">
        <v>200.34</v>
      </c>
      <c r="C180">
        <v>2040834</v>
      </c>
      <c r="D180">
        <v>-1.2811668473440398E-2</v>
      </c>
      <c r="E180">
        <v>-1.2894445667318642E-2</v>
      </c>
      <c r="F180">
        <v>5.3000159231836186</v>
      </c>
      <c r="G180">
        <v>14.528869105804242</v>
      </c>
      <c r="H180">
        <v>0</v>
      </c>
    </row>
    <row r="181" spans="1:8" x14ac:dyDescent="0.25">
      <c r="A181" t="s">
        <v>158</v>
      </c>
      <c r="B181">
        <v>202.67</v>
      </c>
      <c r="C181">
        <v>2494659</v>
      </c>
      <c r="D181">
        <v>1.1630228611360607E-2</v>
      </c>
      <c r="E181">
        <v>1.1563117347603586E-2</v>
      </c>
      <c r="F181">
        <v>5.311579040531222</v>
      </c>
      <c r="G181">
        <v>14.72966260448041</v>
      </c>
      <c r="H181">
        <v>0</v>
      </c>
    </row>
    <row r="182" spans="1:8" x14ac:dyDescent="0.25">
      <c r="A182" t="s">
        <v>159</v>
      </c>
      <c r="B182">
        <v>207.42</v>
      </c>
      <c r="C182">
        <v>1720514</v>
      </c>
      <c r="D182">
        <v>2.3437114521142745E-2</v>
      </c>
      <c r="E182">
        <v>2.3166682630366257E-2</v>
      </c>
      <c r="F182">
        <v>5.3347457231615882</v>
      </c>
      <c r="G182">
        <v>14.358133641355993</v>
      </c>
      <c r="H182">
        <v>0</v>
      </c>
    </row>
    <row r="183" spans="1:8" x14ac:dyDescent="0.25">
      <c r="A183" t="s">
        <v>160</v>
      </c>
      <c r="B183">
        <v>200.75</v>
      </c>
      <c r="C183">
        <v>1782923</v>
      </c>
      <c r="D183">
        <v>-3.2156976183588794E-2</v>
      </c>
      <c r="E183">
        <v>-3.2685370334717072E-2</v>
      </c>
      <c r="F183">
        <v>5.3020603528268708</v>
      </c>
      <c r="G183">
        <v>14.393764710270574</v>
      </c>
      <c r="H183">
        <v>0</v>
      </c>
    </row>
    <row r="184" spans="1:8" x14ac:dyDescent="0.25">
      <c r="A184" t="s">
        <v>161</v>
      </c>
      <c r="B184">
        <v>203.09</v>
      </c>
      <c r="C184">
        <v>1516504</v>
      </c>
      <c r="D184">
        <v>1.1656288916562906E-2</v>
      </c>
      <c r="E184">
        <v>1.1588877718147398E-2</v>
      </c>
      <c r="F184">
        <v>5.3136492305450185</v>
      </c>
      <c r="G184">
        <v>14.231918243759784</v>
      </c>
      <c r="H184">
        <v>0</v>
      </c>
    </row>
    <row r="185" spans="1:8" x14ac:dyDescent="0.25">
      <c r="A185" t="s">
        <v>162</v>
      </c>
      <c r="B185">
        <v>207.8</v>
      </c>
      <c r="C185">
        <v>1574179</v>
      </c>
      <c r="D185">
        <v>2.3191688414003684E-2</v>
      </c>
      <c r="E185">
        <v>2.2926848120108798E-2</v>
      </c>
      <c r="F185">
        <v>5.3365760786651268</v>
      </c>
      <c r="G185">
        <v>14.269244424492245</v>
      </c>
      <c r="H185">
        <v>0</v>
      </c>
    </row>
    <row r="186" spans="1:8" x14ac:dyDescent="0.25">
      <c r="A186" t="s">
        <v>163</v>
      </c>
      <c r="B186">
        <v>209.58</v>
      </c>
      <c r="C186">
        <v>1781494</v>
      </c>
      <c r="D186">
        <v>8.5659287776708431E-3</v>
      </c>
      <c r="E186">
        <v>8.5294493816686755E-3</v>
      </c>
      <c r="F186">
        <v>5.3451055280467958</v>
      </c>
      <c r="G186">
        <v>14.392962896073998</v>
      </c>
      <c r="H186">
        <v>0</v>
      </c>
    </row>
    <row r="187" spans="1:8" x14ac:dyDescent="0.25">
      <c r="A187" t="s">
        <v>164</v>
      </c>
      <c r="B187">
        <v>207.17</v>
      </c>
      <c r="C187">
        <v>1110151</v>
      </c>
      <c r="D187">
        <v>-1.1499188853898392E-2</v>
      </c>
      <c r="E187">
        <v>-1.156581578899833E-2</v>
      </c>
      <c r="F187">
        <v>5.3335397122577977</v>
      </c>
      <c r="G187">
        <v>13.92000660007249</v>
      </c>
      <c r="H187">
        <v>0</v>
      </c>
    </row>
    <row r="188" spans="1:8" x14ac:dyDescent="0.25">
      <c r="A188" t="s">
        <v>165</v>
      </c>
      <c r="B188">
        <v>210.17</v>
      </c>
      <c r="C188">
        <v>1709244</v>
      </c>
      <c r="D188">
        <v>1.4480861128541777E-2</v>
      </c>
      <c r="E188">
        <v>1.4377014781523487E-2</v>
      </c>
      <c r="F188">
        <v>5.3479167270393209</v>
      </c>
      <c r="G188">
        <v>14.351561725458339</v>
      </c>
      <c r="H188">
        <v>0</v>
      </c>
    </row>
    <row r="189" spans="1:8" x14ac:dyDescent="0.25">
      <c r="A189" s="1">
        <v>43840</v>
      </c>
      <c r="B189">
        <v>212.44</v>
      </c>
      <c r="C189">
        <v>1231166</v>
      </c>
      <c r="D189">
        <v>1.0800780320692822E-2</v>
      </c>
      <c r="E189">
        <v>1.0742868514877647E-2</v>
      </c>
      <c r="F189">
        <v>5.3586595955541982</v>
      </c>
      <c r="G189">
        <v>14.023472245790863</v>
      </c>
      <c r="H189">
        <v>0</v>
      </c>
    </row>
    <row r="190" spans="1:8" x14ac:dyDescent="0.25">
      <c r="A190" s="1">
        <v>43871</v>
      </c>
      <c r="B190">
        <v>206.14</v>
      </c>
      <c r="C190">
        <v>2050139</v>
      </c>
      <c r="D190">
        <v>-2.9655432122010973E-2</v>
      </c>
      <c r="E190">
        <v>-3.0104045945551751E-2</v>
      </c>
      <c r="F190">
        <v>5.3285555496086463</v>
      </c>
      <c r="G190">
        <v>14.533418153693994</v>
      </c>
      <c r="H190">
        <v>0</v>
      </c>
    </row>
    <row r="191" spans="1:8" x14ac:dyDescent="0.25">
      <c r="A191" s="1">
        <v>43961</v>
      </c>
      <c r="B191">
        <v>210.23</v>
      </c>
      <c r="C191">
        <v>1106669</v>
      </c>
      <c r="D191">
        <v>1.9840884835548675E-2</v>
      </c>
      <c r="E191">
        <v>1.9646619868387762E-2</v>
      </c>
      <c r="F191">
        <v>5.3482021694770348</v>
      </c>
      <c r="G191">
        <v>13.916865160656073</v>
      </c>
      <c r="H191">
        <v>0</v>
      </c>
    </row>
    <row r="192" spans="1:8" x14ac:dyDescent="0.25">
      <c r="A192" s="1">
        <v>43992</v>
      </c>
      <c r="B192">
        <v>205.79</v>
      </c>
      <c r="C192">
        <v>1775846</v>
      </c>
      <c r="D192">
        <v>-2.1119726014365209E-2</v>
      </c>
      <c r="E192">
        <v>-2.1345938122576846E-2</v>
      </c>
      <c r="F192">
        <v>5.3268562313544576</v>
      </c>
      <c r="G192">
        <v>14.389787487062863</v>
      </c>
      <c r="H192">
        <v>0</v>
      </c>
    </row>
    <row r="193" spans="1:10" x14ac:dyDescent="0.25">
      <c r="A193" s="1">
        <v>44022</v>
      </c>
      <c r="B193">
        <v>209.87</v>
      </c>
      <c r="C193">
        <v>1314049</v>
      </c>
      <c r="D193">
        <v>1.9826036250546734E-2</v>
      </c>
      <c r="E193">
        <v>1.9632060054872367E-2</v>
      </c>
      <c r="F193">
        <v>5.3464882914093295</v>
      </c>
      <c r="G193">
        <v>14.088623768046784</v>
      </c>
      <c r="H193">
        <v>0</v>
      </c>
    </row>
    <row r="194" spans="1:10" x14ac:dyDescent="0.25">
      <c r="A194" s="1">
        <v>44053</v>
      </c>
      <c r="B194">
        <v>210.61</v>
      </c>
      <c r="C194">
        <v>1156989</v>
      </c>
      <c r="D194">
        <v>3.5259922809358609E-3</v>
      </c>
      <c r="E194">
        <v>3.5197905440619744E-3</v>
      </c>
      <c r="F194">
        <v>5.3500080819533915</v>
      </c>
      <c r="G194">
        <v>13.961331498784032</v>
      </c>
      <c r="H194">
        <v>0</v>
      </c>
    </row>
    <row r="195" spans="1:10" x14ac:dyDescent="0.25">
      <c r="A195" s="1">
        <v>44084</v>
      </c>
      <c r="B195">
        <v>215.81</v>
      </c>
      <c r="C195">
        <v>1553012</v>
      </c>
      <c r="D195">
        <v>2.4690185651203591E-2</v>
      </c>
      <c r="E195">
        <v>2.4390308999980473E-2</v>
      </c>
      <c r="F195">
        <v>5.3743983909533721</v>
      </c>
      <c r="G195">
        <v>14.25570682908101</v>
      </c>
      <c r="H195">
        <v>0</v>
      </c>
    </row>
    <row r="196" spans="1:10" x14ac:dyDescent="0.25">
      <c r="A196" s="1">
        <v>44175</v>
      </c>
      <c r="B196">
        <v>221.49</v>
      </c>
      <c r="C196">
        <v>2485180</v>
      </c>
      <c r="D196">
        <v>2.6319447662295568E-2</v>
      </c>
      <c r="E196">
        <v>2.59790507858117E-2</v>
      </c>
      <c r="F196">
        <v>5.4003774417391837</v>
      </c>
      <c r="G196">
        <v>14.725855649497252</v>
      </c>
      <c r="H196">
        <v>0</v>
      </c>
    </row>
    <row r="197" spans="1:10" x14ac:dyDescent="0.25">
      <c r="A197" t="s">
        <v>166</v>
      </c>
      <c r="B197">
        <v>222.8</v>
      </c>
      <c r="C197">
        <v>1754396</v>
      </c>
      <c r="D197">
        <v>5.9144882387466803E-3</v>
      </c>
      <c r="E197">
        <v>5.8970663139451471E-3</v>
      </c>
      <c r="F197">
        <v>5.4062745080531291</v>
      </c>
      <c r="G197">
        <v>14.377635196101457</v>
      </c>
      <c r="H197">
        <v>0</v>
      </c>
    </row>
    <row r="198" spans="1:10" x14ac:dyDescent="0.25">
      <c r="A198" t="s">
        <v>167</v>
      </c>
      <c r="B198">
        <v>220.89</v>
      </c>
      <c r="C198">
        <v>1293668</v>
      </c>
      <c r="D198">
        <v>-8.5727109515261433E-3</v>
      </c>
      <c r="E198">
        <v>-8.6096680043938802E-3</v>
      </c>
      <c r="F198">
        <v>5.3976648400487353</v>
      </c>
      <c r="G198">
        <v>14.072992152344604</v>
      </c>
      <c r="H198">
        <v>0</v>
      </c>
    </row>
    <row r="199" spans="1:10" x14ac:dyDescent="0.25">
      <c r="A199" t="s">
        <v>168</v>
      </c>
      <c r="B199">
        <v>219.71</v>
      </c>
      <c r="C199">
        <v>1167219</v>
      </c>
      <c r="D199">
        <v>-5.3420254425278575E-3</v>
      </c>
      <c r="E199">
        <v>-5.3563450804561758E-3</v>
      </c>
      <c r="F199">
        <v>5.3923084949682787</v>
      </c>
      <c r="G199">
        <v>13.970134554331013</v>
      </c>
      <c r="H199">
        <v>0</v>
      </c>
    </row>
    <row r="200" spans="1:10" x14ac:dyDescent="0.25">
      <c r="A200" t="s">
        <v>169</v>
      </c>
      <c r="B200">
        <v>219.65</v>
      </c>
      <c r="C200">
        <v>1520369</v>
      </c>
      <c r="D200">
        <v>-2.7308725137682521E-4</v>
      </c>
      <c r="E200">
        <v>-2.7312454649033581E-4</v>
      </c>
      <c r="F200">
        <v>5.3920353704217883</v>
      </c>
      <c r="G200">
        <v>14.234463626518147</v>
      </c>
      <c r="H200">
        <v>0</v>
      </c>
    </row>
    <row r="201" spans="1:10" x14ac:dyDescent="0.25">
      <c r="A201" t="s">
        <v>170</v>
      </c>
      <c r="B201">
        <v>214.37</v>
      </c>
      <c r="C201">
        <v>1524390</v>
      </c>
      <c r="D201">
        <v>-2.4038242658775327E-2</v>
      </c>
      <c r="E201">
        <v>-2.4331876388744275E-2</v>
      </c>
      <c r="F201">
        <v>5.3677034940330444</v>
      </c>
      <c r="G201">
        <v>14.237104888002309</v>
      </c>
      <c r="H201">
        <v>0</v>
      </c>
    </row>
    <row r="202" spans="1:10" x14ac:dyDescent="0.25">
      <c r="A202" t="s">
        <v>171</v>
      </c>
      <c r="B202">
        <v>214.61</v>
      </c>
      <c r="C202">
        <v>1146166</v>
      </c>
      <c r="D202">
        <v>1.1195596398750249E-3</v>
      </c>
      <c r="E202">
        <v>1.1189334003461127E-3</v>
      </c>
      <c r="F202">
        <v>5.3688224274333907</v>
      </c>
      <c r="G202">
        <v>13.951933017424775</v>
      </c>
      <c r="H202">
        <v>0</v>
      </c>
    </row>
    <row r="203" spans="1:10" x14ac:dyDescent="0.25">
      <c r="A203" t="s">
        <v>172</v>
      </c>
      <c r="B203">
        <v>214.78</v>
      </c>
      <c r="C203">
        <v>1183537</v>
      </c>
      <c r="D203">
        <v>7.9213456968448579E-4</v>
      </c>
      <c r="E203">
        <v>7.9182099667991757E-4</v>
      </c>
      <c r="F203">
        <v>5.3696142484300706</v>
      </c>
      <c r="G203">
        <v>13.984017970649857</v>
      </c>
      <c r="H203">
        <v>0</v>
      </c>
    </row>
    <row r="204" spans="1:10" x14ac:dyDescent="0.25">
      <c r="A204" t="s">
        <v>173</v>
      </c>
      <c r="B204">
        <v>214.94</v>
      </c>
      <c r="C204">
        <v>1126777</v>
      </c>
      <c r="D204">
        <v>7.4494831921033888E-4</v>
      </c>
      <c r="E204">
        <v>7.4467098293678092E-4</v>
      </c>
      <c r="F204">
        <v>5.3703589194130075</v>
      </c>
      <c r="G204">
        <v>13.934871902990444</v>
      </c>
      <c r="H204">
        <v>0</v>
      </c>
    </row>
    <row r="205" spans="1:10" x14ac:dyDescent="0.25">
      <c r="A205" t="s">
        <v>174</v>
      </c>
      <c r="B205">
        <v>216.22</v>
      </c>
      <c r="C205">
        <v>1034545</v>
      </c>
      <c r="D205">
        <v>5.9551502744952132E-3</v>
      </c>
      <c r="E205">
        <v>5.937488451618113E-3</v>
      </c>
      <c r="F205">
        <v>5.3762964078646256</v>
      </c>
      <c r="G205">
        <v>13.84947227449668</v>
      </c>
      <c r="H205">
        <v>0</v>
      </c>
    </row>
    <row r="206" spans="1:10" x14ac:dyDescent="0.25">
      <c r="A206" t="s">
        <v>175</v>
      </c>
      <c r="B206">
        <v>210.25</v>
      </c>
      <c r="C206">
        <v>2092203</v>
      </c>
      <c r="D206">
        <v>-2.7610766811580791E-2</v>
      </c>
      <c r="E206">
        <v>-2.7999109011567901E-2</v>
      </c>
      <c r="F206">
        <v>5.3482972988530575</v>
      </c>
      <c r="G206">
        <v>14.553728135788102</v>
      </c>
      <c r="H206">
        <v>0</v>
      </c>
    </row>
    <row r="207" spans="1:10" x14ac:dyDescent="0.25">
      <c r="A207" t="s">
        <v>176</v>
      </c>
      <c r="B207">
        <v>213.15</v>
      </c>
      <c r="C207">
        <v>1401623</v>
      </c>
      <c r="D207">
        <v>1.379310344827589E-2</v>
      </c>
      <c r="E207">
        <v>1.3698844358161927E-2</v>
      </c>
      <c r="F207">
        <v>5.3619961432112193</v>
      </c>
      <c r="G207">
        <v>14.153141408846976</v>
      </c>
      <c r="H207">
        <v>0</v>
      </c>
    </row>
    <row r="208" spans="1:10" x14ac:dyDescent="0.25">
      <c r="A208" t="s">
        <v>177</v>
      </c>
      <c r="B208">
        <v>202.47</v>
      </c>
      <c r="C208">
        <v>2032308</v>
      </c>
      <c r="D208">
        <v>-5.0105559465165407E-2</v>
      </c>
      <c r="E208">
        <v>-5.1404415787794512E-2</v>
      </c>
      <c r="F208">
        <v>5.3105917274234251</v>
      </c>
      <c r="G208">
        <v>14.524682650997359</v>
      </c>
      <c r="H208" t="s">
        <v>216</v>
      </c>
      <c r="J208" t="s">
        <v>291</v>
      </c>
    </row>
    <row r="209" spans="1:10" x14ac:dyDescent="0.25">
      <c r="A209" t="s">
        <v>178</v>
      </c>
      <c r="B209">
        <v>204.35</v>
      </c>
      <c r="C209">
        <v>1385771</v>
      </c>
      <c r="D209">
        <v>9.2853262211685453E-3</v>
      </c>
      <c r="E209">
        <v>9.2424825868614412E-3</v>
      </c>
      <c r="F209">
        <v>5.3198342100102867</v>
      </c>
      <c r="G209">
        <v>14.141767221415828</v>
      </c>
      <c r="H209">
        <v>0</v>
      </c>
    </row>
    <row r="210" spans="1:10" x14ac:dyDescent="0.25">
      <c r="A210" t="s">
        <v>179</v>
      </c>
      <c r="B210">
        <v>202.63</v>
      </c>
      <c r="C210">
        <v>1622105</v>
      </c>
      <c r="D210">
        <v>-8.4169317347687744E-3</v>
      </c>
      <c r="E210">
        <v>-8.4525541330484674E-3</v>
      </c>
      <c r="F210">
        <v>5.3113816558772378</v>
      </c>
      <c r="G210">
        <v>14.299235246457474</v>
      </c>
      <c r="H210">
        <v>0</v>
      </c>
    </row>
    <row r="211" spans="1:10" x14ac:dyDescent="0.25">
      <c r="A211" s="1">
        <v>43872</v>
      </c>
      <c r="B211">
        <v>202.32</v>
      </c>
      <c r="C211">
        <v>1367230</v>
      </c>
      <c r="D211">
        <v>-1.5298820510289803E-3</v>
      </c>
      <c r="E211">
        <v>-1.5310535155281509E-3</v>
      </c>
      <c r="F211">
        <v>5.3098506023617098</v>
      </c>
      <c r="G211">
        <v>14.128297353199306</v>
      </c>
      <c r="H211">
        <v>0</v>
      </c>
    </row>
    <row r="212" spans="1:10" x14ac:dyDescent="0.25">
      <c r="A212" s="1">
        <v>43901</v>
      </c>
      <c r="B212">
        <v>206.14</v>
      </c>
      <c r="C212">
        <v>1164962</v>
      </c>
      <c r="D212">
        <v>1.8880980624752835E-2</v>
      </c>
      <c r="E212">
        <v>1.8704947246936842E-2</v>
      </c>
      <c r="F212">
        <v>5.3285555496086463</v>
      </c>
      <c r="G212">
        <v>13.968199026424207</v>
      </c>
      <c r="H212">
        <v>0</v>
      </c>
    </row>
    <row r="213" spans="1:10" x14ac:dyDescent="0.25">
      <c r="A213" s="1">
        <v>43932</v>
      </c>
      <c r="B213">
        <v>216.46</v>
      </c>
      <c r="C213">
        <v>2106906</v>
      </c>
      <c r="D213">
        <v>5.0063063937130212E-2</v>
      </c>
      <c r="E213">
        <v>4.8850223258353795E-2</v>
      </c>
      <c r="F213">
        <v>5.3774057728670002</v>
      </c>
      <c r="G213">
        <v>14.560731078597014</v>
      </c>
      <c r="H213" t="s">
        <v>216</v>
      </c>
      <c r="J213" t="s">
        <v>290</v>
      </c>
    </row>
    <row r="214" spans="1:10" x14ac:dyDescent="0.25">
      <c r="A214" s="1">
        <v>43962</v>
      </c>
      <c r="B214">
        <v>223.23</v>
      </c>
      <c r="C214">
        <v>1738397</v>
      </c>
      <c r="D214">
        <v>3.1275986325418004E-2</v>
      </c>
      <c r="E214">
        <v>3.0796857210279069E-2</v>
      </c>
      <c r="F214">
        <v>5.4082026300772794</v>
      </c>
      <c r="G214">
        <v>14.368473982198063</v>
      </c>
      <c r="H214">
        <v>0</v>
      </c>
    </row>
    <row r="215" spans="1:10" x14ac:dyDescent="0.25">
      <c r="A215" s="1">
        <v>43993</v>
      </c>
      <c r="B215">
        <v>223.64</v>
      </c>
      <c r="C215">
        <v>1066372</v>
      </c>
      <c r="D215">
        <v>1.8366706983828187E-3</v>
      </c>
      <c r="E215">
        <v>1.8349860811649498E-3</v>
      </c>
      <c r="F215">
        <v>5.4100376161584443</v>
      </c>
      <c r="G215">
        <v>13.879772790937785</v>
      </c>
      <c r="H215">
        <v>0</v>
      </c>
    </row>
    <row r="216" spans="1:10" x14ac:dyDescent="0.25">
      <c r="A216" s="1">
        <v>44085</v>
      </c>
      <c r="B216">
        <v>218.42</v>
      </c>
      <c r="C216">
        <v>1903543</v>
      </c>
      <c r="D216">
        <v>-2.3341083884814876E-2</v>
      </c>
      <c r="E216">
        <v>-2.3617801388862273E-2</v>
      </c>
      <c r="F216">
        <v>5.3864198147695825</v>
      </c>
      <c r="G216">
        <v>14.459227444515392</v>
      </c>
      <c r="H216">
        <v>0</v>
      </c>
    </row>
    <row r="217" spans="1:10" x14ac:dyDescent="0.25">
      <c r="A217" s="1">
        <v>44115</v>
      </c>
      <c r="B217">
        <v>211.08</v>
      </c>
      <c r="C217">
        <v>2193104</v>
      </c>
      <c r="D217">
        <v>-3.360498122882509E-2</v>
      </c>
      <c r="E217">
        <v>-3.4182606232115068E-2</v>
      </c>
      <c r="F217">
        <v>5.352237208537467</v>
      </c>
      <c r="G217">
        <v>14.600828449896172</v>
      </c>
      <c r="H217">
        <v>0</v>
      </c>
    </row>
    <row r="218" spans="1:10" x14ac:dyDescent="0.25">
      <c r="A218" s="1">
        <v>44146</v>
      </c>
      <c r="B218">
        <v>216.42</v>
      </c>
      <c r="C218">
        <v>1549085</v>
      </c>
      <c r="D218">
        <v>2.5298465036952694E-2</v>
      </c>
      <c r="E218">
        <v>2.4983755606035468E-2</v>
      </c>
      <c r="F218">
        <v>5.3772209641435023</v>
      </c>
      <c r="G218">
        <v>14.253174992005807</v>
      </c>
      <c r="H218">
        <v>0</v>
      </c>
    </row>
    <row r="219" spans="1:10" x14ac:dyDescent="0.25">
      <c r="A219" s="1">
        <v>44176</v>
      </c>
      <c r="B219">
        <v>215.43</v>
      </c>
      <c r="C219">
        <v>1030334</v>
      </c>
      <c r="D219">
        <v>-4.574438591627302E-3</v>
      </c>
      <c r="E219">
        <v>-4.5849333531666975E-3</v>
      </c>
      <c r="F219">
        <v>5.3726360307903356</v>
      </c>
      <c r="G219">
        <v>13.845393579485727</v>
      </c>
      <c r="H219">
        <v>0</v>
      </c>
    </row>
    <row r="220" spans="1:10" x14ac:dyDescent="0.25">
      <c r="A220" t="s">
        <v>180</v>
      </c>
      <c r="B220">
        <v>216.5</v>
      </c>
      <c r="C220">
        <v>972394</v>
      </c>
      <c r="D220">
        <v>4.9668105649166468E-3</v>
      </c>
      <c r="E220">
        <v>4.9545166522085519E-3</v>
      </c>
      <c r="F220">
        <v>5.3775905474425443</v>
      </c>
      <c r="G220">
        <v>13.787516351104781</v>
      </c>
      <c r="H220">
        <v>0</v>
      </c>
    </row>
    <row r="221" spans="1:10" x14ac:dyDescent="0.25">
      <c r="A221" t="s">
        <v>181</v>
      </c>
      <c r="B221">
        <v>217.35</v>
      </c>
      <c r="C221">
        <v>1152764</v>
      </c>
      <c r="D221">
        <v>3.9260969976905053E-3</v>
      </c>
      <c r="E221">
        <v>3.9184099922564292E-3</v>
      </c>
      <c r="F221">
        <v>5.381508957434801</v>
      </c>
      <c r="G221">
        <v>13.957673094866164</v>
      </c>
      <c r="H221">
        <v>0</v>
      </c>
    </row>
    <row r="222" spans="1:10" x14ac:dyDescent="0.25">
      <c r="A222" t="s">
        <v>182</v>
      </c>
      <c r="B222">
        <v>214.5</v>
      </c>
      <c r="C222">
        <v>1135149</v>
      </c>
      <c r="D222">
        <v>-1.3112491373360912E-2</v>
      </c>
      <c r="E222">
        <v>-1.3199219066729377E-2</v>
      </c>
      <c r="F222">
        <v>5.3683097383680716</v>
      </c>
      <c r="G222">
        <v>13.942274477814539</v>
      </c>
      <c r="H222">
        <v>0</v>
      </c>
    </row>
    <row r="223" spans="1:10" x14ac:dyDescent="0.25">
      <c r="A223" t="s">
        <v>183</v>
      </c>
      <c r="B223">
        <v>211</v>
      </c>
      <c r="C223">
        <v>1191647</v>
      </c>
      <c r="D223">
        <v>-1.6317016317016316E-2</v>
      </c>
      <c r="E223">
        <v>-1.6451604892005169E-2</v>
      </c>
      <c r="F223">
        <v>5.3518581334760666</v>
      </c>
      <c r="G223">
        <v>13.990846941809448</v>
      </c>
      <c r="H223">
        <v>0</v>
      </c>
    </row>
    <row r="224" spans="1:10" x14ac:dyDescent="0.25">
      <c r="A224" t="s">
        <v>184</v>
      </c>
      <c r="B224">
        <v>212.35</v>
      </c>
      <c r="C224">
        <v>1184342</v>
      </c>
      <c r="D224">
        <v>6.3981042654028169E-3</v>
      </c>
      <c r="E224">
        <v>6.3777232832137104E-3</v>
      </c>
      <c r="F224">
        <v>5.35823585675928</v>
      </c>
      <c r="G224">
        <v>13.98469790406792</v>
      </c>
      <c r="H224">
        <v>0</v>
      </c>
    </row>
    <row r="225" spans="1:8" x14ac:dyDescent="0.25">
      <c r="A225" t="s">
        <v>185</v>
      </c>
      <c r="B225">
        <v>210.33</v>
      </c>
      <c r="C225">
        <v>980160</v>
      </c>
      <c r="D225">
        <v>-9.51259712738395E-3</v>
      </c>
      <c r="E225">
        <v>-9.55813087229411E-3</v>
      </c>
      <c r="F225">
        <v>5.3486777258869864</v>
      </c>
      <c r="G225">
        <v>13.795471102626548</v>
      </c>
      <c r="H225">
        <v>0</v>
      </c>
    </row>
    <row r="226" spans="1:8" x14ac:dyDescent="0.25">
      <c r="A226" t="s">
        <v>186</v>
      </c>
      <c r="B226">
        <v>210.05</v>
      </c>
      <c r="C226">
        <v>883303</v>
      </c>
      <c r="D226">
        <v>-1.3312413825892699E-3</v>
      </c>
      <c r="E226">
        <v>-1.3321282715948589E-3</v>
      </c>
      <c r="F226">
        <v>5.3473455976153907</v>
      </c>
      <c r="G226">
        <v>13.691423569082035</v>
      </c>
      <c r="H226">
        <v>0</v>
      </c>
    </row>
    <row r="227" spans="1:8" x14ac:dyDescent="0.25">
      <c r="A227" t="s">
        <v>187</v>
      </c>
      <c r="B227">
        <v>213.86</v>
      </c>
      <c r="C227">
        <v>1316283</v>
      </c>
      <c r="D227">
        <v>1.8138538443227811E-2</v>
      </c>
      <c r="E227">
        <v>1.7975997713119446E-2</v>
      </c>
      <c r="F227">
        <v>5.3653215953285107</v>
      </c>
      <c r="G227">
        <v>14.090322413341116</v>
      </c>
      <c r="H227">
        <v>0</v>
      </c>
    </row>
    <row r="228" spans="1:8" x14ac:dyDescent="0.25">
      <c r="A228" t="s">
        <v>188</v>
      </c>
      <c r="B228">
        <v>213.79</v>
      </c>
      <c r="C228">
        <v>1039714</v>
      </c>
      <c r="D228">
        <v>-3.2731693631357709E-4</v>
      </c>
      <c r="E228">
        <v>-3.2737051619405685E-4</v>
      </c>
      <c r="F228">
        <v>5.3649942248123166</v>
      </c>
      <c r="G228">
        <v>13.854456233298121</v>
      </c>
      <c r="H228">
        <v>0</v>
      </c>
    </row>
    <row r="229" spans="1:8" x14ac:dyDescent="0.25">
      <c r="A229" t="s">
        <v>189</v>
      </c>
      <c r="B229">
        <v>215.2</v>
      </c>
      <c r="C229">
        <v>588470</v>
      </c>
      <c r="D229">
        <v>6.595257027924583E-3</v>
      </c>
      <c r="E229">
        <v>6.5736034753127622E-3</v>
      </c>
      <c r="F229">
        <v>5.3715678282876294</v>
      </c>
      <c r="G229">
        <v>13.285281227322772</v>
      </c>
      <c r="H229">
        <v>0</v>
      </c>
    </row>
    <row r="230" spans="1:8" x14ac:dyDescent="0.25">
      <c r="A230" t="s">
        <v>190</v>
      </c>
      <c r="B230">
        <v>214.25</v>
      </c>
      <c r="C230">
        <v>1429089</v>
      </c>
      <c r="D230">
        <v>-4.4144981412638879E-3</v>
      </c>
      <c r="E230">
        <v>-4.4242708097401735E-3</v>
      </c>
      <c r="F230">
        <v>5.3671435574778892</v>
      </c>
      <c r="G230">
        <v>14.172547736288209</v>
      </c>
      <c r="H230">
        <v>0</v>
      </c>
    </row>
    <row r="231" spans="1:8" x14ac:dyDescent="0.25">
      <c r="A231" s="1">
        <v>43842</v>
      </c>
      <c r="B231">
        <v>216.22</v>
      </c>
      <c r="C231">
        <v>1207571</v>
      </c>
      <c r="D231">
        <v>9.1948658109684903E-3</v>
      </c>
      <c r="E231">
        <v>9.1528503867360587E-3</v>
      </c>
      <c r="F231">
        <v>5.3762964078646256</v>
      </c>
      <c r="G231">
        <v>14.004121461952105</v>
      </c>
      <c r="H231">
        <v>0</v>
      </c>
    </row>
    <row r="232" spans="1:8" x14ac:dyDescent="0.25">
      <c r="A232" s="1">
        <v>43873</v>
      </c>
      <c r="B232">
        <v>215.41</v>
      </c>
      <c r="C232">
        <v>912649</v>
      </c>
      <c r="D232">
        <v>-3.7461844417722794E-3</v>
      </c>
      <c r="E232">
        <v>-3.7532189646171002E-3</v>
      </c>
      <c r="F232">
        <v>5.3725431889000079</v>
      </c>
      <c r="G232">
        <v>13.724106638780036</v>
      </c>
      <c r="H232">
        <v>0</v>
      </c>
    </row>
    <row r="233" spans="1:8" x14ac:dyDescent="0.25">
      <c r="A233" s="1">
        <v>43902</v>
      </c>
      <c r="B233">
        <v>214.28</v>
      </c>
      <c r="C233">
        <v>853519</v>
      </c>
      <c r="D233">
        <v>-5.245810315212829E-3</v>
      </c>
      <c r="E233">
        <v>-5.2596178872487175E-3</v>
      </c>
      <c r="F233">
        <v>5.3672835710127593</v>
      </c>
      <c r="G233">
        <v>13.657123082245947</v>
      </c>
      <c r="H233">
        <v>0</v>
      </c>
    </row>
    <row r="234" spans="1:8" x14ac:dyDescent="0.25">
      <c r="A234" s="1">
        <v>43933</v>
      </c>
      <c r="B234">
        <v>214.39</v>
      </c>
      <c r="C234">
        <v>889105</v>
      </c>
      <c r="D234">
        <v>5.1334702258720006E-4</v>
      </c>
      <c r="E234">
        <v>5.1321530508022879E-4</v>
      </c>
      <c r="F234">
        <v>5.3677967863178395</v>
      </c>
      <c r="G234">
        <v>13.697970617757797</v>
      </c>
      <c r="H234">
        <v>0</v>
      </c>
    </row>
    <row r="235" spans="1:8" x14ac:dyDescent="0.25">
      <c r="A235" s="1">
        <v>44024</v>
      </c>
      <c r="B235">
        <v>214.32</v>
      </c>
      <c r="C235">
        <v>798986</v>
      </c>
      <c r="D235">
        <v>-3.2650776622040757E-4</v>
      </c>
      <c r="E235">
        <v>-3.2656108148670113E-4</v>
      </c>
      <c r="F235">
        <v>5.3674702252363531</v>
      </c>
      <c r="G235">
        <v>13.591098702692523</v>
      </c>
      <c r="H235">
        <v>0</v>
      </c>
    </row>
    <row r="236" spans="1:8" x14ac:dyDescent="0.25">
      <c r="A236" s="1">
        <v>44055</v>
      </c>
      <c r="B236">
        <v>215.98</v>
      </c>
      <c r="C236">
        <v>1000537</v>
      </c>
      <c r="D236">
        <v>7.7454273982829258E-3</v>
      </c>
      <c r="E236">
        <v>7.7155855682603178E-3</v>
      </c>
      <c r="F236">
        <v>5.3751858108046138</v>
      </c>
      <c r="G236">
        <v>13.816047413831372</v>
      </c>
      <c r="H236">
        <v>0</v>
      </c>
    </row>
    <row r="237" spans="1:8" x14ac:dyDescent="0.25">
      <c r="A237" s="1">
        <v>44086</v>
      </c>
      <c r="B237">
        <v>211.53</v>
      </c>
      <c r="C237">
        <v>1376468</v>
      </c>
      <c r="D237">
        <v>-2.0603759607371E-2</v>
      </c>
      <c r="E237">
        <v>-2.0818978405554762E-2</v>
      </c>
      <c r="F237">
        <v>5.3543668323990588</v>
      </c>
      <c r="G237">
        <v>14.135031355928065</v>
      </c>
      <c r="H237">
        <v>0</v>
      </c>
    </row>
    <row r="238" spans="1:8" x14ac:dyDescent="0.25">
      <c r="A238" s="1">
        <v>44116</v>
      </c>
      <c r="B238">
        <v>210.55</v>
      </c>
      <c r="C238">
        <v>862692</v>
      </c>
      <c r="D238">
        <v>-4.6329125892307938E-3</v>
      </c>
      <c r="E238">
        <v>-4.643677791122105E-3</v>
      </c>
      <c r="F238">
        <v>5.3497231546079371</v>
      </c>
      <c r="G238">
        <v>13.667813011809665</v>
      </c>
      <c r="H238">
        <v>0</v>
      </c>
    </row>
    <row r="239" spans="1:8" x14ac:dyDescent="0.25">
      <c r="A239" s="1">
        <v>44147</v>
      </c>
      <c r="B239">
        <v>213.3</v>
      </c>
      <c r="C239">
        <v>1166144</v>
      </c>
      <c r="D239">
        <v>1.3061030634053668E-2</v>
      </c>
      <c r="E239">
        <v>1.2976470869368161E-2</v>
      </c>
      <c r="F239">
        <v>5.3626996254773047</v>
      </c>
      <c r="G239">
        <v>13.96921313740955</v>
      </c>
      <c r="H239">
        <v>0</v>
      </c>
    </row>
    <row r="240" spans="1:8" x14ac:dyDescent="0.25">
      <c r="A240" t="s">
        <v>191</v>
      </c>
      <c r="B240">
        <v>214.19</v>
      </c>
      <c r="C240">
        <v>1163704</v>
      </c>
      <c r="D240">
        <v>4.1725269573370197E-3</v>
      </c>
      <c r="E240">
        <v>4.1638461057459386E-3</v>
      </c>
      <c r="F240">
        <v>5.3668634715830512</v>
      </c>
      <c r="G240">
        <v>13.967118579402282</v>
      </c>
      <c r="H240">
        <v>0</v>
      </c>
    </row>
    <row r="241" spans="1:8" x14ac:dyDescent="0.25">
      <c r="A241" t="s">
        <v>192</v>
      </c>
      <c r="B241">
        <v>214.13</v>
      </c>
      <c r="C241">
        <v>925614</v>
      </c>
      <c r="D241">
        <v>-2.8012512255475171E-4</v>
      </c>
      <c r="E241">
        <v>-2.8016436492553874E-4</v>
      </c>
      <c r="F241">
        <v>5.366583307218125</v>
      </c>
      <c r="G241">
        <v>13.738212580071332</v>
      </c>
      <c r="H241">
        <v>0</v>
      </c>
    </row>
    <row r="242" spans="1:8" x14ac:dyDescent="0.25">
      <c r="A242" t="s">
        <v>193</v>
      </c>
      <c r="B242">
        <v>219.22</v>
      </c>
      <c r="C242">
        <v>1533742</v>
      </c>
      <c r="D242">
        <v>2.3770606640825684E-2</v>
      </c>
      <c r="E242">
        <v>2.3492484569451914E-2</v>
      </c>
      <c r="F242">
        <v>5.3900757917875772</v>
      </c>
      <c r="G242">
        <v>14.243221059019735</v>
      </c>
      <c r="H242">
        <v>0</v>
      </c>
    </row>
    <row r="243" spans="1:8" x14ac:dyDescent="0.25">
      <c r="A243" t="s">
        <v>194</v>
      </c>
      <c r="B243">
        <v>219.41</v>
      </c>
      <c r="C243">
        <v>1141818</v>
      </c>
      <c r="D243">
        <v>8.6670924185748436E-4</v>
      </c>
      <c r="E243">
        <v>8.6633386628120156E-4</v>
      </c>
      <c r="F243">
        <v>5.3909421256538588</v>
      </c>
      <c r="G243">
        <v>13.948132286970274</v>
      </c>
      <c r="H243">
        <v>0</v>
      </c>
    </row>
    <row r="244" spans="1:8" x14ac:dyDescent="0.25">
      <c r="A244" t="s">
        <v>195</v>
      </c>
      <c r="B244">
        <v>218.14</v>
      </c>
      <c r="C244">
        <v>1684558</v>
      </c>
      <c r="D244">
        <v>-5.788250307643272E-3</v>
      </c>
      <c r="E244">
        <v>-5.8050671532617441E-3</v>
      </c>
      <c r="F244">
        <v>5.3851370585005967</v>
      </c>
      <c r="G244">
        <v>14.337013772818063</v>
      </c>
      <c r="H244">
        <v>0</v>
      </c>
    </row>
    <row r="245" spans="1:8" x14ac:dyDescent="0.25">
      <c r="A245" t="s">
        <v>196</v>
      </c>
      <c r="B245">
        <v>222.57</v>
      </c>
      <c r="C245">
        <v>1388687</v>
      </c>
      <c r="D245">
        <v>2.0308059044650256E-2</v>
      </c>
      <c r="E245">
        <v>2.0104600368947411E-2</v>
      </c>
      <c r="F245">
        <v>5.405241658869544</v>
      </c>
      <c r="G245">
        <v>14.143869254370522</v>
      </c>
      <c r="H245">
        <v>0</v>
      </c>
    </row>
    <row r="246" spans="1:8" x14ac:dyDescent="0.25">
      <c r="A246" t="s">
        <v>197</v>
      </c>
      <c r="B246">
        <v>223.94</v>
      </c>
      <c r="C246">
        <v>837643</v>
      </c>
      <c r="D246">
        <v>6.1553668508783962E-3</v>
      </c>
      <c r="E246">
        <v>6.1364999625067888E-3</v>
      </c>
      <c r="F246">
        <v>5.4113781588320506</v>
      </c>
      <c r="G246">
        <v>13.63834727437453</v>
      </c>
      <c r="H246">
        <v>0</v>
      </c>
    </row>
    <row r="247" spans="1:8" x14ac:dyDescent="0.25">
      <c r="A247" t="s">
        <v>198</v>
      </c>
      <c r="B247">
        <v>220.94</v>
      </c>
      <c r="C247">
        <v>701654</v>
      </c>
      <c r="D247">
        <v>-1.3396445476466911E-2</v>
      </c>
      <c r="E247">
        <v>-1.3486987387921846E-2</v>
      </c>
      <c r="F247">
        <v>5.3978911714441287</v>
      </c>
      <c r="G247">
        <v>13.461195684011033</v>
      </c>
      <c r="H247">
        <v>0</v>
      </c>
    </row>
    <row r="248" spans="1:8" x14ac:dyDescent="0.25">
      <c r="A248" t="s">
        <v>199</v>
      </c>
      <c r="B248">
        <v>222.68</v>
      </c>
      <c r="C248">
        <v>540619</v>
      </c>
      <c r="D248">
        <v>7.8754412962795742E-3</v>
      </c>
      <c r="E248">
        <v>7.8445918711780253E-3</v>
      </c>
      <c r="F248">
        <v>5.4057357633153069</v>
      </c>
      <c r="G248">
        <v>13.200470058340798</v>
      </c>
      <c r="H248">
        <v>0</v>
      </c>
    </row>
    <row r="249" spans="1:8" x14ac:dyDescent="0.25">
      <c r="A249" t="s">
        <v>200</v>
      </c>
      <c r="B249">
        <v>224.92</v>
      </c>
      <c r="C249">
        <v>901536</v>
      </c>
      <c r="D249">
        <v>1.0059277887551557E-2</v>
      </c>
      <c r="E249">
        <v>1.0009020108693751E-2</v>
      </c>
      <c r="F249">
        <v>5.4157447834240013</v>
      </c>
      <c r="G249">
        <v>13.71185525427245</v>
      </c>
      <c r="H249">
        <v>0</v>
      </c>
    </row>
    <row r="250" spans="1:8" x14ac:dyDescent="0.25">
      <c r="A250" t="s">
        <v>201</v>
      </c>
      <c r="B250">
        <v>224.27</v>
      </c>
      <c r="C250">
        <v>852999</v>
      </c>
      <c r="D250">
        <v>-2.8899164147251346E-3</v>
      </c>
      <c r="E250">
        <v>-2.8941002858032128E-3</v>
      </c>
      <c r="F250">
        <v>5.4128506831381973</v>
      </c>
      <c r="G250">
        <v>13.656513654140186</v>
      </c>
      <c r="H250">
        <v>0</v>
      </c>
    </row>
    <row r="251" spans="1:8" x14ac:dyDescent="0.25">
      <c r="A251" t="s">
        <v>202</v>
      </c>
      <c r="B251">
        <v>221.75</v>
      </c>
      <c r="C251">
        <v>724823</v>
      </c>
      <c r="D251">
        <v>-1.1236456057430821E-2</v>
      </c>
      <c r="E251">
        <v>-1.1300061948508839E-2</v>
      </c>
      <c r="F251">
        <v>5.4015506211896884</v>
      </c>
      <c r="G251">
        <v>13.493682766099262</v>
      </c>
      <c r="H251">
        <v>0</v>
      </c>
    </row>
    <row r="252" spans="1:8" x14ac:dyDescent="0.25">
      <c r="A252" t="s">
        <v>279</v>
      </c>
      <c r="B252">
        <v>222.24</v>
      </c>
      <c r="C252">
        <v>785502</v>
      </c>
      <c r="D252">
        <v>2.2096956031567492E-3</v>
      </c>
      <c r="E252">
        <v>2.2072578163448136E-3</v>
      </c>
      <c r="F252">
        <v>5.4037578790060339</v>
      </c>
      <c r="G252">
        <v>13.574078282823521</v>
      </c>
      <c r="H252">
        <v>0</v>
      </c>
    </row>
    <row r="253" spans="1:8" x14ac:dyDescent="0.25">
      <c r="A253" s="1">
        <v>44287</v>
      </c>
      <c r="B253">
        <v>217.85</v>
      </c>
      <c r="C253">
        <v>1396408</v>
      </c>
      <c r="D253">
        <v>-1.9753419726421952E-2</v>
      </c>
      <c r="E253">
        <v>-1.9951126442582602E-2</v>
      </c>
      <c r="F253">
        <v>5.3838067525634514</v>
      </c>
      <c r="G253">
        <v>14.149413783214081</v>
      </c>
      <c r="H253">
        <v>0</v>
      </c>
    </row>
    <row r="254" spans="1:8" x14ac:dyDescent="0.25">
      <c r="A254" s="1">
        <v>44317</v>
      </c>
      <c r="B254">
        <v>218.02</v>
      </c>
      <c r="C254">
        <v>787674</v>
      </c>
      <c r="D254">
        <v>7.8035345421168661E-4</v>
      </c>
      <c r="E254">
        <v>7.8004913676142098E-4</v>
      </c>
      <c r="F254">
        <v>5.3845868017002125</v>
      </c>
      <c r="G254">
        <v>13.576839577656495</v>
      </c>
      <c r="H254">
        <v>0</v>
      </c>
    </row>
    <row r="255" spans="1:8" x14ac:dyDescent="0.25">
      <c r="A255" s="1">
        <v>44348</v>
      </c>
      <c r="B255">
        <v>212.24</v>
      </c>
      <c r="C255">
        <v>1512084</v>
      </c>
      <c r="D255">
        <v>-2.6511329235849927E-2</v>
      </c>
      <c r="E255">
        <v>-2.6869091870728321E-2</v>
      </c>
      <c r="F255">
        <v>5.3577177098294841</v>
      </c>
      <c r="G255">
        <v>14.228999389734017</v>
      </c>
      <c r="H255">
        <v>0</v>
      </c>
    </row>
    <row r="256" spans="1:8" x14ac:dyDescent="0.25">
      <c r="A256" s="1">
        <v>44378</v>
      </c>
      <c r="B256">
        <v>218.15</v>
      </c>
      <c r="C256">
        <v>1096705</v>
      </c>
      <c r="D256">
        <v>2.7845834903882379E-2</v>
      </c>
      <c r="E256">
        <v>2.7465189740134375E-2</v>
      </c>
      <c r="F256">
        <v>5.3851828995696183</v>
      </c>
      <c r="G256">
        <v>13.907820787869849</v>
      </c>
      <c r="H256">
        <v>0</v>
      </c>
    </row>
    <row r="257" spans="1:8" x14ac:dyDescent="0.25">
      <c r="A257" s="1">
        <v>44409</v>
      </c>
      <c r="B257">
        <v>219.55</v>
      </c>
      <c r="C257">
        <v>941765</v>
      </c>
      <c r="D257">
        <v>6.4176025670410527E-3</v>
      </c>
      <c r="E257">
        <v>6.3970974381078608E-3</v>
      </c>
      <c r="F257">
        <v>5.3915799970077263</v>
      </c>
      <c r="G257">
        <v>13.755511053221442</v>
      </c>
      <c r="H257">
        <v>0</v>
      </c>
    </row>
    <row r="258" spans="1:8" x14ac:dyDescent="0.25">
      <c r="A258" s="1">
        <v>44501</v>
      </c>
      <c r="B258">
        <v>217.46</v>
      </c>
      <c r="C258">
        <v>893708</v>
      </c>
      <c r="D258">
        <v>-9.5194716465497754E-3</v>
      </c>
      <c r="E258">
        <v>-9.565071438123041E-3</v>
      </c>
      <c r="F258">
        <v>5.382014925569603</v>
      </c>
      <c r="G258">
        <v>13.703134378879156</v>
      </c>
      <c r="H258">
        <v>0</v>
      </c>
    </row>
    <row r="259" spans="1:8" x14ac:dyDescent="0.25">
      <c r="A259" s="1">
        <v>44531</v>
      </c>
      <c r="B259">
        <v>214.85</v>
      </c>
      <c r="C259">
        <v>925884</v>
      </c>
      <c r="D259">
        <v>-1.2002207302492475E-2</v>
      </c>
      <c r="E259">
        <v>-1.2074815348599345E-2</v>
      </c>
      <c r="F259">
        <v>5.3699401102210045</v>
      </c>
      <c r="G259">
        <v>13.738504235802976</v>
      </c>
      <c r="H259">
        <v>0</v>
      </c>
    </row>
    <row r="260" spans="1:8" x14ac:dyDescent="0.25">
      <c r="A260" t="s">
        <v>6</v>
      </c>
      <c r="B260">
        <v>216.42</v>
      </c>
      <c r="C260">
        <v>754432</v>
      </c>
      <c r="D260">
        <v>7.3074237840353422E-3</v>
      </c>
      <c r="E260">
        <v>7.2808539224985093E-3</v>
      </c>
      <c r="F260">
        <v>5.3772209641435023</v>
      </c>
      <c r="G260">
        <v>13.533720427217258</v>
      </c>
      <c r="H260">
        <v>0</v>
      </c>
    </row>
    <row r="261" spans="1:8" x14ac:dyDescent="0.25">
      <c r="A261" t="s">
        <v>7</v>
      </c>
      <c r="B261">
        <v>213.01</v>
      </c>
      <c r="C261">
        <v>1362799</v>
      </c>
      <c r="D261">
        <v>-1.5756399593383222E-2</v>
      </c>
      <c r="E261">
        <v>-1.5881851179309639E-2</v>
      </c>
      <c r="F261">
        <v>5.3613391129641927</v>
      </c>
      <c r="G261">
        <v>14.125051230985292</v>
      </c>
      <c r="H261">
        <v>0</v>
      </c>
    </row>
    <row r="262" spans="1:8" x14ac:dyDescent="0.25">
      <c r="A262" t="s">
        <v>8</v>
      </c>
      <c r="B262">
        <v>212.58</v>
      </c>
      <c r="C262">
        <v>1238186</v>
      </c>
      <c r="D262">
        <v>-2.0186845687994856E-3</v>
      </c>
      <c r="E262">
        <v>-2.0207248587572977E-3</v>
      </c>
      <c r="F262">
        <v>5.3593183881054358</v>
      </c>
      <c r="G262">
        <v>14.029157963267764</v>
      </c>
      <c r="H262">
        <v>0</v>
      </c>
    </row>
    <row r="263" spans="1:8" x14ac:dyDescent="0.25">
      <c r="A263" t="s">
        <v>9</v>
      </c>
      <c r="B263">
        <v>216.34</v>
      </c>
      <c r="C263">
        <v>1083220</v>
      </c>
      <c r="D263">
        <v>1.7687458839025266E-2</v>
      </c>
      <c r="E263">
        <v>1.7532856096707801E-2</v>
      </c>
      <c r="F263">
        <v>5.3768512442021432</v>
      </c>
      <c r="G263">
        <v>13.895448644780624</v>
      </c>
      <c r="H263">
        <v>0</v>
      </c>
    </row>
    <row r="264" spans="1:8" x14ac:dyDescent="0.25">
      <c r="A264" t="s">
        <v>10</v>
      </c>
      <c r="B264">
        <v>224.22</v>
      </c>
      <c r="C264">
        <v>1596522</v>
      </c>
      <c r="D264">
        <v>3.6424147175741869E-2</v>
      </c>
      <c r="E264">
        <v>3.5776468523303961E-2</v>
      </c>
      <c r="F264">
        <v>5.4126277127254472</v>
      </c>
      <c r="G264">
        <v>14.283338071186094</v>
      </c>
      <c r="H264">
        <v>0</v>
      </c>
    </row>
    <row r="265" spans="1:8" x14ac:dyDescent="0.25">
      <c r="A265" t="s">
        <v>11</v>
      </c>
      <c r="B265">
        <v>224.84</v>
      </c>
      <c r="C265">
        <v>1179432</v>
      </c>
      <c r="D265">
        <v>2.7651413790027854E-3</v>
      </c>
      <c r="E265">
        <v>2.7613254084267913E-3</v>
      </c>
      <c r="F265">
        <v>5.4153890381338741</v>
      </c>
      <c r="G265">
        <v>13.980543524620687</v>
      </c>
      <c r="H265">
        <v>0</v>
      </c>
    </row>
    <row r="266" spans="1:8" x14ac:dyDescent="0.25">
      <c r="A266" t="s">
        <v>12</v>
      </c>
      <c r="B266">
        <v>225.81</v>
      </c>
      <c r="C266">
        <v>1207261</v>
      </c>
      <c r="D266">
        <v>4.3141789717132135E-3</v>
      </c>
      <c r="E266">
        <v>4.3048995806760117E-3</v>
      </c>
      <c r="F266">
        <v>5.4196939377145501</v>
      </c>
      <c r="G266">
        <v>14.00386471531159</v>
      </c>
      <c r="H266">
        <v>0</v>
      </c>
    </row>
    <row r="267" spans="1:8" x14ac:dyDescent="0.25">
      <c r="A267" t="s">
        <v>13</v>
      </c>
      <c r="B267">
        <v>229.46</v>
      </c>
      <c r="C267">
        <v>1233512</v>
      </c>
      <c r="D267">
        <v>1.6164031708073182E-2</v>
      </c>
      <c r="E267">
        <v>1.6034784656446595E-2</v>
      </c>
      <c r="F267">
        <v>5.4357287223709969</v>
      </c>
      <c r="G267">
        <v>14.025375943319307</v>
      </c>
      <c r="H267">
        <v>0</v>
      </c>
    </row>
    <row r="268" spans="1:8" x14ac:dyDescent="0.25">
      <c r="A268" t="s">
        <v>14</v>
      </c>
      <c r="B268">
        <v>232.51</v>
      </c>
      <c r="C268">
        <v>1472349</v>
      </c>
      <c r="D268">
        <v>1.3292077050466238E-2</v>
      </c>
      <c r="E268">
        <v>1.3204512484166341E-2</v>
      </c>
      <c r="F268">
        <v>5.4489332348551631</v>
      </c>
      <c r="G268">
        <v>14.202369642560305</v>
      </c>
      <c r="H268">
        <v>0</v>
      </c>
    </row>
    <row r="269" spans="1:8" x14ac:dyDescent="0.25">
      <c r="A269" t="s">
        <v>15</v>
      </c>
      <c r="B269">
        <v>233.27</v>
      </c>
      <c r="C269">
        <v>3342780</v>
      </c>
      <c r="D269">
        <v>3.2686766160596077E-3</v>
      </c>
      <c r="E269">
        <v>3.2633461053015408E-3</v>
      </c>
      <c r="F269">
        <v>5.4521965809604644</v>
      </c>
      <c r="G269">
        <v>15.022313354083263</v>
      </c>
      <c r="H269">
        <v>0</v>
      </c>
    </row>
    <row r="270" spans="1:8" x14ac:dyDescent="0.25">
      <c r="A270" t="s">
        <v>16</v>
      </c>
      <c r="B270">
        <v>238.93</v>
      </c>
      <c r="C270">
        <v>2617687</v>
      </c>
      <c r="D270">
        <v>2.4263728726368571E-2</v>
      </c>
      <c r="E270">
        <v>2.3974041041974526E-2</v>
      </c>
      <c r="F270">
        <v>5.4761706220024395</v>
      </c>
      <c r="G270">
        <v>14.777801661390811</v>
      </c>
      <c r="H270">
        <v>0</v>
      </c>
    </row>
    <row r="271" spans="1:8" x14ac:dyDescent="0.25">
      <c r="A271" t="s">
        <v>17</v>
      </c>
      <c r="B271">
        <v>231.68</v>
      </c>
      <c r="C271">
        <v>2307630</v>
      </c>
      <c r="D271">
        <v>-3.034361528481145E-2</v>
      </c>
      <c r="E271">
        <v>-3.0813512805087716E-2</v>
      </c>
      <c r="F271">
        <v>5.4453571091973512</v>
      </c>
      <c r="G271">
        <v>14.651731581800385</v>
      </c>
      <c r="H271">
        <v>0</v>
      </c>
    </row>
    <row r="272" spans="1:8" x14ac:dyDescent="0.25">
      <c r="A272" s="1">
        <v>44198</v>
      </c>
      <c r="B272">
        <v>239.58</v>
      </c>
      <c r="C272">
        <v>1693375</v>
      </c>
      <c r="D272">
        <v>3.4098756906077374E-2</v>
      </c>
      <c r="E272">
        <v>3.35302811058334E-2</v>
      </c>
      <c r="F272">
        <v>5.4788873903031847</v>
      </c>
      <c r="G272">
        <v>14.342234136883038</v>
      </c>
      <c r="H272">
        <v>0</v>
      </c>
    </row>
    <row r="273" spans="1:8" x14ac:dyDescent="0.25">
      <c r="A273" s="1">
        <v>44229</v>
      </c>
      <c r="B273">
        <v>239.38</v>
      </c>
      <c r="C273">
        <v>1223279</v>
      </c>
      <c r="D273">
        <v>-8.3479422322404637E-4</v>
      </c>
      <c r="E273">
        <v>-8.3514285796065508E-4</v>
      </c>
      <c r="F273">
        <v>5.4780522474452242</v>
      </c>
      <c r="G273">
        <v>14.017045516207368</v>
      </c>
      <c r="H273">
        <v>0</v>
      </c>
    </row>
    <row r="274" spans="1:8" x14ac:dyDescent="0.25">
      <c r="A274" s="1">
        <v>44257</v>
      </c>
      <c r="B274">
        <v>242.94</v>
      </c>
      <c r="C274">
        <v>1340656</v>
      </c>
      <c r="D274">
        <v>1.487175202606735E-2</v>
      </c>
      <c r="E274">
        <v>1.4762251826900287E-2</v>
      </c>
      <c r="F274">
        <v>5.4928144992721251</v>
      </c>
      <c r="G274">
        <v>14.108669604374297</v>
      </c>
      <c r="H274">
        <v>0</v>
      </c>
    </row>
    <row r="275" spans="1:8" x14ac:dyDescent="0.25">
      <c r="A275" s="1">
        <v>44288</v>
      </c>
      <c r="B275">
        <v>242.1</v>
      </c>
      <c r="C275">
        <v>1175910</v>
      </c>
      <c r="D275">
        <v>-3.4576438626821577E-3</v>
      </c>
      <c r="E275">
        <v>-3.4636353281119088E-3</v>
      </c>
      <c r="F275">
        <v>5.4893508639440132</v>
      </c>
      <c r="G275">
        <v>13.977552873899848</v>
      </c>
      <c r="H275">
        <v>0</v>
      </c>
    </row>
    <row r="276" spans="1:8" x14ac:dyDescent="0.25">
      <c r="A276" s="1">
        <v>44318</v>
      </c>
      <c r="B276">
        <v>242.23</v>
      </c>
      <c r="C276">
        <v>842130</v>
      </c>
      <c r="D276">
        <v>5.3696819496074121E-4</v>
      </c>
      <c r="E276">
        <v>5.3682407912764572E-4</v>
      </c>
      <c r="F276">
        <v>5.4898876880231402</v>
      </c>
      <c r="G276">
        <v>13.643689675606177</v>
      </c>
      <c r="H276">
        <v>0</v>
      </c>
    </row>
    <row r="277" spans="1:8" x14ac:dyDescent="0.25">
      <c r="A277" s="1">
        <v>44410</v>
      </c>
      <c r="B277">
        <v>242.4</v>
      </c>
      <c r="C277">
        <v>731445</v>
      </c>
      <c r="D277">
        <v>7.0181232712717638E-4</v>
      </c>
      <c r="E277">
        <v>7.015661720189885E-4</v>
      </c>
      <c r="F277">
        <v>5.4905892541951591</v>
      </c>
      <c r="G277">
        <v>13.502777308645634</v>
      </c>
      <c r="H277">
        <v>0</v>
      </c>
    </row>
    <row r="278" spans="1:8" x14ac:dyDescent="0.25">
      <c r="A278" s="1">
        <v>44441</v>
      </c>
      <c r="B278">
        <v>243.76</v>
      </c>
      <c r="C278">
        <v>940853</v>
      </c>
      <c r="D278">
        <v>5.610561056105549E-3</v>
      </c>
      <c r="E278">
        <v>5.5948804822940753E-3</v>
      </c>
      <c r="F278">
        <v>5.4961841346774536</v>
      </c>
      <c r="G278">
        <v>13.754542189573755</v>
      </c>
      <c r="H278">
        <v>0</v>
      </c>
    </row>
    <row r="279" spans="1:8" x14ac:dyDescent="0.25">
      <c r="A279" s="1">
        <v>44471</v>
      </c>
      <c r="B279">
        <v>242.86</v>
      </c>
      <c r="C279">
        <v>1284291</v>
      </c>
      <c r="D279">
        <v>-3.6921562192319384E-3</v>
      </c>
      <c r="E279">
        <v>-3.6989890517805978E-3</v>
      </c>
      <c r="F279">
        <v>5.4924851456256727</v>
      </c>
      <c r="G279">
        <v>14.065717373068114</v>
      </c>
      <c r="H279">
        <v>0</v>
      </c>
    </row>
    <row r="280" spans="1:8" x14ac:dyDescent="0.25">
      <c r="A280" s="1">
        <v>44502</v>
      </c>
      <c r="B280">
        <v>244.46</v>
      </c>
      <c r="C280">
        <v>764779</v>
      </c>
      <c r="D280">
        <v>6.5881577863789601E-3</v>
      </c>
      <c r="E280">
        <v>6.5665507234437303E-3</v>
      </c>
      <c r="F280">
        <v>5.4990516963491167</v>
      </c>
      <c r="G280">
        <v>13.54734218218335</v>
      </c>
      <c r="H280">
        <v>0</v>
      </c>
    </row>
    <row r="281" spans="1:8" x14ac:dyDescent="0.25">
      <c r="A281" s="1">
        <v>44532</v>
      </c>
      <c r="B281">
        <v>245.04</v>
      </c>
      <c r="C281">
        <v>916578</v>
      </c>
      <c r="D281">
        <v>2.3725762905996237E-3</v>
      </c>
      <c r="E281">
        <v>2.369766175403134E-3</v>
      </c>
      <c r="F281">
        <v>5.5014214625245197</v>
      </c>
      <c r="G281">
        <v>13.728402449023532</v>
      </c>
      <c r="H281">
        <v>0</v>
      </c>
    </row>
    <row r="282" spans="1:8" x14ac:dyDescent="0.25">
      <c r="A282" t="s">
        <v>18</v>
      </c>
      <c r="B282">
        <v>243.73</v>
      </c>
      <c r="C282">
        <v>942500</v>
      </c>
      <c r="D282">
        <v>-5.3460659484165949E-3</v>
      </c>
      <c r="E282">
        <v>-5.3604072950051134E-3</v>
      </c>
      <c r="F282">
        <v>5.4960610552295144</v>
      </c>
      <c r="G282">
        <v>13.756291198304304</v>
      </c>
      <c r="H282">
        <v>0</v>
      </c>
    </row>
    <row r="283" spans="1:8" x14ac:dyDescent="0.25">
      <c r="A283" t="s">
        <v>19</v>
      </c>
      <c r="B283">
        <v>244.26</v>
      </c>
      <c r="C283">
        <v>827343</v>
      </c>
      <c r="D283">
        <v>2.1745373979403485E-3</v>
      </c>
      <c r="E283">
        <v>2.1721765134277032E-3</v>
      </c>
      <c r="F283">
        <v>5.4982332317429421</v>
      </c>
      <c r="G283">
        <v>13.625974640136025</v>
      </c>
      <c r="H283">
        <v>0</v>
      </c>
    </row>
    <row r="284" spans="1:8" x14ac:dyDescent="0.25">
      <c r="A284" t="s">
        <v>20</v>
      </c>
      <c r="B284">
        <v>243.85</v>
      </c>
      <c r="C284">
        <v>929495</v>
      </c>
      <c r="D284">
        <v>-1.6785392614427112E-3</v>
      </c>
      <c r="E284">
        <v>-1.6799495868808139E-3</v>
      </c>
      <c r="F284">
        <v>5.4965532821560616</v>
      </c>
      <c r="G284">
        <v>13.74239670689302</v>
      </c>
      <c r="H284">
        <v>0</v>
      </c>
    </row>
    <row r="285" spans="1:8" x14ac:dyDescent="0.25">
      <c r="A285" t="s">
        <v>21</v>
      </c>
      <c r="B285">
        <v>240.96</v>
      </c>
      <c r="C285">
        <v>1475013</v>
      </c>
      <c r="D285">
        <v>-1.1851548082837754E-2</v>
      </c>
      <c r="E285">
        <v>-1.1922337544532764E-2</v>
      </c>
      <c r="F285">
        <v>5.4846309446115287</v>
      </c>
      <c r="G285">
        <v>14.204177361276541</v>
      </c>
      <c r="H285">
        <v>0</v>
      </c>
    </row>
    <row r="286" spans="1:8" x14ac:dyDescent="0.25">
      <c r="A286" t="s">
        <v>22</v>
      </c>
      <c r="B286">
        <v>234.64</v>
      </c>
      <c r="C286">
        <v>1936286</v>
      </c>
      <c r="D286">
        <v>-2.6228419654714563E-2</v>
      </c>
      <c r="E286">
        <v>-2.6578519942333251E-2</v>
      </c>
      <c r="F286">
        <v>5.4580524246691953</v>
      </c>
      <c r="G286">
        <v>14.476282263180787</v>
      </c>
      <c r="H286">
        <v>0</v>
      </c>
    </row>
    <row r="287" spans="1:8" x14ac:dyDescent="0.25">
      <c r="A287" t="s">
        <v>280</v>
      </c>
      <c r="B287">
        <v>233.26</v>
      </c>
      <c r="C287">
        <v>1964171</v>
      </c>
      <c r="D287">
        <v>-5.8813501534265063E-3</v>
      </c>
      <c r="E287">
        <v>-5.8987134062917562E-3</v>
      </c>
      <c r="F287">
        <v>5.4521537112629037</v>
      </c>
      <c r="G287">
        <v>14.490580831316194</v>
      </c>
      <c r="H287">
        <v>0</v>
      </c>
    </row>
    <row r="288" spans="1:8" x14ac:dyDescent="0.25">
      <c r="A288" t="s">
        <v>23</v>
      </c>
      <c r="B288">
        <v>234.43</v>
      </c>
      <c r="C288">
        <v>1464879</v>
      </c>
      <c r="D288">
        <v>5.0158621280974704E-3</v>
      </c>
      <c r="E288">
        <v>5.0033245985228762E-3</v>
      </c>
      <c r="F288">
        <v>5.4571570358614263</v>
      </c>
      <c r="G288">
        <v>14.19728320316559</v>
      </c>
      <c r="H288">
        <v>0</v>
      </c>
    </row>
    <row r="289" spans="1:8" x14ac:dyDescent="0.25">
      <c r="A289" t="s">
        <v>24</v>
      </c>
      <c r="B289">
        <v>228.78</v>
      </c>
      <c r="C289">
        <v>2461991</v>
      </c>
      <c r="D289">
        <v>-2.4101010962760763E-2</v>
      </c>
      <c r="E289">
        <v>-2.4396192763899149E-2</v>
      </c>
      <c r="F289">
        <v>5.4327608430975269</v>
      </c>
      <c r="G289">
        <v>14.716480930155273</v>
      </c>
      <c r="H289">
        <v>0</v>
      </c>
    </row>
    <row r="290" spans="1:8" x14ac:dyDescent="0.25">
      <c r="A290" t="s">
        <v>25</v>
      </c>
      <c r="B290">
        <v>232.3</v>
      </c>
      <c r="C290">
        <v>2124265</v>
      </c>
      <c r="D290">
        <v>1.538596031121606E-2</v>
      </c>
      <c r="E290">
        <v>1.5268796678836152E-2</v>
      </c>
      <c r="F290">
        <v>5.4480296397763635</v>
      </c>
      <c r="G290">
        <v>14.568936418156616</v>
      </c>
      <c r="H290">
        <v>0</v>
      </c>
    </row>
    <row r="291" spans="1:8" x14ac:dyDescent="0.25">
      <c r="A291" s="1">
        <v>44199</v>
      </c>
      <c r="B291">
        <v>236.96</v>
      </c>
      <c r="C291">
        <v>1568062</v>
      </c>
      <c r="D291">
        <v>2.0060266896254828E-2</v>
      </c>
      <c r="E291">
        <v>1.9861710743125194E-2</v>
      </c>
      <c r="F291">
        <v>5.4678913505194888</v>
      </c>
      <c r="G291">
        <v>14.265351019927099</v>
      </c>
      <c r="H291">
        <v>0</v>
      </c>
    </row>
    <row r="292" spans="1:8" x14ac:dyDescent="0.25">
      <c r="A292" s="1">
        <v>44230</v>
      </c>
      <c r="B292">
        <v>233.91</v>
      </c>
      <c r="C292">
        <v>1605559</v>
      </c>
      <c r="D292">
        <v>-1.2871370695476078E-2</v>
      </c>
      <c r="E292">
        <v>-1.2954924529870408E-2</v>
      </c>
      <c r="F292">
        <v>5.4549364259896187</v>
      </c>
      <c r="G292">
        <v>14.288982540512915</v>
      </c>
      <c r="H292">
        <v>0</v>
      </c>
    </row>
    <row r="293" spans="1:8" x14ac:dyDescent="0.25">
      <c r="A293" s="1">
        <v>44258</v>
      </c>
      <c r="B293">
        <v>227.44</v>
      </c>
      <c r="C293">
        <v>1980230</v>
      </c>
      <c r="D293">
        <v>-2.766021119233893E-2</v>
      </c>
      <c r="E293">
        <v>-2.8049958646873967E-2</v>
      </c>
      <c r="F293">
        <v>5.4268864673427446</v>
      </c>
      <c r="G293">
        <v>14.498723557540641</v>
      </c>
      <c r="H293">
        <v>0</v>
      </c>
    </row>
    <row r="294" spans="1:8" x14ac:dyDescent="0.25">
      <c r="A294" s="1">
        <v>44289</v>
      </c>
      <c r="B294">
        <v>226.83</v>
      </c>
      <c r="C294">
        <v>2772467</v>
      </c>
      <c r="D294">
        <v>-2.6820260288427065E-3</v>
      </c>
      <c r="E294">
        <v>-2.6856291044560694E-3</v>
      </c>
      <c r="F294">
        <v>5.4242008382382885</v>
      </c>
      <c r="G294">
        <v>14.835248095520853</v>
      </c>
      <c r="H294">
        <v>0</v>
      </c>
    </row>
    <row r="295" spans="1:8" x14ac:dyDescent="0.25">
      <c r="A295" s="1">
        <v>44319</v>
      </c>
      <c r="B295">
        <v>231.58</v>
      </c>
      <c r="C295">
        <v>2970671</v>
      </c>
      <c r="D295">
        <v>2.0940792664109684E-2</v>
      </c>
      <c r="E295">
        <v>2.0724547945838723E-2</v>
      </c>
      <c r="F295">
        <v>5.4449253861841269</v>
      </c>
      <c r="G295">
        <v>14.904298411187389</v>
      </c>
      <c r="H295">
        <v>0</v>
      </c>
    </row>
    <row r="296" spans="1:8" x14ac:dyDescent="0.25">
      <c r="A296" s="1">
        <v>44411</v>
      </c>
      <c r="B296">
        <v>227.45</v>
      </c>
      <c r="C296">
        <v>2290547</v>
      </c>
      <c r="D296">
        <v>-1.7834009845409896E-2</v>
      </c>
      <c r="E296">
        <v>-1.7994952168114042E-2</v>
      </c>
      <c r="F296">
        <v>5.4269304340160129</v>
      </c>
      <c r="G296">
        <v>14.64430121163563</v>
      </c>
      <c r="H296">
        <v>0</v>
      </c>
    </row>
    <row r="297" spans="1:8" x14ac:dyDescent="0.25">
      <c r="A297" s="1">
        <v>44442</v>
      </c>
      <c r="B297">
        <v>233.62</v>
      </c>
      <c r="C297">
        <v>2243508</v>
      </c>
      <c r="D297">
        <v>2.7126841063970175E-2</v>
      </c>
      <c r="E297">
        <v>2.6765429711537111E-2</v>
      </c>
      <c r="F297">
        <v>5.4536958637275497</v>
      </c>
      <c r="G297">
        <v>14.623551270248738</v>
      </c>
      <c r="H297">
        <v>0</v>
      </c>
    </row>
    <row r="298" spans="1:8" x14ac:dyDescent="0.25">
      <c r="A298" s="1">
        <v>44472</v>
      </c>
      <c r="B298">
        <v>232.41</v>
      </c>
      <c r="C298">
        <v>1890102</v>
      </c>
      <c r="D298">
        <v>-5.1793510829552603E-3</v>
      </c>
      <c r="E298">
        <v>-5.1928104156293156E-3</v>
      </c>
      <c r="F298">
        <v>5.4485030533119208</v>
      </c>
      <c r="G298">
        <v>14.452141353833559</v>
      </c>
      <c r="H298">
        <v>0</v>
      </c>
    </row>
    <row r="299" spans="1:8" x14ac:dyDescent="0.25">
      <c r="A299" s="1">
        <v>44503</v>
      </c>
      <c r="B299">
        <v>237.18</v>
      </c>
      <c r="C299">
        <v>1750473</v>
      </c>
      <c r="D299">
        <v>2.052407383503296E-2</v>
      </c>
      <c r="E299">
        <v>2.0316293224728343E-2</v>
      </c>
      <c r="F299">
        <v>5.468819346536649</v>
      </c>
      <c r="G299">
        <v>14.375396595093379</v>
      </c>
      <c r="H299">
        <v>0</v>
      </c>
    </row>
    <row r="300" spans="1:8" x14ac:dyDescent="0.25">
      <c r="A300" s="1">
        <v>44533</v>
      </c>
      <c r="B300">
        <v>235.8</v>
      </c>
      <c r="C300">
        <v>1711085</v>
      </c>
      <c r="D300">
        <v>-5.8183657981279845E-3</v>
      </c>
      <c r="E300">
        <v>-5.835358433378587E-3</v>
      </c>
      <c r="F300">
        <v>5.4629839881032707</v>
      </c>
      <c r="G300">
        <v>14.352638230190948</v>
      </c>
      <c r="H300">
        <v>0</v>
      </c>
    </row>
    <row r="301" spans="1:8" x14ac:dyDescent="0.25">
      <c r="A301" t="s">
        <v>26</v>
      </c>
      <c r="B301">
        <v>234.83</v>
      </c>
      <c r="C301">
        <v>1552658</v>
      </c>
      <c r="D301">
        <v>-4.1136556403731928E-3</v>
      </c>
      <c r="E301">
        <v>-4.1221399975466134E-3</v>
      </c>
      <c r="F301">
        <v>5.4588618481057241</v>
      </c>
      <c r="G301">
        <v>14.255478858947974</v>
      </c>
      <c r="H301">
        <v>0</v>
      </c>
    </row>
    <row r="302" spans="1:8" x14ac:dyDescent="0.25">
      <c r="A302" t="s">
        <v>27</v>
      </c>
      <c r="B302">
        <v>237.7</v>
      </c>
      <c r="C302">
        <v>1665414</v>
      </c>
      <c r="D302">
        <v>1.2221607120044185E-2</v>
      </c>
      <c r="E302">
        <v>1.2147526260424349E-2</v>
      </c>
      <c r="F302">
        <v>5.4710093743661483</v>
      </c>
      <c r="G302">
        <v>14.325584299137377</v>
      </c>
      <c r="H302">
        <v>0</v>
      </c>
    </row>
    <row r="303" spans="1:8" x14ac:dyDescent="0.25">
      <c r="A303" t="s">
        <v>28</v>
      </c>
      <c r="B303">
        <v>237.11</v>
      </c>
      <c r="C303">
        <v>1813809</v>
      </c>
      <c r="D303">
        <v>-2.4821203197306478E-3</v>
      </c>
      <c r="E303">
        <v>-2.4852058872621707E-3</v>
      </c>
      <c r="F303">
        <v>5.4685241684788863</v>
      </c>
      <c r="G303">
        <v>14.410939611941613</v>
      </c>
      <c r="H303">
        <v>0</v>
      </c>
    </row>
    <row r="304" spans="1:8" x14ac:dyDescent="0.25">
      <c r="A304" t="s">
        <v>29</v>
      </c>
      <c r="B304">
        <v>230.76</v>
      </c>
      <c r="C304">
        <v>2295288</v>
      </c>
      <c r="D304">
        <v>-2.6780819029142686E-2</v>
      </c>
      <c r="E304">
        <v>-2.7145959090197302E-2</v>
      </c>
      <c r="F304">
        <v>5.4413782093886889</v>
      </c>
      <c r="G304">
        <v>14.646368883799624</v>
      </c>
      <c r="H304">
        <v>0</v>
      </c>
    </row>
    <row r="305" spans="1:8" x14ac:dyDescent="0.25">
      <c r="A305" t="s">
        <v>30</v>
      </c>
      <c r="B305">
        <v>230.07</v>
      </c>
      <c r="C305">
        <v>1997512</v>
      </c>
      <c r="D305">
        <v>-2.9901196047841818E-3</v>
      </c>
      <c r="E305">
        <v>-2.9945989438111506E-3</v>
      </c>
      <c r="F305">
        <v>5.4383836104448777</v>
      </c>
      <c r="G305">
        <v>14.507412964113909</v>
      </c>
      <c r="H305">
        <v>0</v>
      </c>
    </row>
    <row r="306" spans="1:8" x14ac:dyDescent="0.25">
      <c r="A306" t="s">
        <v>31</v>
      </c>
      <c r="B306">
        <v>236.05</v>
      </c>
      <c r="C306">
        <v>1473031</v>
      </c>
      <c r="D306">
        <v>2.5992089364106657E-2</v>
      </c>
      <c r="E306">
        <v>2.5660036547418181E-2</v>
      </c>
      <c r="F306">
        <v>5.4640436469922955</v>
      </c>
      <c r="G306">
        <v>14.202832740708718</v>
      </c>
      <c r="H306">
        <v>0</v>
      </c>
    </row>
    <row r="307" spans="1:8" x14ac:dyDescent="0.25">
      <c r="A307" t="s">
        <v>32</v>
      </c>
      <c r="B307">
        <v>237.6</v>
      </c>
      <c r="C307">
        <v>1514134</v>
      </c>
      <c r="D307">
        <v>6.5664054225798895E-3</v>
      </c>
      <c r="E307">
        <v>6.5449404961939539E-3</v>
      </c>
      <c r="F307">
        <v>5.4705885874884901</v>
      </c>
      <c r="G307">
        <v>14.230354216328516</v>
      </c>
      <c r="H307">
        <v>0</v>
      </c>
    </row>
    <row r="308" spans="1:8" x14ac:dyDescent="0.25">
      <c r="A308" t="s">
        <v>33</v>
      </c>
      <c r="B308">
        <v>235.38</v>
      </c>
      <c r="C308">
        <v>1741754</v>
      </c>
      <c r="D308">
        <v>-9.3434343434343394E-3</v>
      </c>
      <c r="E308">
        <v>-9.3873580389736422E-3</v>
      </c>
      <c r="F308">
        <v>5.4612012294495162</v>
      </c>
      <c r="G308">
        <v>14.370403209430563</v>
      </c>
      <c r="H308">
        <v>0</v>
      </c>
    </row>
    <row r="309" spans="1:8" x14ac:dyDescent="0.25">
      <c r="A309" t="s">
        <v>34</v>
      </c>
      <c r="B309">
        <v>232.25</v>
      </c>
      <c r="C309">
        <v>2836313</v>
      </c>
      <c r="D309">
        <v>-1.3297646359078917E-2</v>
      </c>
      <c r="E309">
        <v>-1.3386851755568292E-2</v>
      </c>
      <c r="F309">
        <v>5.4478143776939483</v>
      </c>
      <c r="G309">
        <v>14.858015527257878</v>
      </c>
      <c r="H309">
        <v>0</v>
      </c>
    </row>
    <row r="310" spans="1:8" x14ac:dyDescent="0.25">
      <c r="A310" t="s">
        <v>35</v>
      </c>
      <c r="B310">
        <v>236.47</v>
      </c>
      <c r="C310">
        <v>1429163</v>
      </c>
      <c r="D310">
        <v>1.817007534983853E-2</v>
      </c>
      <c r="E310">
        <v>1.8006972297619796E-2</v>
      </c>
      <c r="F310">
        <v>5.4658213499915673</v>
      </c>
      <c r="G310">
        <v>14.172599516187264</v>
      </c>
      <c r="H310">
        <v>0</v>
      </c>
    </row>
    <row r="311" spans="1:8" x14ac:dyDescent="0.25">
      <c r="A311" t="s">
        <v>36</v>
      </c>
      <c r="B311">
        <v>235.28</v>
      </c>
      <c r="C311">
        <v>1419589</v>
      </c>
      <c r="D311">
        <v>-5.0323508267433401E-3</v>
      </c>
      <c r="E311">
        <v>-5.0450557458280431E-3</v>
      </c>
      <c r="F311">
        <v>5.4607762942457398</v>
      </c>
      <c r="G311">
        <v>14.165877951062862</v>
      </c>
      <c r="H311">
        <v>0</v>
      </c>
    </row>
    <row r="312" spans="1:8" x14ac:dyDescent="0.25">
      <c r="A312" t="s">
        <v>37</v>
      </c>
      <c r="B312">
        <v>232.32</v>
      </c>
      <c r="C312">
        <v>1557145</v>
      </c>
      <c r="D312">
        <v>-1.2580754845290752E-2</v>
      </c>
      <c r="E312">
        <v>-1.2660562609308356E-2</v>
      </c>
      <c r="F312">
        <v>5.448115731636431</v>
      </c>
      <c r="G312">
        <v>14.258364574289901</v>
      </c>
      <c r="H312">
        <v>0</v>
      </c>
    </row>
    <row r="313" spans="1:8" x14ac:dyDescent="0.25">
      <c r="A313" t="s">
        <v>38</v>
      </c>
      <c r="B313">
        <v>235.74</v>
      </c>
      <c r="C313">
        <v>1961181</v>
      </c>
      <c r="D313">
        <v>1.4721074380165358E-2</v>
      </c>
      <c r="E313">
        <v>1.4613771161992183E-2</v>
      </c>
      <c r="F313">
        <v>5.4627295027984237</v>
      </c>
      <c r="G313">
        <v>14.489057400766132</v>
      </c>
      <c r="H313">
        <v>0</v>
      </c>
    </row>
    <row r="314" spans="1:8" x14ac:dyDescent="0.25">
      <c r="A314" s="1">
        <v>44200</v>
      </c>
      <c r="B314">
        <v>242.38</v>
      </c>
      <c r="C314">
        <v>1786736</v>
      </c>
      <c r="D314">
        <v>2.8166624247051776E-2</v>
      </c>
      <c r="E314">
        <v>2.7777239741917849E-2</v>
      </c>
      <c r="F314">
        <v>5.4905067425403411</v>
      </c>
      <c r="G314">
        <v>14.395901049596093</v>
      </c>
      <c r="H314">
        <v>0</v>
      </c>
    </row>
    <row r="315" spans="1:8" x14ac:dyDescent="0.25">
      <c r="A315" s="1">
        <v>44320</v>
      </c>
      <c r="B315">
        <v>249.04</v>
      </c>
      <c r="C315">
        <v>2134488</v>
      </c>
      <c r="D315">
        <v>2.7477514646422958E-2</v>
      </c>
      <c r="E315">
        <v>2.7106783593011427E-2</v>
      </c>
      <c r="F315">
        <v>5.5176135261333528</v>
      </c>
      <c r="G315">
        <v>14.573737363238841</v>
      </c>
      <c r="H315">
        <v>0</v>
      </c>
    </row>
    <row r="316" spans="1:8" x14ac:dyDescent="0.25">
      <c r="A316" s="1">
        <v>44351</v>
      </c>
      <c r="B316">
        <v>247.9</v>
      </c>
      <c r="C316">
        <v>1267820</v>
      </c>
      <c r="D316">
        <v>-4.5775778991326149E-3</v>
      </c>
      <c r="E316">
        <v>-4.5880870922078406E-3</v>
      </c>
      <c r="F316">
        <v>5.5130254390411446</v>
      </c>
      <c r="G316">
        <v>14.052809448066663</v>
      </c>
      <c r="H316">
        <v>0</v>
      </c>
    </row>
    <row r="317" spans="1:8" x14ac:dyDescent="0.25">
      <c r="A317" s="1">
        <v>44381</v>
      </c>
      <c r="B317">
        <v>249.92</v>
      </c>
      <c r="C317">
        <v>1215816</v>
      </c>
      <c r="D317">
        <v>8.1484469544170299E-3</v>
      </c>
      <c r="E317">
        <v>8.1154276101762981E-3</v>
      </c>
      <c r="F317">
        <v>5.5211408666513213</v>
      </c>
      <c r="G317">
        <v>14.010926014269387</v>
      </c>
      <c r="H317">
        <v>0</v>
      </c>
    </row>
    <row r="318" spans="1:8" x14ac:dyDescent="0.25">
      <c r="A318" s="1">
        <v>44412</v>
      </c>
      <c r="B318">
        <v>253.345</v>
      </c>
      <c r="C318">
        <v>1292366</v>
      </c>
      <c r="D318">
        <v>1.3704385403329111E-2</v>
      </c>
      <c r="E318">
        <v>1.3611329532135114E-2</v>
      </c>
      <c r="F318">
        <v>5.5347521961834563</v>
      </c>
      <c r="G318">
        <v>14.071985204941736</v>
      </c>
      <c r="H318">
        <v>0</v>
      </c>
    </row>
    <row r="319" spans="1:8" x14ac:dyDescent="0.25">
      <c r="A319" s="1">
        <v>44443</v>
      </c>
      <c r="B319">
        <v>255.72</v>
      </c>
      <c r="C319">
        <v>1574182</v>
      </c>
      <c r="D319">
        <v>9.3745682764609529E-3</v>
      </c>
      <c r="E319">
        <v>9.3308997150699843E-3</v>
      </c>
      <c r="F319">
        <v>5.5440830958985261</v>
      </c>
      <c r="G319">
        <v>14.269246330245746</v>
      </c>
      <c r="H319">
        <v>0</v>
      </c>
    </row>
    <row r="320" spans="1:8" x14ac:dyDescent="0.25">
      <c r="A320" s="1">
        <v>44534</v>
      </c>
      <c r="B320">
        <v>256.04000000000002</v>
      </c>
      <c r="C320">
        <v>1392644</v>
      </c>
      <c r="D320">
        <v>1.2513686844987549E-3</v>
      </c>
      <c r="E320">
        <v>1.2505863752767118E-3</v>
      </c>
      <c r="F320">
        <v>5.5453336822738031</v>
      </c>
      <c r="G320">
        <v>14.146714656568072</v>
      </c>
      <c r="H320">
        <v>0</v>
      </c>
    </row>
    <row r="321" spans="1:8" x14ac:dyDescent="0.25">
      <c r="A321" t="s">
        <v>39</v>
      </c>
      <c r="B321">
        <v>258.39</v>
      </c>
      <c r="C321">
        <v>1247078</v>
      </c>
      <c r="D321">
        <v>9.178253397906443E-3</v>
      </c>
      <c r="E321">
        <v>9.1363891953890955E-3</v>
      </c>
      <c r="F321">
        <v>5.5544700714691917</v>
      </c>
      <c r="G321">
        <v>14.036313772826285</v>
      </c>
      <c r="H321">
        <v>0</v>
      </c>
    </row>
    <row r="322" spans="1:8" x14ac:dyDescent="0.25">
      <c r="A322" t="s">
        <v>40</v>
      </c>
      <c r="B322">
        <v>255.79</v>
      </c>
      <c r="C322">
        <v>1471730</v>
      </c>
      <c r="D322">
        <v>-1.0062308912883604E-2</v>
      </c>
      <c r="E322">
        <v>-1.0113276130041133E-2</v>
      </c>
      <c r="F322">
        <v>5.5443567953391506</v>
      </c>
      <c r="G322">
        <v>14.201949137533692</v>
      </c>
      <c r="H322">
        <v>0</v>
      </c>
    </row>
    <row r="323" spans="1:8" x14ac:dyDescent="0.25">
      <c r="A323" t="s">
        <v>41</v>
      </c>
      <c r="B323">
        <v>259.55</v>
      </c>
      <c r="C323">
        <v>1225277</v>
      </c>
      <c r="D323">
        <v>1.469955823136174E-2</v>
      </c>
      <c r="E323">
        <v>1.4592566934087352E-2</v>
      </c>
      <c r="F323">
        <v>5.5589493622732382</v>
      </c>
      <c r="G323">
        <v>14.018677498848117</v>
      </c>
      <c r="H323">
        <v>0</v>
      </c>
    </row>
    <row r="324" spans="1:8" x14ac:dyDescent="0.25">
      <c r="A324" t="s">
        <v>42</v>
      </c>
      <c r="B324">
        <v>260.57</v>
      </c>
      <c r="C324">
        <v>1130798</v>
      </c>
      <c r="D324">
        <v>3.9298786361008737E-3</v>
      </c>
      <c r="E324">
        <v>3.9221768345561875E-3</v>
      </c>
      <c r="F324">
        <v>5.5628715391077943</v>
      </c>
      <c r="G324">
        <v>13.938434136140652</v>
      </c>
      <c r="H324">
        <v>0</v>
      </c>
    </row>
    <row r="325" spans="1:8" x14ac:dyDescent="0.25">
      <c r="A325" t="s">
        <v>43</v>
      </c>
      <c r="B325">
        <v>258.82</v>
      </c>
      <c r="C325">
        <v>1428948</v>
      </c>
      <c r="D325">
        <v>-6.7160455923552216E-3</v>
      </c>
      <c r="E325">
        <v>-6.7386997142702366E-3</v>
      </c>
      <c r="F325">
        <v>5.5561328393935243</v>
      </c>
      <c r="G325">
        <v>14.17244906716663</v>
      </c>
      <c r="H325">
        <v>0</v>
      </c>
    </row>
    <row r="326" spans="1:8" x14ac:dyDescent="0.25">
      <c r="A326" t="s">
        <v>44</v>
      </c>
      <c r="B326">
        <v>258.3</v>
      </c>
      <c r="C326">
        <v>898184</v>
      </c>
      <c r="D326">
        <v>-2.0091183061586499E-3</v>
      </c>
      <c r="E326">
        <v>-2.0111392917291928E-3</v>
      </c>
      <c r="F326">
        <v>5.5541217001017946</v>
      </c>
      <c r="G326">
        <v>13.708130226072527</v>
      </c>
      <c r="H326">
        <v>0</v>
      </c>
    </row>
    <row r="327" spans="1:8" x14ac:dyDescent="0.25">
      <c r="A327" t="s">
        <v>45</v>
      </c>
      <c r="B327">
        <v>260.67</v>
      </c>
      <c r="C327">
        <v>1040293</v>
      </c>
      <c r="D327">
        <v>9.1753774680604118E-3</v>
      </c>
      <c r="E327">
        <v>9.1335394174296286E-3</v>
      </c>
      <c r="F327">
        <v>5.5632552395192247</v>
      </c>
      <c r="G327">
        <v>13.855012962208125</v>
      </c>
      <c r="H327">
        <v>0</v>
      </c>
    </row>
    <row r="328" spans="1:8" x14ac:dyDescent="0.25">
      <c r="A328" t="s">
        <v>46</v>
      </c>
      <c r="B328">
        <v>257.19</v>
      </c>
      <c r="C328">
        <v>1331556</v>
      </c>
      <c r="D328">
        <v>-1.3350212912878421E-2</v>
      </c>
      <c r="E328">
        <v>-1.3440128160450111E-2</v>
      </c>
      <c r="F328">
        <v>5.5498151113587744</v>
      </c>
      <c r="G328">
        <v>14.101858741181234</v>
      </c>
      <c r="H328">
        <v>0</v>
      </c>
    </row>
    <row r="329" spans="1:8" x14ac:dyDescent="0.25">
      <c r="A329" t="s">
        <v>47</v>
      </c>
      <c r="B329">
        <v>260.82</v>
      </c>
      <c r="C329">
        <v>1288649</v>
      </c>
      <c r="D329">
        <v>1.4114079085500974E-2</v>
      </c>
      <c r="E329">
        <v>1.4015402869981446E-2</v>
      </c>
      <c r="F329">
        <v>5.5638305142287559</v>
      </c>
      <c r="G329">
        <v>14.069104940728113</v>
      </c>
      <c r="H329">
        <v>0</v>
      </c>
    </row>
    <row r="330" spans="1:8" x14ac:dyDescent="0.25">
      <c r="A330" t="s">
        <v>48</v>
      </c>
      <c r="B330">
        <v>261.51</v>
      </c>
      <c r="C330">
        <v>971006</v>
      </c>
      <c r="D330">
        <v>2.6455026455026367E-3</v>
      </c>
      <c r="E330">
        <v>2.6420094628385759E-3</v>
      </c>
      <c r="F330">
        <v>5.5664725236915942</v>
      </c>
      <c r="G330">
        <v>13.786087926451076</v>
      </c>
      <c r="H330">
        <v>0</v>
      </c>
    </row>
    <row r="331" spans="1:8" x14ac:dyDescent="0.25">
      <c r="A331" t="s">
        <v>49</v>
      </c>
      <c r="B331">
        <v>262.13</v>
      </c>
      <c r="C331">
        <v>1121003</v>
      </c>
      <c r="D331">
        <v>2.3708462391495719E-3</v>
      </c>
      <c r="E331">
        <v>2.3680402174270088E-3</v>
      </c>
      <c r="F331">
        <v>5.5688405639090215</v>
      </c>
      <c r="G331">
        <v>13.929734378232697</v>
      </c>
      <c r="H331">
        <v>0</v>
      </c>
    </row>
    <row r="332" spans="1:8" x14ac:dyDescent="0.25">
      <c r="A332" t="s">
        <v>50</v>
      </c>
      <c r="B332">
        <v>254.74</v>
      </c>
      <c r="C332">
        <v>2264301</v>
      </c>
      <c r="D332">
        <v>-2.8192118414527092E-2</v>
      </c>
      <c r="E332">
        <v>-2.8597146747407792E-2</v>
      </c>
      <c r="F332">
        <v>5.5402434171616131</v>
      </c>
      <c r="G332">
        <v>14.632776659998108</v>
      </c>
      <c r="H332">
        <v>0</v>
      </c>
    </row>
    <row r="333" spans="1:8" x14ac:dyDescent="0.25">
      <c r="A333" t="s">
        <v>51</v>
      </c>
      <c r="B333">
        <v>252.45</v>
      </c>
      <c r="C333">
        <v>1924078</v>
      </c>
      <c r="D333">
        <v>-8.9895579806862705E-3</v>
      </c>
      <c r="E333">
        <v>-9.0302078566887704E-3</v>
      </c>
      <c r="F333">
        <v>5.5312132093049247</v>
      </c>
      <c r="G333">
        <v>14.469957449926584</v>
      </c>
      <c r="H333">
        <v>0</v>
      </c>
    </row>
    <row r="334" spans="1:8" x14ac:dyDescent="0.25">
      <c r="A334" t="s">
        <v>52</v>
      </c>
      <c r="B334">
        <v>252.19</v>
      </c>
      <c r="C334">
        <v>1472282</v>
      </c>
      <c r="D334">
        <v>-1.0299069122598175E-3</v>
      </c>
      <c r="E334">
        <v>-1.0304376308088458E-3</v>
      </c>
      <c r="F334">
        <v>5.5301827716741156</v>
      </c>
      <c r="G334">
        <v>14.20232413600956</v>
      </c>
      <c r="H334">
        <v>0</v>
      </c>
    </row>
  </sheetData>
  <mergeCells count="2">
    <mergeCell ref="J8:M15"/>
    <mergeCell ref="J170:K172"/>
  </mergeCells>
  <conditionalFormatting sqref="E3:E334">
    <cfRule type="cellIs" dxfId="1" priority="1" operator="greaterThanOrEqual">
      <formula>$K$6</formula>
    </cfRule>
    <cfRule type="cellIs" dxfId="0" priority="2" operator="lessThanOrEqual">
      <formula>$K$5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F887-28B2-43EB-8960-E9F80BA2060D}">
  <dimension ref="A1:W306"/>
  <sheetViews>
    <sheetView topLeftCell="D1" workbookViewId="0">
      <selection activeCell="P25" sqref="P25:P26"/>
    </sheetView>
  </sheetViews>
  <sheetFormatPr defaultRowHeight="15" x14ac:dyDescent="0.25"/>
  <cols>
    <col min="1" max="1" width="10.7109375" bestFit="1" customWidth="1"/>
    <col min="9" max="9" width="24.5703125" bestFit="1" customWidth="1"/>
    <col min="10" max="10" width="28.7109375" customWidth="1"/>
    <col min="12" max="12" width="10.5703125" customWidth="1"/>
    <col min="13" max="13" width="24.5703125" bestFit="1" customWidth="1"/>
    <col min="14" max="14" width="12" bestFit="1" customWidth="1"/>
    <col min="16" max="16" width="24.5703125" bestFit="1" customWidth="1"/>
    <col min="17" max="17" width="12.7109375" bestFit="1" customWidth="1"/>
    <col min="19" max="19" width="24.5703125" bestFit="1" customWidth="1"/>
    <col min="20" max="20" width="12.7109375" bestFit="1" customWidth="1"/>
  </cols>
  <sheetData>
    <row r="1" spans="1:20" ht="45.75" thickBot="1" x14ac:dyDescent="0.3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J1" s="17" t="s">
        <v>265</v>
      </c>
      <c r="K1" s="17"/>
      <c r="L1" s="13"/>
      <c r="M1" s="17" t="s">
        <v>266</v>
      </c>
      <c r="N1" s="17"/>
      <c r="P1" s="17" t="s">
        <v>267</v>
      </c>
      <c r="Q1" s="17"/>
      <c r="S1" s="17" t="s">
        <v>268</v>
      </c>
      <c r="T1" s="17"/>
    </row>
    <row r="2" spans="1:20" ht="18" customHeight="1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J2" s="18"/>
      <c r="K2" s="18"/>
      <c r="L2" s="12" t="s">
        <v>282</v>
      </c>
      <c r="M2" s="18"/>
      <c r="N2" s="18"/>
      <c r="P2" s="18"/>
      <c r="Q2" s="18"/>
      <c r="S2" s="18" t="s">
        <v>281</v>
      </c>
      <c r="T2" s="18"/>
    </row>
    <row r="3" spans="1:20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J3" s="7"/>
      <c r="K3" s="7"/>
      <c r="L3" s="7"/>
      <c r="M3" s="7"/>
      <c r="N3" s="7"/>
      <c r="P3" s="7"/>
      <c r="Q3" s="7"/>
      <c r="S3" s="7"/>
      <c r="T3" s="7"/>
    </row>
    <row r="4" spans="1:20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J4" s="7" t="s">
        <v>253</v>
      </c>
      <c r="K4" s="7">
        <v>207.27313114754108</v>
      </c>
      <c r="L4" s="7"/>
      <c r="M4" s="7" t="s">
        <v>253</v>
      </c>
      <c r="N4" s="7">
        <v>1763941.3213114755</v>
      </c>
      <c r="P4" s="7" t="s">
        <v>253</v>
      </c>
      <c r="Q4" s="7">
        <v>2.0608896375331072E-3</v>
      </c>
      <c r="S4" s="7" t="s">
        <v>253</v>
      </c>
      <c r="T4" s="7">
        <v>1.9358379574898391E-3</v>
      </c>
    </row>
    <row r="5" spans="1:20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J5" s="7" t="s">
        <v>254</v>
      </c>
      <c r="K5" s="7">
        <v>1.5413079835653112</v>
      </c>
      <c r="L5" s="7"/>
      <c r="M5" s="7" t="s">
        <v>254</v>
      </c>
      <c r="N5" s="7">
        <v>51712.571555074122</v>
      </c>
      <c r="P5" s="7" t="s">
        <v>254</v>
      </c>
      <c r="Q5" s="7">
        <v>9.0232161276030038E-4</v>
      </c>
      <c r="S5" s="7" t="s">
        <v>254</v>
      </c>
      <c r="T5" s="7">
        <v>9.0097647981709236E-4</v>
      </c>
    </row>
    <row r="6" spans="1:20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J6" s="7" t="s">
        <v>255</v>
      </c>
      <c r="K6" s="7">
        <v>211</v>
      </c>
      <c r="L6" s="7"/>
      <c r="M6" s="7" t="s">
        <v>255</v>
      </c>
      <c r="N6" s="7">
        <v>1515488</v>
      </c>
      <c r="P6" s="7" t="s">
        <v>255</v>
      </c>
      <c r="Q6" s="7">
        <v>1.837303942088332E-3</v>
      </c>
      <c r="S6" s="7" t="s">
        <v>255</v>
      </c>
      <c r="T6" s="7">
        <v>1.8356181635430882E-3</v>
      </c>
    </row>
    <row r="7" spans="1:20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J7" s="7" t="s">
        <v>256</v>
      </c>
      <c r="K7" s="7">
        <v>166.46</v>
      </c>
      <c r="L7" s="7"/>
      <c r="M7" s="7" t="s">
        <v>256</v>
      </c>
      <c r="N7" s="7" t="e">
        <v>#N/A</v>
      </c>
      <c r="P7" s="7" t="s">
        <v>256</v>
      </c>
      <c r="Q7" s="7" t="e">
        <v>#N/A</v>
      </c>
      <c r="S7" s="7" t="s">
        <v>256</v>
      </c>
      <c r="T7" s="7" t="e">
        <v>#N/A</v>
      </c>
    </row>
    <row r="8" spans="1:20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  <c r="J8" s="7" t="s">
        <v>257</v>
      </c>
      <c r="K8" s="7">
        <v>26.917786713652003</v>
      </c>
      <c r="L8" s="7"/>
      <c r="M8" s="7" t="s">
        <v>257</v>
      </c>
      <c r="N8" s="7">
        <v>903121.23623342591</v>
      </c>
      <c r="P8" s="7" t="s">
        <v>257</v>
      </c>
      <c r="Q8" s="7">
        <v>1.5732514898379162E-2</v>
      </c>
      <c r="S8" s="7" t="s">
        <v>257</v>
      </c>
      <c r="T8" s="7">
        <v>1.5709061704118878E-2</v>
      </c>
    </row>
    <row r="9" spans="1:20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  <c r="J9" s="7" t="s">
        <v>258</v>
      </c>
      <c r="K9" s="7">
        <v>724.56724156166035</v>
      </c>
      <c r="L9" s="7"/>
      <c r="M9" s="7" t="s">
        <v>258</v>
      </c>
      <c r="N9" s="7">
        <v>815627967335.7915</v>
      </c>
      <c r="P9" s="7" t="s">
        <v>258</v>
      </c>
      <c r="Q9" s="7">
        <v>2.4751202502772232E-4</v>
      </c>
      <c r="S9" s="7" t="s">
        <v>258</v>
      </c>
      <c r="T9" s="7">
        <v>2.4677461962381434E-4</v>
      </c>
    </row>
    <row r="10" spans="1:20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  <c r="J10" s="7" t="s">
        <v>244</v>
      </c>
      <c r="K10" s="7">
        <v>-0.47082906176668837</v>
      </c>
      <c r="L10" s="7"/>
      <c r="M10" s="7" t="s">
        <v>244</v>
      </c>
      <c r="N10" s="7">
        <v>7.0825365539573149</v>
      </c>
      <c r="P10" s="7" t="s">
        <v>244</v>
      </c>
      <c r="Q10" s="7">
        <v>-0.29046942575285106</v>
      </c>
      <c r="S10" s="7" t="s">
        <v>244</v>
      </c>
      <c r="T10" s="7">
        <v>-0.29009245078241497</v>
      </c>
    </row>
    <row r="11" spans="1:20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  <c r="J11" s="7" t="s">
        <v>259</v>
      </c>
      <c r="K11" s="7">
        <v>-0.20950490689447124</v>
      </c>
      <c r="L11" s="7"/>
      <c r="M11" s="7" t="s">
        <v>259</v>
      </c>
      <c r="N11" s="7">
        <v>2.2901175993838589</v>
      </c>
      <c r="P11" s="7" t="s">
        <v>259</v>
      </c>
      <c r="Q11" s="7">
        <v>-3.7726976990495029E-2</v>
      </c>
      <c r="S11" s="7" t="s">
        <v>259</v>
      </c>
      <c r="T11" s="7">
        <v>-7.7695418763985308E-2</v>
      </c>
    </row>
    <row r="12" spans="1:20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  <c r="J12" s="7" t="s">
        <v>260</v>
      </c>
      <c r="K12" s="7">
        <v>126.57</v>
      </c>
      <c r="L12" s="7"/>
      <c r="M12" s="7" t="s">
        <v>260</v>
      </c>
      <c r="N12" s="7">
        <v>5695701</v>
      </c>
      <c r="P12" s="7" t="s">
        <v>260</v>
      </c>
      <c r="Q12" s="7">
        <v>7.9406705227448082E-2</v>
      </c>
      <c r="S12" s="7" t="s">
        <v>260</v>
      </c>
      <c r="T12" s="7">
        <v>7.9192031290683029E-2</v>
      </c>
    </row>
    <row r="13" spans="1:20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  <c r="J13" s="7" t="s">
        <v>261</v>
      </c>
      <c r="K13" s="7">
        <v>135.56</v>
      </c>
      <c r="L13" s="7"/>
      <c r="M13" s="7" t="s">
        <v>261</v>
      </c>
      <c r="N13" s="7">
        <v>540619</v>
      </c>
      <c r="P13" s="7" t="s">
        <v>261</v>
      </c>
      <c r="Q13" s="7">
        <v>-3.6468573603095078E-2</v>
      </c>
      <c r="S13" s="7" t="s">
        <v>261</v>
      </c>
      <c r="T13" s="7">
        <v>-3.7150174745359955E-2</v>
      </c>
    </row>
    <row r="14" spans="1:20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  <c r="J14" s="7" t="s">
        <v>262</v>
      </c>
      <c r="K14" s="7">
        <v>262.13</v>
      </c>
      <c r="L14" s="7"/>
      <c r="M14" s="7" t="s">
        <v>262</v>
      </c>
      <c r="N14" s="7">
        <v>6236320</v>
      </c>
      <c r="P14" s="7" t="s">
        <v>262</v>
      </c>
      <c r="Q14" s="7">
        <v>4.2938131624353011E-2</v>
      </c>
      <c r="S14" s="7" t="s">
        <v>262</v>
      </c>
      <c r="T14" s="7">
        <v>4.2041856545323067E-2</v>
      </c>
    </row>
    <row r="15" spans="1:20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  <c r="J15" s="7" t="s">
        <v>263</v>
      </c>
      <c r="K15" s="7">
        <v>63218.305000000029</v>
      </c>
      <c r="L15" s="7"/>
      <c r="M15" s="7" t="s">
        <v>263</v>
      </c>
      <c r="N15" s="7">
        <v>538002103</v>
      </c>
      <c r="P15" s="7" t="s">
        <v>263</v>
      </c>
      <c r="Q15" s="7">
        <v>0.62651044981006465</v>
      </c>
      <c r="S15" s="7" t="s">
        <v>263</v>
      </c>
      <c r="T15" s="7">
        <v>0.58849473907691108</v>
      </c>
    </row>
    <row r="16" spans="1:20" ht="15.75" thickBot="1" x14ac:dyDescent="0.3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  <c r="J16" s="8" t="s">
        <v>264</v>
      </c>
      <c r="K16" s="8">
        <v>305</v>
      </c>
      <c r="L16" s="7"/>
      <c r="M16" s="8" t="s">
        <v>264</v>
      </c>
      <c r="N16" s="8">
        <v>305</v>
      </c>
      <c r="P16" s="8" t="s">
        <v>264</v>
      </c>
      <c r="Q16" s="8">
        <v>304</v>
      </c>
      <c r="S16" s="8" t="s">
        <v>264</v>
      </c>
      <c r="T16" s="8">
        <v>304</v>
      </c>
    </row>
    <row r="17" spans="1:23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  <c r="K17">
        <v>0</v>
      </c>
      <c r="L17" s="7"/>
      <c r="M17" s="7"/>
      <c r="N17" s="13">
        <v>0</v>
      </c>
      <c r="Q17">
        <v>0</v>
      </c>
      <c r="T17">
        <v>0</v>
      </c>
    </row>
    <row r="18" spans="1:23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K18" s="13"/>
      <c r="L18" s="7"/>
      <c r="M18" s="7"/>
      <c r="N18" s="13"/>
    </row>
    <row r="19" spans="1:23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K19" s="13"/>
      <c r="L19" s="7"/>
      <c r="M19" s="7"/>
      <c r="N19" s="13"/>
    </row>
    <row r="20" spans="1:23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  <c r="K20" s="13"/>
      <c r="L20" s="13"/>
      <c r="M20" s="13"/>
      <c r="N20" s="13"/>
    </row>
    <row r="21" spans="1:23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</row>
    <row r="22" spans="1:23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W22" s="5"/>
    </row>
    <row r="23" spans="1:23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W23" s="5"/>
    </row>
    <row r="24" spans="1:23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W24" s="5"/>
    </row>
    <row r="25" spans="1:23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  <c r="W25" s="5"/>
    </row>
    <row r="26" spans="1:23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  <c r="W26" s="5"/>
    </row>
    <row r="27" spans="1:23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  <c r="W27" s="5"/>
    </row>
    <row r="28" spans="1:23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  <c r="W28" s="5"/>
    </row>
    <row r="29" spans="1:23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  <c r="W29" s="5"/>
    </row>
    <row r="30" spans="1:23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  <c r="W30" s="5"/>
    </row>
    <row r="31" spans="1:23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  <c r="W31" s="5"/>
    </row>
    <row r="32" spans="1:23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  <c r="W32" s="5"/>
    </row>
    <row r="33" spans="1:23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  <c r="W33" s="5"/>
    </row>
    <row r="34" spans="1:23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  <c r="W34" s="5"/>
    </row>
    <row r="35" spans="1:23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W35" s="5"/>
    </row>
    <row r="36" spans="1:23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W36" s="5"/>
    </row>
    <row r="37" spans="1:23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  <c r="W37" s="5"/>
    </row>
    <row r="38" spans="1:23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  <c r="W38" s="5"/>
    </row>
    <row r="39" spans="1:23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  <c r="W39" s="5"/>
    </row>
    <row r="40" spans="1:23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</row>
    <row r="41" spans="1:23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</row>
    <row r="42" spans="1:23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</row>
    <row r="43" spans="1:23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</row>
    <row r="44" spans="1:23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</row>
    <row r="45" spans="1:23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</row>
    <row r="46" spans="1:23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</row>
    <row r="47" spans="1:23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</row>
    <row r="48" spans="1:23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</row>
    <row r="49" spans="1:7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</row>
    <row r="50" spans="1:7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</row>
    <row r="51" spans="1:7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</row>
    <row r="52" spans="1:7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</row>
    <row r="53" spans="1:7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</row>
    <row r="54" spans="1:7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</row>
    <row r="55" spans="1:7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</row>
    <row r="56" spans="1:7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</row>
    <row r="57" spans="1:7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</row>
    <row r="58" spans="1:7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</row>
    <row r="59" spans="1:7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</row>
    <row r="60" spans="1:7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</row>
    <row r="61" spans="1:7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</row>
    <row r="62" spans="1:7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</row>
    <row r="63" spans="1:7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</row>
    <row r="64" spans="1:7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</row>
    <row r="65" spans="1:7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</row>
    <row r="66" spans="1:7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</row>
    <row r="67" spans="1:7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</row>
    <row r="68" spans="1:7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</row>
    <row r="69" spans="1:7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</row>
    <row r="70" spans="1:7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</row>
    <row r="71" spans="1:7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</row>
    <row r="72" spans="1:7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</row>
    <row r="73" spans="1:7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</row>
    <row r="74" spans="1:7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</row>
    <row r="75" spans="1:7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</row>
    <row r="76" spans="1:7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</row>
    <row r="77" spans="1:7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</row>
    <row r="78" spans="1:7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</row>
    <row r="79" spans="1:7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</row>
    <row r="80" spans="1:7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</row>
    <row r="81" spans="1:7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</row>
    <row r="82" spans="1:7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</row>
    <row r="83" spans="1:7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</row>
    <row r="84" spans="1:7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</row>
    <row r="85" spans="1:7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</row>
    <row r="86" spans="1:7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</row>
    <row r="87" spans="1:7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</row>
    <row r="88" spans="1:7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</row>
    <row r="89" spans="1:7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</row>
    <row r="90" spans="1:7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</row>
    <row r="91" spans="1:7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</row>
    <row r="92" spans="1:7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</row>
    <row r="93" spans="1:7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</row>
    <row r="94" spans="1:7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</row>
    <row r="95" spans="1:7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</row>
    <row r="96" spans="1:7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</row>
    <row r="97" spans="1:7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</row>
    <row r="98" spans="1:7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</row>
    <row r="99" spans="1:7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</row>
    <row r="100" spans="1:7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</row>
    <row r="101" spans="1:7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</row>
    <row r="102" spans="1:7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</row>
    <row r="103" spans="1:7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</row>
    <row r="104" spans="1:7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</row>
    <row r="105" spans="1:7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</row>
    <row r="106" spans="1:7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</row>
    <row r="107" spans="1:7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</row>
    <row r="108" spans="1:7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</row>
    <row r="109" spans="1:7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</row>
    <row r="110" spans="1:7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</row>
    <row r="111" spans="1:7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</row>
    <row r="112" spans="1:7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</row>
    <row r="113" spans="1:7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</row>
    <row r="114" spans="1:7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</row>
    <row r="115" spans="1:7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</row>
    <row r="116" spans="1:7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</row>
    <row r="118" spans="1:7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</row>
    <row r="119" spans="1:7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</row>
    <row r="120" spans="1:7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</row>
    <row r="121" spans="1:7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</row>
    <row r="122" spans="1:7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</row>
    <row r="123" spans="1:7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</row>
    <row r="124" spans="1:7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</row>
    <row r="125" spans="1:7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</row>
    <row r="126" spans="1:7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</row>
    <row r="127" spans="1:7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</row>
    <row r="128" spans="1:7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</row>
    <row r="129" spans="1:7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</row>
    <row r="130" spans="1:7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</row>
    <row r="131" spans="1:7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</row>
    <row r="132" spans="1:7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</row>
    <row r="133" spans="1:7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</row>
    <row r="134" spans="1:7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</row>
    <row r="135" spans="1:7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</row>
    <row r="136" spans="1:7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</row>
    <row r="137" spans="1:7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</row>
    <row r="138" spans="1:7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</row>
    <row r="139" spans="1:7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</row>
    <row r="140" spans="1:7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</row>
    <row r="141" spans="1:7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</row>
    <row r="142" spans="1:7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</row>
    <row r="143" spans="1:7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</row>
    <row r="144" spans="1:7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</row>
    <row r="145" spans="1:7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</row>
    <row r="146" spans="1:7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</row>
    <row r="147" spans="1:7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</row>
    <row r="148" spans="1:7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</row>
    <row r="149" spans="1:7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</row>
    <row r="150" spans="1:7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</row>
    <row r="151" spans="1:7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</row>
    <row r="152" spans="1:7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</row>
    <row r="153" spans="1:7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</row>
    <row r="154" spans="1:7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</row>
    <row r="155" spans="1:7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</row>
    <row r="156" spans="1:7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</row>
    <row r="157" spans="1:7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</row>
    <row r="158" spans="1:7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</row>
    <row r="159" spans="1:7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</row>
    <row r="160" spans="1:7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</row>
    <row r="161" spans="1:7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</row>
    <row r="162" spans="1:7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</row>
    <row r="163" spans="1:7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</row>
    <row r="164" spans="1:7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</row>
    <row r="165" spans="1:7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</row>
    <row r="166" spans="1:7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</row>
    <row r="167" spans="1:7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</row>
    <row r="168" spans="1:7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</row>
    <row r="169" spans="1:7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</row>
    <row r="170" spans="1:7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</row>
    <row r="171" spans="1:7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</row>
    <row r="172" spans="1:7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</row>
    <row r="173" spans="1:7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</row>
    <row r="174" spans="1:7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</row>
    <row r="175" spans="1:7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</row>
    <row r="176" spans="1:7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</row>
    <row r="177" spans="1:7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</row>
    <row r="178" spans="1:7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</row>
    <row r="179" spans="1:7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</row>
    <row r="180" spans="1:7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</row>
    <row r="181" spans="1:7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</row>
    <row r="182" spans="1:7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</row>
    <row r="183" spans="1:7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</row>
    <row r="184" spans="1:7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</row>
    <row r="185" spans="1:7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</row>
    <row r="186" spans="1:7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</row>
    <row r="187" spans="1:7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</row>
    <row r="188" spans="1:7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</row>
    <row r="189" spans="1:7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</row>
    <row r="190" spans="1:7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</row>
    <row r="191" spans="1:7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</row>
    <row r="192" spans="1:7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</row>
    <row r="193" spans="1:7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</row>
    <row r="194" spans="1:7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</row>
    <row r="195" spans="1:7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</row>
    <row r="196" spans="1:7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</row>
    <row r="197" spans="1:7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</row>
    <row r="198" spans="1:7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</row>
    <row r="199" spans="1:7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</row>
    <row r="200" spans="1:7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</row>
    <row r="201" spans="1:7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</row>
    <row r="202" spans="1:7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</row>
    <row r="203" spans="1:7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</row>
    <row r="204" spans="1:7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</row>
    <row r="205" spans="1:7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</row>
    <row r="206" spans="1:7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</row>
    <row r="207" spans="1:7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</row>
    <row r="208" spans="1:7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</row>
    <row r="209" spans="1:7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</row>
    <row r="210" spans="1:7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</row>
    <row r="211" spans="1:7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</row>
    <row r="212" spans="1:7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</row>
    <row r="213" spans="1:7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</row>
    <row r="214" spans="1:7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</row>
    <row r="215" spans="1:7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</row>
    <row r="216" spans="1:7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</row>
    <row r="217" spans="1:7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</row>
    <row r="218" spans="1:7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</row>
    <row r="219" spans="1:7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</row>
    <row r="220" spans="1:7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</row>
    <row r="221" spans="1:7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</row>
    <row r="222" spans="1:7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</row>
    <row r="223" spans="1:7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</row>
    <row r="224" spans="1:7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</row>
    <row r="225" spans="1:7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</row>
    <row r="226" spans="1:7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</row>
    <row r="227" spans="1:7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</row>
    <row r="228" spans="1:7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</row>
    <row r="229" spans="1:7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</row>
    <row r="230" spans="1:7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</row>
    <row r="231" spans="1:7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</row>
    <row r="232" spans="1:7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</row>
    <row r="233" spans="1:7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</row>
    <row r="234" spans="1:7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</row>
    <row r="235" spans="1:7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</row>
    <row r="236" spans="1:7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</row>
    <row r="237" spans="1:7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</row>
    <row r="238" spans="1:7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</row>
    <row r="239" spans="1:7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</row>
    <row r="240" spans="1:7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</row>
    <row r="241" spans="1:7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</row>
    <row r="242" spans="1:7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</row>
    <row r="243" spans="1:7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</row>
    <row r="244" spans="1:7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</row>
    <row r="245" spans="1:7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</row>
    <row r="246" spans="1:7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</row>
    <row r="247" spans="1:7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</row>
    <row r="248" spans="1:7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</row>
    <row r="249" spans="1:7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</row>
    <row r="250" spans="1:7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</row>
    <row r="251" spans="1:7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</row>
    <row r="252" spans="1:7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</row>
    <row r="253" spans="1:7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</row>
    <row r="254" spans="1:7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</row>
    <row r="255" spans="1:7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</row>
    <row r="256" spans="1:7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</row>
    <row r="257" spans="1:7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</row>
    <row r="258" spans="1:7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</row>
    <row r="259" spans="1:7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</row>
    <row r="260" spans="1:7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</row>
    <row r="261" spans="1:7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</row>
    <row r="262" spans="1:7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</row>
    <row r="263" spans="1:7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</row>
    <row r="264" spans="1:7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</row>
    <row r="265" spans="1:7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</row>
    <row r="266" spans="1:7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</row>
    <row r="267" spans="1:7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</row>
    <row r="268" spans="1:7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</row>
    <row r="269" spans="1:7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</row>
    <row r="270" spans="1:7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</row>
    <row r="271" spans="1:7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</row>
    <row r="272" spans="1:7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</row>
    <row r="273" spans="1:7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</row>
    <row r="274" spans="1:7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</row>
    <row r="275" spans="1:7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</row>
    <row r="276" spans="1:7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</row>
    <row r="277" spans="1:7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</row>
    <row r="278" spans="1:7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</row>
    <row r="279" spans="1:7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</row>
    <row r="280" spans="1:7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</row>
    <row r="281" spans="1:7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</row>
    <row r="282" spans="1:7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</row>
    <row r="283" spans="1:7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</row>
    <row r="284" spans="1:7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</row>
    <row r="285" spans="1:7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</row>
    <row r="286" spans="1:7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</row>
    <row r="287" spans="1:7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</row>
    <row r="288" spans="1:7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</row>
    <row r="289" spans="1:7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</row>
    <row r="290" spans="1:7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</row>
    <row r="291" spans="1:7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</row>
    <row r="292" spans="1:7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</row>
    <row r="293" spans="1:7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</row>
    <row r="294" spans="1:7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</row>
    <row r="295" spans="1:7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</row>
    <row r="296" spans="1:7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</row>
    <row r="297" spans="1:7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</row>
    <row r="298" spans="1:7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</row>
    <row r="299" spans="1:7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</row>
    <row r="300" spans="1:7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</row>
    <row r="301" spans="1:7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sortState xmlns:xlrd2="http://schemas.microsoft.com/office/spreadsheetml/2017/richdata2" ref="W22:X39">
    <sortCondition descending="1" ref="X22"/>
  </sortState>
  <mergeCells count="4">
    <mergeCell ref="J1:K1"/>
    <mergeCell ref="M1:N1"/>
    <mergeCell ref="P1:Q1"/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DCB8-3274-4F54-892F-5EBFA6DB657B}">
  <dimension ref="A1:O306"/>
  <sheetViews>
    <sheetView topLeftCell="A4" workbookViewId="0">
      <selection activeCell="O310" sqref="O310"/>
    </sheetView>
  </sheetViews>
  <sheetFormatPr defaultRowHeight="15" x14ac:dyDescent="0.25"/>
  <cols>
    <col min="1" max="1" width="10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269</v>
      </c>
      <c r="G1" s="2" t="s">
        <v>270</v>
      </c>
      <c r="H1" s="2" t="s">
        <v>271</v>
      </c>
      <c r="I1" s="2" t="s">
        <v>272</v>
      </c>
      <c r="J1" t="s">
        <v>273</v>
      </c>
      <c r="L1" s="2" t="s">
        <v>274</v>
      </c>
      <c r="M1" s="2" t="s">
        <v>275</v>
      </c>
    </row>
    <row r="2" spans="1:13" x14ac:dyDescent="0.25">
      <c r="A2" s="1">
        <v>43862</v>
      </c>
      <c r="B2">
        <v>160.61000000000001</v>
      </c>
      <c r="C2">
        <v>1484147</v>
      </c>
      <c r="K2" s="7">
        <v>135.56</v>
      </c>
      <c r="L2">
        <f>IF(B2&lt;$K$4,$K$2,$K$4)</f>
        <v>135.56</v>
      </c>
      <c r="M2">
        <f>IF(B2&lt;$K$5,$K$2,$K$5)</f>
        <v>135.56</v>
      </c>
    </row>
    <row r="3" spans="1:13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f>AVERAGE($B$2:B3)</f>
        <v>159.69</v>
      </c>
      <c r="G3">
        <f>GEOMEAN($B$2:B3)</f>
        <v>159.68734984337365</v>
      </c>
      <c r="H3">
        <f>HARMEAN($B$2:B3)</f>
        <v>159.68469973072831</v>
      </c>
      <c r="I3">
        <f>MEDIAN($B$2:B3)</f>
        <v>159.69</v>
      </c>
      <c r="J3" t="e">
        <f>_xlfn.MODE.SNGL($B$2:B3)</f>
        <v>#N/A</v>
      </c>
      <c r="K3" s="7">
        <v>262.13</v>
      </c>
      <c r="L3">
        <f t="shared" ref="L3:L66" si="0">IF(B3&lt;$K$4,$K$2,$K$4)</f>
        <v>135.56</v>
      </c>
      <c r="M3">
        <f t="shared" ref="M3:M66" si="1">IF(B3&lt;$K$5,$K$2,$K$5)</f>
        <v>135.56</v>
      </c>
    </row>
    <row r="4" spans="1:13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f>AVERAGE($B$2:B4)</f>
        <v>159.46</v>
      </c>
      <c r="G4">
        <f>GEOMEAN($B$2:B4)</f>
        <v>159.45790370804536</v>
      </c>
      <c r="H4">
        <f>HARMEAN($B$2:B4)</f>
        <v>159.45581220100692</v>
      </c>
      <c r="I4">
        <f>MEDIAN($B$2:B4)</f>
        <v>159</v>
      </c>
      <c r="J4" t="e">
        <f>_xlfn.MODE.SNGL($B$2:B4)</f>
        <v>#N/A</v>
      </c>
      <c r="K4">
        <f>AVERAGE(K2:K3)</f>
        <v>198.845</v>
      </c>
      <c r="L4">
        <f t="shared" si="0"/>
        <v>135.56</v>
      </c>
      <c r="M4">
        <f t="shared" si="1"/>
        <v>135.56</v>
      </c>
    </row>
    <row r="5" spans="1:13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f>AVERAGE($B$2:B5)</f>
        <v>159</v>
      </c>
      <c r="G5">
        <f>GEOMEAN($B$2:B5)</f>
        <v>158.99642836066985</v>
      </c>
      <c r="H5">
        <f>HARMEAN($B$2:B5)</f>
        <v>158.99286169445367</v>
      </c>
      <c r="I5">
        <f>MEDIAN($B$2:B5)</f>
        <v>158.88499999999999</v>
      </c>
      <c r="J5" t="e">
        <f>_xlfn.MODE.SNGL($B$2:B5)</f>
        <v>#N/A</v>
      </c>
      <c r="K5">
        <f>MEDIAN(B2:B311)</f>
        <v>211</v>
      </c>
      <c r="L5">
        <f t="shared" si="0"/>
        <v>135.56</v>
      </c>
      <c r="M5">
        <f t="shared" si="1"/>
        <v>135.56</v>
      </c>
    </row>
    <row r="6" spans="1:13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f>AVERAGE($B$2:B6)</f>
        <v>159.22800000000001</v>
      </c>
      <c r="G6">
        <f>GEOMEAN($B$2:B6)</f>
        <v>159.22448750864498</v>
      </c>
      <c r="H6">
        <f>HARMEAN($B$2:B6)</f>
        <v>159.22097269335825</v>
      </c>
      <c r="I6">
        <f>MEDIAN($B$2:B6)</f>
        <v>159</v>
      </c>
      <c r="J6" t="e">
        <f>_xlfn.MODE.SNGL($B$2:B6)</f>
        <v>#N/A</v>
      </c>
      <c r="L6">
        <f t="shared" si="0"/>
        <v>135.56</v>
      </c>
      <c r="M6">
        <f t="shared" si="1"/>
        <v>135.56</v>
      </c>
    </row>
    <row r="7" spans="1:13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f>AVERAGE($B$2:B7)</f>
        <v>159.70333333333335</v>
      </c>
      <c r="G7">
        <f>GEOMEAN($B$2:B7)</f>
        <v>159.69688846556318</v>
      </c>
      <c r="H7">
        <f>HARMEAN($B$2:B7)</f>
        <v>159.69045213072636</v>
      </c>
      <c r="I7">
        <f>MEDIAN($B$2:B7)</f>
        <v>159.57</v>
      </c>
      <c r="J7" t="e">
        <f>_xlfn.MODE.SNGL($B$2:B7)</f>
        <v>#N/A</v>
      </c>
      <c r="L7">
        <f t="shared" si="0"/>
        <v>135.56</v>
      </c>
      <c r="M7">
        <f t="shared" si="1"/>
        <v>135.56</v>
      </c>
    </row>
    <row r="8" spans="1:13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f>AVERAGE($B$2:B8)</f>
        <v>159.92714285714285</v>
      </c>
      <c r="G8">
        <f>GEOMEAN($B$2:B8)</f>
        <v>159.92067568860878</v>
      </c>
      <c r="H8">
        <f>HARMEAN($B$2:B8)</f>
        <v>159.91420479169889</v>
      </c>
      <c r="I8">
        <f>MEDIAN($B$2:B8)</f>
        <v>160.13999999999999</v>
      </c>
      <c r="J8" t="e">
        <f>_xlfn.MODE.SNGL($B$2:B8)</f>
        <v>#N/A</v>
      </c>
      <c r="L8">
        <f t="shared" si="0"/>
        <v>135.56</v>
      </c>
      <c r="M8">
        <f t="shared" si="1"/>
        <v>135.56</v>
      </c>
    </row>
    <row r="9" spans="1:13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f>AVERAGE($B$2:B9)</f>
        <v>160.34875</v>
      </c>
      <c r="G9">
        <f>GEOMEAN($B$2:B9)</f>
        <v>160.33923683362713</v>
      </c>
      <c r="H9">
        <f>HARMEAN($B$2:B9)</f>
        <v>160.32973115076081</v>
      </c>
      <c r="I9">
        <f>MEDIAN($B$2:B9)</f>
        <v>160.375</v>
      </c>
      <c r="J9" t="e">
        <f>_xlfn.MODE.SNGL($B$2:B9)</f>
        <v>#N/A</v>
      </c>
      <c r="L9">
        <f t="shared" si="0"/>
        <v>135.56</v>
      </c>
      <c r="M9">
        <f t="shared" si="1"/>
        <v>135.56</v>
      </c>
    </row>
    <row r="10" spans="1:13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f>AVERAGE($B$2:B10)</f>
        <v>160.54333333333332</v>
      </c>
      <c r="G10">
        <f>GEOMEAN($B$2:B10)</f>
        <v>160.53392888147573</v>
      </c>
      <c r="H10">
        <f>HARMEAN($B$2:B10)</f>
        <v>160.52451595447141</v>
      </c>
      <c r="I10">
        <f>MEDIAN($B$2:B10)</f>
        <v>160.61000000000001</v>
      </c>
      <c r="J10" t="e">
        <f>_xlfn.MODE.SNGL($B$2:B10)</f>
        <v>#N/A</v>
      </c>
      <c r="L10">
        <f t="shared" si="0"/>
        <v>135.56</v>
      </c>
      <c r="M10">
        <f t="shared" si="1"/>
        <v>135.56</v>
      </c>
    </row>
    <row r="11" spans="1:13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f>AVERAGE($B$2:B11)</f>
        <v>160.81799999999998</v>
      </c>
      <c r="G11">
        <f>GEOMEAN($B$2:B11)</f>
        <v>160.80742961131392</v>
      </c>
      <c r="H11">
        <f>HARMEAN($B$2:B11)</f>
        <v>160.79684193950115</v>
      </c>
      <c r="I11">
        <f>MEDIAN($B$2:B11)</f>
        <v>160.94</v>
      </c>
      <c r="J11" t="e">
        <f>_xlfn.MODE.SNGL($B$2:B11)</f>
        <v>#N/A</v>
      </c>
      <c r="L11">
        <f t="shared" si="0"/>
        <v>135.56</v>
      </c>
      <c r="M11">
        <f t="shared" si="1"/>
        <v>135.56</v>
      </c>
    </row>
    <row r="12" spans="1:13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f>AVERAGE($B$2:B12)</f>
        <v>161.30909090909088</v>
      </c>
      <c r="G12">
        <f>GEOMEAN($B$2:B12)</f>
        <v>161.29211076009415</v>
      </c>
      <c r="H12">
        <f>HARMEAN($B$2:B12)</f>
        <v>161.27518982766273</v>
      </c>
      <c r="I12">
        <f>MEDIAN($B$2:B12)</f>
        <v>161.27000000000001</v>
      </c>
      <c r="J12" t="e">
        <f>_xlfn.MODE.SNGL($B$2:B12)</f>
        <v>#N/A</v>
      </c>
      <c r="L12">
        <f t="shared" si="0"/>
        <v>135.56</v>
      </c>
      <c r="M12">
        <f t="shared" si="1"/>
        <v>135.56</v>
      </c>
    </row>
    <row r="13" spans="1:13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f>AVERAGE($B$2:B13)</f>
        <v>161.79</v>
      </c>
      <c r="G13">
        <f>GEOMEAN($B$2:B13)</f>
        <v>161.76667928603953</v>
      </c>
      <c r="H13">
        <f>HARMEAN($B$2:B13)</f>
        <v>161.74347356432349</v>
      </c>
      <c r="I13">
        <f>MEDIAN($B$2:B13)</f>
        <v>161.67500000000001</v>
      </c>
      <c r="J13" t="e">
        <f>_xlfn.MODE.SNGL($B$2:B13)</f>
        <v>#N/A</v>
      </c>
      <c r="L13">
        <f t="shared" si="0"/>
        <v>135.56</v>
      </c>
      <c r="M13">
        <f t="shared" si="1"/>
        <v>135.56</v>
      </c>
    </row>
    <row r="14" spans="1:13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f>AVERAGE($B$2:B14)</f>
        <v>162.14923076923074</v>
      </c>
      <c r="G14">
        <f>GEOMEAN($B$2:B14)</f>
        <v>162.12295767529483</v>
      </c>
      <c r="H14">
        <f>HARMEAN($B$2:B14)</f>
        <v>162.09677337150495</v>
      </c>
      <c r="I14">
        <f>MEDIAN($B$2:B14)</f>
        <v>162.08000000000001</v>
      </c>
      <c r="J14" t="e">
        <f>_xlfn.MODE.SNGL($B$2:B14)</f>
        <v>#N/A</v>
      </c>
      <c r="L14">
        <f t="shared" si="0"/>
        <v>135.56</v>
      </c>
      <c r="M14">
        <f t="shared" si="1"/>
        <v>135.56</v>
      </c>
    </row>
    <row r="15" spans="1:13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f>AVERAGE($B$2:B15)</f>
        <v>162.41</v>
      </c>
      <c r="G15">
        <f>GEOMEAN($B$2:B15)</f>
        <v>162.38287749156271</v>
      </c>
      <c r="H15">
        <f>HARMEAN($B$2:B15)</f>
        <v>162.35579469763576</v>
      </c>
      <c r="I15">
        <f>MEDIAN($B$2:B15)</f>
        <v>162.09</v>
      </c>
      <c r="J15" t="e">
        <f>_xlfn.MODE.SNGL($B$2:B15)</f>
        <v>#N/A</v>
      </c>
      <c r="L15">
        <f t="shared" si="0"/>
        <v>135.56</v>
      </c>
      <c r="M15">
        <f t="shared" si="1"/>
        <v>135.56</v>
      </c>
    </row>
    <row r="16" spans="1:13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f>AVERAGE($B$2:B16)</f>
        <v>162.69799999999998</v>
      </c>
      <c r="G16">
        <f>GEOMEAN($B$2:B16)</f>
        <v>162.66912633376197</v>
      </c>
      <c r="H16">
        <f>HARMEAN($B$2:B16)</f>
        <v>162.64025534951912</v>
      </c>
      <c r="I16">
        <f>MEDIAN($B$2:B16)</f>
        <v>162.1</v>
      </c>
      <c r="J16" t="e">
        <f>_xlfn.MODE.SNGL($B$2:B16)</f>
        <v>#N/A</v>
      </c>
      <c r="L16">
        <f t="shared" si="0"/>
        <v>135.56</v>
      </c>
      <c r="M16">
        <f t="shared" si="1"/>
        <v>135.56</v>
      </c>
    </row>
    <row r="17" spans="1:14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f>AVERAGE($B$2:B17)</f>
        <v>162.84437499999999</v>
      </c>
      <c r="G17">
        <f>GEOMEAN($B$2:B17)</f>
        <v>162.81630301090286</v>
      </c>
      <c r="H17">
        <f>HARMEAN($B$2:B17)</f>
        <v>162.78819300680277</v>
      </c>
      <c r="I17">
        <f>MEDIAN($B$2:B17)</f>
        <v>162.69499999999999</v>
      </c>
      <c r="J17" t="e">
        <f>_xlfn.MODE.SNGL($B$2:B17)</f>
        <v>#N/A</v>
      </c>
      <c r="L17">
        <f t="shared" si="0"/>
        <v>135.56</v>
      </c>
      <c r="M17">
        <f t="shared" si="1"/>
        <v>135.56</v>
      </c>
    </row>
    <row r="18" spans="1:14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f>AVERAGE($B$2:B18)</f>
        <v>162.81058823529409</v>
      </c>
      <c r="G18">
        <f>GEOMEAN($B$2:B18)</f>
        <v>162.78411668795357</v>
      </c>
      <c r="H18">
        <f>HARMEAN($B$2:B18)</f>
        <v>162.75761946734536</v>
      </c>
      <c r="I18">
        <f>MEDIAN($B$2:B18)</f>
        <v>162.27000000000001</v>
      </c>
      <c r="J18" t="e">
        <f>_xlfn.MODE.SNGL($B$2:B18)</f>
        <v>#N/A</v>
      </c>
      <c r="L18">
        <f t="shared" si="0"/>
        <v>135.56</v>
      </c>
      <c r="M18">
        <f t="shared" si="1"/>
        <v>135.56</v>
      </c>
    </row>
    <row r="19" spans="1:14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f>AVERAGE($B$2:B19)</f>
        <v>162.95944444444442</v>
      </c>
      <c r="G19">
        <f>GEOMEAN($B$2:B19)</f>
        <v>162.93327610358222</v>
      </c>
      <c r="H19">
        <f>HARMEAN($B$2:B19)</f>
        <v>162.90704912394042</v>
      </c>
      <c r="I19">
        <f>MEDIAN($B$2:B19)</f>
        <v>162.78</v>
      </c>
      <c r="J19" t="e">
        <f>_xlfn.MODE.SNGL($B$2:B19)</f>
        <v>#N/A</v>
      </c>
      <c r="L19">
        <f t="shared" si="0"/>
        <v>135.56</v>
      </c>
      <c r="M19">
        <f t="shared" si="1"/>
        <v>135.56</v>
      </c>
    </row>
    <row r="20" spans="1:14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f>AVERAGE($B$2:B20)</f>
        <v>163.23210526315788</v>
      </c>
      <c r="G20">
        <f>GEOMEAN($B$2:B20)</f>
        <v>163.20325012263075</v>
      </c>
      <c r="H20">
        <f>HARMEAN($B$2:B20)</f>
        <v>163.17433367765472</v>
      </c>
      <c r="I20">
        <f>MEDIAN($B$2:B20)</f>
        <v>163.29</v>
      </c>
      <c r="J20" t="e">
        <f>_xlfn.MODE.SNGL($B$2:B20)</f>
        <v>#N/A</v>
      </c>
      <c r="L20">
        <f t="shared" si="0"/>
        <v>135.56</v>
      </c>
      <c r="M20">
        <f t="shared" si="1"/>
        <v>135.56</v>
      </c>
    </row>
    <row r="21" spans="1:14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f>AVERAGE($B$2:B21)</f>
        <v>163.70799999999997</v>
      </c>
      <c r="G21">
        <f>GEOMEAN($B$2:B21)</f>
        <v>163.66780799030067</v>
      </c>
      <c r="H21">
        <f>HARMEAN($B$2:B21)</f>
        <v>163.62783455892367</v>
      </c>
      <c r="I21">
        <f>MEDIAN($B$2:B21)</f>
        <v>163.29500000000002</v>
      </c>
      <c r="J21" t="e">
        <f>_xlfn.MODE.SNGL($B$2:B21)</f>
        <v>#N/A</v>
      </c>
      <c r="L21">
        <f t="shared" si="0"/>
        <v>135.56</v>
      </c>
      <c r="M21">
        <f t="shared" si="1"/>
        <v>135.56</v>
      </c>
    </row>
    <row r="22" spans="1:14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f>AVERAGE($B$2:B22)</f>
        <v>164.01619047619045</v>
      </c>
      <c r="G22">
        <f>GEOMEAN($B$2:B22)</f>
        <v>163.97218458100019</v>
      </c>
      <c r="H22">
        <f>HARMEAN($B$2:B22)</f>
        <v>163.92838072320524</v>
      </c>
      <c r="I22">
        <f>MEDIAN($B$2:B22)</f>
        <v>163.30000000000001</v>
      </c>
      <c r="J22" t="e">
        <f>_xlfn.MODE.SNGL($B$2:B22)</f>
        <v>#N/A</v>
      </c>
      <c r="L22">
        <f t="shared" si="0"/>
        <v>135.56</v>
      </c>
      <c r="M22">
        <f t="shared" si="1"/>
        <v>135.56</v>
      </c>
    </row>
    <row r="23" spans="1:14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f>AVERAGE($B$2:B23)</f>
        <v>164.4881818181818</v>
      </c>
      <c r="G23">
        <f>GEOMEAN($B$2:B23)</f>
        <v>164.43235893901664</v>
      </c>
      <c r="H23">
        <f>HARMEAN($B$2:B23)</f>
        <v>164.37700808102508</v>
      </c>
      <c r="I23">
        <f>MEDIAN($B$2:B23)</f>
        <v>164.17000000000002</v>
      </c>
      <c r="J23" t="e">
        <f>_xlfn.MODE.SNGL($B$2:B23)</f>
        <v>#N/A</v>
      </c>
      <c r="L23">
        <f t="shared" si="0"/>
        <v>135.56</v>
      </c>
      <c r="M23">
        <f t="shared" si="1"/>
        <v>135.56</v>
      </c>
    </row>
    <row r="24" spans="1:14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f>AVERAGE($B$2:B24)</f>
        <v>165.16913043478257</v>
      </c>
      <c r="G24">
        <f>GEOMEAN($B$2:B24)</f>
        <v>165.08631326851727</v>
      </c>
      <c r="H24">
        <f>HARMEAN($B$2:B24)</f>
        <v>165.00513795045319</v>
      </c>
      <c r="I24">
        <f>MEDIAN($B$2:B24)</f>
        <v>165.04</v>
      </c>
      <c r="J24" t="e">
        <f>_xlfn.MODE.SNGL($B$2:B24)</f>
        <v>#N/A</v>
      </c>
      <c r="L24">
        <f t="shared" si="0"/>
        <v>135.56</v>
      </c>
      <c r="M24">
        <f t="shared" si="1"/>
        <v>135.56</v>
      </c>
    </row>
    <row r="25" spans="1:14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f>AVERAGE($B$2:B25)</f>
        <v>165.78291666666664</v>
      </c>
      <c r="G25">
        <f>GEOMEAN($B$2:B25)</f>
        <v>165.6784690636492</v>
      </c>
      <c r="H25">
        <f>HARMEAN($B$2:B25)</f>
        <v>165.57634343361792</v>
      </c>
      <c r="I25">
        <f>MEDIAN($B$2:B25)</f>
        <v>165.26499999999999</v>
      </c>
      <c r="J25" t="e">
        <f>_xlfn.MODE.SNGL($B$2:B25)</f>
        <v>#N/A</v>
      </c>
      <c r="L25">
        <f t="shared" si="0"/>
        <v>135.56</v>
      </c>
      <c r="M25">
        <f t="shared" si="1"/>
        <v>135.56</v>
      </c>
    </row>
    <row r="26" spans="1:14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f>AVERAGE($B$2:B26)</f>
        <v>166.49759999999998</v>
      </c>
      <c r="G26">
        <f>GEOMEAN($B$2:B26)</f>
        <v>166.36235794858391</v>
      </c>
      <c r="H26">
        <f>HARMEAN($B$2:B26)</f>
        <v>166.23071793002967</v>
      </c>
      <c r="I26">
        <f>MEDIAN($B$2:B26)</f>
        <v>165.49</v>
      </c>
      <c r="J26" t="e">
        <f>_xlfn.MODE.SNGL($B$2:B26)</f>
        <v>#N/A</v>
      </c>
      <c r="L26">
        <f t="shared" si="0"/>
        <v>135.56</v>
      </c>
      <c r="M26">
        <f t="shared" si="1"/>
        <v>135.56</v>
      </c>
      <c r="N26">
        <f>AVERAGE(B2:B24)</f>
        <v>165.16913043478257</v>
      </c>
    </row>
    <row r="27" spans="1:14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f>AVERAGE($B$2:B27)</f>
        <v>167.16653846153847</v>
      </c>
      <c r="G27">
        <f>GEOMEAN($B$2:B27)</f>
        <v>167.00453374898851</v>
      </c>
      <c r="H27">
        <f>HARMEAN($B$2:B27)</f>
        <v>166.84697215891123</v>
      </c>
      <c r="I27">
        <f>MEDIAN($B$2:B27)</f>
        <v>165.64500000000001</v>
      </c>
      <c r="J27" t="e">
        <f>_xlfn.MODE.SNGL($B$2:B27)</f>
        <v>#N/A</v>
      </c>
      <c r="L27">
        <f t="shared" si="0"/>
        <v>135.56</v>
      </c>
      <c r="M27">
        <f t="shared" si="1"/>
        <v>135.56</v>
      </c>
      <c r="N27">
        <f t="shared" ref="N27:N90" si="2">AVERAGE(B3:B25)</f>
        <v>166.00782608695653</v>
      </c>
    </row>
    <row r="28" spans="1:14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f>AVERAGE($B$2:B28)</f>
        <v>167.96481481481482</v>
      </c>
      <c r="G28">
        <f>GEOMEAN($B$2:B28)</f>
        <v>167.76236706966975</v>
      </c>
      <c r="H28">
        <f>HARMEAN($B$2:B28)</f>
        <v>167.56627841568471</v>
      </c>
      <c r="I28">
        <f>MEDIAN($B$2:B28)</f>
        <v>165.8</v>
      </c>
      <c r="J28" t="e">
        <f>_xlfn.MODE.SNGL($B$2:B28)</f>
        <v>#N/A</v>
      </c>
      <c r="L28">
        <f t="shared" si="0"/>
        <v>135.56</v>
      </c>
      <c r="M28">
        <f t="shared" si="1"/>
        <v>135.56</v>
      </c>
      <c r="N28">
        <f t="shared" si="2"/>
        <v>167.08956521739128</v>
      </c>
    </row>
    <row r="29" spans="1:14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f>AVERAGE($B$2:B29)</f>
        <v>168.55071428571429</v>
      </c>
      <c r="G29">
        <f>GEOMEAN($B$2:B29)</f>
        <v>168.32889704235629</v>
      </c>
      <c r="H29">
        <f>HARMEAN($B$2:B29)</f>
        <v>168.11349565266806</v>
      </c>
      <c r="I29">
        <f>MEDIAN($B$2:B29)</f>
        <v>166.01</v>
      </c>
      <c r="J29" t="e">
        <f>_xlfn.MODE.SNGL($B$2:B29)</f>
        <v>#N/A</v>
      </c>
      <c r="L29">
        <f t="shared" si="0"/>
        <v>135.56</v>
      </c>
      <c r="M29">
        <f t="shared" si="1"/>
        <v>135.56</v>
      </c>
      <c r="N29">
        <f t="shared" si="2"/>
        <v>168.17173913043479</v>
      </c>
    </row>
    <row r="30" spans="1:14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f>AVERAGE($B$2:B30)</f>
        <v>169.10758620689654</v>
      </c>
      <c r="G30">
        <f>GEOMEAN($B$2:B30)</f>
        <v>168.86848856552695</v>
      </c>
      <c r="H30">
        <f>HARMEAN($B$2:B30)</f>
        <v>168.63569880621898</v>
      </c>
      <c r="I30">
        <f>MEDIAN($B$2:B30)</f>
        <v>166.22</v>
      </c>
      <c r="J30" t="e">
        <f>_xlfn.MODE.SNGL($B$2:B30)</f>
        <v>#N/A</v>
      </c>
      <c r="L30">
        <f t="shared" si="0"/>
        <v>135.56</v>
      </c>
      <c r="M30">
        <f t="shared" si="1"/>
        <v>135.56</v>
      </c>
      <c r="N30">
        <f t="shared" si="2"/>
        <v>169.52391304347822</v>
      </c>
    </row>
    <row r="31" spans="1:14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f>AVERAGE($B$2:B31)</f>
        <v>169.59366666666665</v>
      </c>
      <c r="G31">
        <f>GEOMEAN($B$2:B31)</f>
        <v>169.34271287399548</v>
      </c>
      <c r="H31">
        <f>HARMEAN($B$2:B31)</f>
        <v>169.09764499798385</v>
      </c>
      <c r="I31">
        <f>MEDIAN($B$2:B31)</f>
        <v>166.34</v>
      </c>
      <c r="J31" t="e">
        <f>_xlfn.MODE.SNGL($B$2:B31)</f>
        <v>#N/A</v>
      </c>
      <c r="L31">
        <f t="shared" si="0"/>
        <v>135.56</v>
      </c>
      <c r="M31">
        <f t="shared" si="1"/>
        <v>135.56</v>
      </c>
      <c r="N31">
        <f t="shared" si="2"/>
        <v>170.57739130434783</v>
      </c>
    </row>
    <row r="32" spans="1:14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f>AVERAGE($B$2:B32)</f>
        <v>170.10354838709674</v>
      </c>
      <c r="G32">
        <f>GEOMEAN($B$2:B32)</f>
        <v>169.83830579868805</v>
      </c>
      <c r="H32">
        <f>HARMEAN($B$2:B32)</f>
        <v>169.57865055913808</v>
      </c>
      <c r="I32">
        <f>MEDIAN($B$2:B32)</f>
        <v>166.46</v>
      </c>
      <c r="J32" t="e">
        <f>_xlfn.MODE.SNGL($B$2:B32)</f>
        <v>#N/A</v>
      </c>
      <c r="L32">
        <f t="shared" si="0"/>
        <v>135.56</v>
      </c>
      <c r="M32">
        <f t="shared" si="1"/>
        <v>135.56</v>
      </c>
      <c r="N32">
        <f t="shared" si="2"/>
        <v>171.56086956521739</v>
      </c>
    </row>
    <row r="33" spans="1:14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f>AVERAGE($B$2:B33)</f>
        <v>170.63937499999997</v>
      </c>
      <c r="G33">
        <f>GEOMEAN($B$2:B33)</f>
        <v>170.35709157876971</v>
      </c>
      <c r="H33">
        <f>HARMEAN($B$2:B33)</f>
        <v>170.08024392083905</v>
      </c>
      <c r="I33">
        <f>MEDIAN($B$2:B33)</f>
        <v>166.595</v>
      </c>
      <c r="J33" t="e">
        <f>_xlfn.MODE.SNGL($B$2:B33)</f>
        <v>#N/A</v>
      </c>
      <c r="L33">
        <f t="shared" si="0"/>
        <v>135.56</v>
      </c>
      <c r="M33">
        <f t="shared" si="1"/>
        <v>135.56</v>
      </c>
      <c r="N33">
        <f t="shared" si="2"/>
        <v>172.53565217391304</v>
      </c>
    </row>
    <row r="34" spans="1:14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f>AVERAGE($B$2:B34)</f>
        <v>171.14272727272726</v>
      </c>
      <c r="G34">
        <f>GEOMEAN($B$2:B34)</f>
        <v>170.84587923228602</v>
      </c>
      <c r="H34">
        <f>HARMEAN($B$2:B34)</f>
        <v>170.55414821718213</v>
      </c>
      <c r="I34">
        <f>MEDIAN($B$2:B34)</f>
        <v>166.73</v>
      </c>
      <c r="J34">
        <f>_xlfn.MODE.SNGL($B$2:B34)</f>
        <v>187.25</v>
      </c>
      <c r="L34">
        <f t="shared" si="0"/>
        <v>135.56</v>
      </c>
      <c r="M34">
        <f t="shared" si="1"/>
        <v>135.56</v>
      </c>
      <c r="N34">
        <f t="shared" si="2"/>
        <v>173.49652173913043</v>
      </c>
    </row>
    <row r="35" spans="1:14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f>AVERAGE($B$2:B35)</f>
        <v>171.53176470588232</v>
      </c>
      <c r="G35">
        <f>GEOMEAN($B$2:B35)</f>
        <v>171.22911750760244</v>
      </c>
      <c r="H35">
        <f>HARMEAN($B$2:B35)</f>
        <v>170.93087718359487</v>
      </c>
      <c r="I35">
        <f>MEDIAN($B$2:B35)</f>
        <v>166.905</v>
      </c>
      <c r="J35">
        <f>_xlfn.MODE.SNGL($B$2:B35)</f>
        <v>184.37</v>
      </c>
      <c r="L35">
        <f t="shared" si="0"/>
        <v>135.56</v>
      </c>
      <c r="M35">
        <f t="shared" si="1"/>
        <v>135.56</v>
      </c>
      <c r="N35">
        <f t="shared" si="2"/>
        <v>174.58999999999997</v>
      </c>
    </row>
    <row r="36" spans="1:14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f>AVERAGE($B$2:B36)</f>
        <v>171.73285714285711</v>
      </c>
      <c r="G36">
        <f>GEOMEAN($B$2:B36)</f>
        <v>171.43460877370038</v>
      </c>
      <c r="H36">
        <f>HARMEAN($B$2:B36)</f>
        <v>171.14005644262443</v>
      </c>
      <c r="I36">
        <f>MEDIAN($B$2:B36)</f>
        <v>167.08</v>
      </c>
      <c r="J36">
        <f>_xlfn.MODE.SNGL($B$2:B36)</f>
        <v>184.37</v>
      </c>
      <c r="L36">
        <f t="shared" si="0"/>
        <v>135.56</v>
      </c>
      <c r="M36">
        <f t="shared" si="1"/>
        <v>135.56</v>
      </c>
      <c r="N36">
        <f t="shared" si="2"/>
        <v>175.63173913043477</v>
      </c>
    </row>
    <row r="37" spans="1:14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f>AVERAGE($B$2:B37)</f>
        <v>171.6894444444444</v>
      </c>
      <c r="G37">
        <f>GEOMEAN($B$2:B37)</f>
        <v>171.3993541738437</v>
      </c>
      <c r="H37">
        <f>HARMEAN($B$2:B37)</f>
        <v>171.11296111469321</v>
      </c>
      <c r="I37">
        <f>MEDIAN($B$2:B37)</f>
        <v>167.61</v>
      </c>
      <c r="J37">
        <f>_xlfn.MODE.SNGL($B$2:B37)</f>
        <v>184.37</v>
      </c>
      <c r="L37">
        <f t="shared" si="0"/>
        <v>135.56</v>
      </c>
      <c r="M37">
        <f t="shared" si="1"/>
        <v>135.56</v>
      </c>
      <c r="N37">
        <f t="shared" si="2"/>
        <v>176.42086956521737</v>
      </c>
    </row>
    <row r="38" spans="1:14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f>AVERAGE($B$2:B38)</f>
        <v>171.42540540540537</v>
      </c>
      <c r="G38">
        <f>GEOMEAN($B$2:B38)</f>
        <v>171.13600076861729</v>
      </c>
      <c r="H38">
        <f>HARMEAN($B$2:B38)</f>
        <v>170.85079882733845</v>
      </c>
      <c r="I38">
        <f>MEDIAN($B$2:B38)</f>
        <v>167.08</v>
      </c>
      <c r="J38">
        <f>_xlfn.MODE.SNGL($B$2:B38)</f>
        <v>184.37</v>
      </c>
      <c r="L38">
        <f t="shared" si="0"/>
        <v>135.56</v>
      </c>
      <c r="M38">
        <f t="shared" si="1"/>
        <v>135.56</v>
      </c>
      <c r="N38">
        <f t="shared" si="2"/>
        <v>176.92043478260868</v>
      </c>
    </row>
    <row r="39" spans="1:14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f>AVERAGE($B$2:B39)</f>
        <v>171.39973684210523</v>
      </c>
      <c r="G39">
        <f>GEOMEAN($B$2:B39)</f>
        <v>171.11791279364894</v>
      </c>
      <c r="H39">
        <f>HARMEAN($B$2:B39)</f>
        <v>170.84022734275717</v>
      </c>
      <c r="I39">
        <f>MEDIAN($B$2:B39)</f>
        <v>167.61</v>
      </c>
      <c r="J39">
        <f>_xlfn.MODE.SNGL($B$2:B39)</f>
        <v>184.37</v>
      </c>
      <c r="L39">
        <f t="shared" si="0"/>
        <v>135.56</v>
      </c>
      <c r="M39">
        <f t="shared" si="1"/>
        <v>135.56</v>
      </c>
      <c r="N39">
        <f t="shared" si="2"/>
        <v>177.08173913043476</v>
      </c>
    </row>
    <row r="40" spans="1:14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f>AVERAGE($B$2:B40)</f>
        <v>171.2730769230769</v>
      </c>
      <c r="G40">
        <f>GEOMEAN($B$2:B40)</f>
        <v>170.99686633065321</v>
      </c>
      <c r="H40">
        <f>HARMEAN($B$2:B40)</f>
        <v>170.7250361254431</v>
      </c>
      <c r="I40">
        <f>MEDIAN($B$2:B40)</f>
        <v>167.08</v>
      </c>
      <c r="J40">
        <f>_xlfn.MODE.SNGL($B$2:B40)</f>
        <v>166.46</v>
      </c>
      <c r="L40">
        <f t="shared" si="0"/>
        <v>135.56</v>
      </c>
      <c r="M40">
        <f t="shared" si="1"/>
        <v>135.56</v>
      </c>
      <c r="N40">
        <f t="shared" si="2"/>
        <v>176.91304347826087</v>
      </c>
    </row>
    <row r="41" spans="1:14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f>AVERAGE($B$2:B41)</f>
        <v>171.02349999999996</v>
      </c>
      <c r="G41">
        <f>GEOMEAN($B$2:B41)</f>
        <v>170.74721700868605</v>
      </c>
      <c r="H41">
        <f>HARMEAN($B$2:B41)</f>
        <v>170.47572670762466</v>
      </c>
      <c r="I41">
        <f>MEDIAN($B$2:B41)</f>
        <v>166.905</v>
      </c>
      <c r="J41">
        <f>_xlfn.MODE.SNGL($B$2:B41)</f>
        <v>166.46</v>
      </c>
      <c r="L41">
        <f t="shared" si="0"/>
        <v>135.56</v>
      </c>
      <c r="M41">
        <f t="shared" si="1"/>
        <v>135.56</v>
      </c>
      <c r="N41">
        <f t="shared" si="2"/>
        <v>177.07478260869567</v>
      </c>
    </row>
    <row r="42" spans="1:14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f>AVERAGE($B$2:B42)</f>
        <v>170.32829268292681</v>
      </c>
      <c r="G42">
        <f>GEOMEAN($B$2:B42)</f>
        <v>169.99632807756797</v>
      </c>
      <c r="H42">
        <f>HARMEAN($B$2:B42)</f>
        <v>169.66401677473166</v>
      </c>
      <c r="I42">
        <f>MEDIAN($B$2:B42)</f>
        <v>166.73</v>
      </c>
      <c r="J42">
        <f>_xlfn.MODE.SNGL($B$2:B42)</f>
        <v>166.46</v>
      </c>
      <c r="L42">
        <f t="shared" si="0"/>
        <v>135.56</v>
      </c>
      <c r="M42">
        <f t="shared" si="1"/>
        <v>135.56</v>
      </c>
      <c r="N42">
        <f t="shared" si="2"/>
        <v>177.13652173913044</v>
      </c>
    </row>
    <row r="43" spans="1:14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f>AVERAGE($B$2:B43)</f>
        <v>169.67047619047617</v>
      </c>
      <c r="G43">
        <f>GEOMEAN($B$2:B43)</f>
        <v>169.28935341590451</v>
      </c>
      <c r="H43">
        <f>HARMEAN($B$2:B43)</f>
        <v>168.90412528284924</v>
      </c>
      <c r="I43">
        <f>MEDIAN($B$2:B43)</f>
        <v>166.595</v>
      </c>
      <c r="J43">
        <f>_xlfn.MODE.SNGL($B$2:B43)</f>
        <v>166.46</v>
      </c>
      <c r="L43">
        <f t="shared" si="0"/>
        <v>135.56</v>
      </c>
      <c r="M43">
        <f t="shared" si="1"/>
        <v>135.56</v>
      </c>
      <c r="N43">
        <f t="shared" si="2"/>
        <v>177.09391304347827</v>
      </c>
    </row>
    <row r="44" spans="1:14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f>AVERAGE($B$2:B44)</f>
        <v>168.87720930232555</v>
      </c>
      <c r="G44">
        <f>GEOMEAN($B$2:B44)</f>
        <v>168.41683622690533</v>
      </c>
      <c r="H44">
        <f>HARMEAN($B$2:B44)</f>
        <v>167.9434373159155</v>
      </c>
      <c r="I44">
        <f>MEDIAN($B$2:B44)</f>
        <v>166.46</v>
      </c>
      <c r="J44">
        <f>_xlfn.MODE.SNGL($B$2:B44)</f>
        <v>166.46</v>
      </c>
      <c r="L44">
        <f t="shared" si="0"/>
        <v>135.56</v>
      </c>
      <c r="M44">
        <f t="shared" si="1"/>
        <v>135.56</v>
      </c>
      <c r="N44">
        <f t="shared" si="2"/>
        <v>176.09521739130435</v>
      </c>
    </row>
    <row r="45" spans="1:14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f>AVERAGE($B$2:B45)</f>
        <v>168.37818181818182</v>
      </c>
      <c r="G45">
        <f>GEOMEAN($B$2:B45)</f>
        <v>167.89496536771509</v>
      </c>
      <c r="H45">
        <f>HARMEAN($B$2:B45)</f>
        <v>167.39903110887911</v>
      </c>
      <c r="I45">
        <f>MEDIAN($B$2:B45)</f>
        <v>166.46</v>
      </c>
      <c r="J45">
        <f>_xlfn.MODE.SNGL($B$2:B45)</f>
        <v>166.46</v>
      </c>
      <c r="L45">
        <f t="shared" si="0"/>
        <v>135.56</v>
      </c>
      <c r="M45">
        <f t="shared" si="1"/>
        <v>135.56</v>
      </c>
      <c r="N45">
        <f t="shared" si="2"/>
        <v>174.9891304347826</v>
      </c>
    </row>
    <row r="46" spans="1:14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f>AVERAGE($B$2:B46)</f>
        <v>168.14022222222221</v>
      </c>
      <c r="G46">
        <f>GEOMEAN($B$2:B46)</f>
        <v>167.66069410336576</v>
      </c>
      <c r="H46">
        <f>HARMEAN($B$2:B46)</f>
        <v>167.16980407009018</v>
      </c>
      <c r="I46">
        <f>MEDIAN($B$2:B46)</f>
        <v>166.46</v>
      </c>
      <c r="J46">
        <f>_xlfn.MODE.SNGL($B$2:B46)</f>
        <v>166.46</v>
      </c>
      <c r="L46">
        <f t="shared" si="0"/>
        <v>135.56</v>
      </c>
      <c r="M46">
        <f t="shared" si="1"/>
        <v>135.56</v>
      </c>
      <c r="N46">
        <f t="shared" si="2"/>
        <v>173.37217391304347</v>
      </c>
    </row>
    <row r="47" spans="1:14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f>AVERAGE($B$2:B47)</f>
        <v>167.78760869565215</v>
      </c>
      <c r="G47">
        <f>GEOMEAN($B$2:B47)</f>
        <v>167.30174487704326</v>
      </c>
      <c r="H47">
        <f>HARMEAN($B$2:B47)</f>
        <v>166.8058030206507</v>
      </c>
      <c r="I47">
        <f>MEDIAN($B$2:B47)</f>
        <v>166.34</v>
      </c>
      <c r="J47">
        <f>_xlfn.MODE.SNGL($B$2:B47)</f>
        <v>166.46</v>
      </c>
      <c r="L47">
        <f t="shared" si="0"/>
        <v>135.56</v>
      </c>
      <c r="M47">
        <f t="shared" si="1"/>
        <v>135.56</v>
      </c>
      <c r="N47">
        <f t="shared" si="2"/>
        <v>172.36086956521737</v>
      </c>
    </row>
    <row r="48" spans="1:14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f>AVERAGE($B$2:B48)</f>
        <v>167.52106382978724</v>
      </c>
      <c r="G48">
        <f>GEOMEAN($B$2:B48)</f>
        <v>167.03606052703466</v>
      </c>
      <c r="H48">
        <f>HARMEAN($B$2:B48)</f>
        <v>166.54229656877044</v>
      </c>
      <c r="I48">
        <f>MEDIAN($B$2:B48)</f>
        <v>166.22</v>
      </c>
      <c r="J48">
        <f>_xlfn.MODE.SNGL($B$2:B48)</f>
        <v>166.46</v>
      </c>
      <c r="L48">
        <f t="shared" si="0"/>
        <v>135.56</v>
      </c>
      <c r="M48">
        <f t="shared" si="1"/>
        <v>135.56</v>
      </c>
      <c r="N48">
        <f t="shared" si="2"/>
        <v>171.63347826086957</v>
      </c>
    </row>
    <row r="49" spans="1:15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f>AVERAGE($B$2:B49)</f>
        <v>167.23583333333332</v>
      </c>
      <c r="G49">
        <f>GEOMEAN($B$2:B49)</f>
        <v>166.74969458890249</v>
      </c>
      <c r="H49">
        <f>HARMEAN($B$2:B49)</f>
        <v>166.25606387814125</v>
      </c>
      <c r="I49">
        <f>MEDIAN($B$2:B49)</f>
        <v>166.01</v>
      </c>
      <c r="J49">
        <f>_xlfn.MODE.SNGL($B$2:B49)</f>
        <v>166.46</v>
      </c>
      <c r="L49">
        <f t="shared" si="0"/>
        <v>135.56</v>
      </c>
      <c r="M49">
        <f t="shared" si="1"/>
        <v>135.56</v>
      </c>
      <c r="N49">
        <f t="shared" si="2"/>
        <v>170.40608695652173</v>
      </c>
    </row>
    <row r="50" spans="1:15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f>AVERAGE($B$2:B50)</f>
        <v>167.15918367346939</v>
      </c>
      <c r="G50">
        <f>GEOMEAN($B$2:B50)</f>
        <v>166.68231684501671</v>
      </c>
      <c r="H50">
        <f>HARMEAN($B$2:B50)</f>
        <v>166.19846742222913</v>
      </c>
      <c r="I50">
        <f>MEDIAN($B$2:B50)</f>
        <v>165.8</v>
      </c>
      <c r="J50">
        <f>_xlfn.MODE.SNGL($B$2:B50)</f>
        <v>166.46</v>
      </c>
      <c r="L50">
        <f t="shared" si="0"/>
        <v>135.56</v>
      </c>
      <c r="M50">
        <f t="shared" si="1"/>
        <v>135.56</v>
      </c>
      <c r="N50">
        <f t="shared" si="2"/>
        <v>169.33478260869563</v>
      </c>
    </row>
    <row r="51" spans="1:15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f>AVERAGE($B$2:B51)</f>
        <v>167.1182</v>
      </c>
      <c r="G51">
        <f>GEOMEAN($B$2:B51)</f>
        <v>166.65072424623602</v>
      </c>
      <c r="H51">
        <f>HARMEAN($B$2:B51)</f>
        <v>166.17655745080117</v>
      </c>
      <c r="I51">
        <f>MEDIAN($B$2:B51)</f>
        <v>165.64500000000001</v>
      </c>
      <c r="J51">
        <f>_xlfn.MODE.SNGL($B$2:B51)</f>
        <v>166.46</v>
      </c>
      <c r="L51">
        <f t="shared" si="0"/>
        <v>135.56</v>
      </c>
      <c r="M51">
        <f t="shared" si="1"/>
        <v>135.56</v>
      </c>
      <c r="N51">
        <f t="shared" si="2"/>
        <v>168.03826086956522</v>
      </c>
      <c r="O51">
        <f>AVERAGE(B2:B50)</f>
        <v>167.15918367346939</v>
      </c>
    </row>
    <row r="52" spans="1:15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f>AVERAGE($B$2:B52)</f>
        <v>167.08039215686276</v>
      </c>
      <c r="G52">
        <f>GEOMEAN($B$2:B52)</f>
        <v>166.62195881419549</v>
      </c>
      <c r="H52">
        <f>HARMEAN($B$2:B52)</f>
        <v>166.15709993664382</v>
      </c>
      <c r="I52">
        <f>MEDIAN($B$2:B52)</f>
        <v>165.49</v>
      </c>
      <c r="J52">
        <f>_xlfn.MODE.SNGL($B$2:B52)</f>
        <v>166.46</v>
      </c>
      <c r="L52">
        <f t="shared" si="0"/>
        <v>135.56</v>
      </c>
      <c r="M52">
        <f t="shared" si="1"/>
        <v>135.56</v>
      </c>
      <c r="N52">
        <f t="shared" si="2"/>
        <v>167.15086956521739</v>
      </c>
      <c r="O52">
        <f t="shared" ref="O52:O115" si="3">AVERAGE(B3:B51)</f>
        <v>167.25102040816324</v>
      </c>
    </row>
    <row r="53" spans="1:15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f>AVERAGE($B$2:B53)</f>
        <v>167.05019230769233</v>
      </c>
      <c r="G53">
        <f>GEOMEAN($B$2:B53)</f>
        <v>166.60050470019021</v>
      </c>
      <c r="H53">
        <f>HARMEAN($B$2:B53)</f>
        <v>166.14460799270998</v>
      </c>
      <c r="I53">
        <f>MEDIAN($B$2:B53)</f>
        <v>165.5</v>
      </c>
      <c r="J53">
        <f>_xlfn.MODE.SNGL($B$2:B53)</f>
        <v>166.46</v>
      </c>
      <c r="L53">
        <f t="shared" si="0"/>
        <v>135.56</v>
      </c>
      <c r="M53">
        <f t="shared" si="1"/>
        <v>135.56</v>
      </c>
      <c r="N53">
        <f t="shared" si="2"/>
        <v>166.12434782608693</v>
      </c>
      <c r="O53">
        <f t="shared" si="3"/>
        <v>167.38204081632648</v>
      </c>
    </row>
    <row r="54" spans="1:15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f>AVERAGE($B$2:B54)</f>
        <v>167.14075471698115</v>
      </c>
      <c r="G54">
        <f>GEOMEAN($B$2:B54)</f>
        <v>166.6980518907782</v>
      </c>
      <c r="H54">
        <f>HARMEAN($B$2:B54)</f>
        <v>166.2487482070525</v>
      </c>
      <c r="I54">
        <f>MEDIAN($B$2:B54)</f>
        <v>165.51</v>
      </c>
      <c r="J54">
        <f>_xlfn.MODE.SNGL($B$2:B54)</f>
        <v>166.46</v>
      </c>
      <c r="L54">
        <f t="shared" si="0"/>
        <v>135.56</v>
      </c>
      <c r="M54">
        <f t="shared" si="1"/>
        <v>135.56</v>
      </c>
      <c r="N54">
        <f t="shared" si="2"/>
        <v>165.29043478260868</v>
      </c>
      <c r="O54">
        <f t="shared" si="3"/>
        <v>167.51489795918363</v>
      </c>
    </row>
    <row r="55" spans="1:15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f>AVERAGE($B$2:B55)</f>
        <v>167.32481481481483</v>
      </c>
      <c r="G55">
        <f>GEOMEAN($B$2:B55)</f>
        <v>166.88466516118578</v>
      </c>
      <c r="H55">
        <f>HARMEAN($B$2:B55)</f>
        <v>166.43727191257756</v>
      </c>
      <c r="I55">
        <f>MEDIAN($B$2:B55)</f>
        <v>165.655</v>
      </c>
      <c r="J55">
        <f>_xlfn.MODE.SNGL($B$2:B55)</f>
        <v>166.46</v>
      </c>
      <c r="L55">
        <f t="shared" si="0"/>
        <v>135.56</v>
      </c>
      <c r="M55">
        <f t="shared" si="1"/>
        <v>135.56</v>
      </c>
      <c r="N55">
        <f t="shared" si="2"/>
        <v>164.45608695652172</v>
      </c>
      <c r="O55">
        <f t="shared" si="3"/>
        <v>167.80530612244891</v>
      </c>
    </row>
    <row r="56" spans="1:15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f>AVERAGE($B$2:B56)</f>
        <v>167.53163636363638</v>
      </c>
      <c r="G56">
        <f>GEOMEAN($B$2:B56)</f>
        <v>167.09235474404488</v>
      </c>
      <c r="H56">
        <f>HARMEAN($B$2:B56)</f>
        <v>166.64519017621981</v>
      </c>
      <c r="I56">
        <f>MEDIAN($B$2:B56)</f>
        <v>165.8</v>
      </c>
      <c r="J56">
        <f>_xlfn.MODE.SNGL($B$2:B56)</f>
        <v>166.46</v>
      </c>
      <c r="L56">
        <f t="shared" si="0"/>
        <v>135.56</v>
      </c>
      <c r="M56">
        <f t="shared" si="1"/>
        <v>135.56</v>
      </c>
      <c r="N56">
        <f t="shared" si="2"/>
        <v>163.9413043478261</v>
      </c>
      <c r="O56">
        <f t="shared" si="3"/>
        <v>168.15102040816325</v>
      </c>
    </row>
    <row r="57" spans="1:15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f>AVERAGE($B$2:B57)</f>
        <v>167.63821428571433</v>
      </c>
      <c r="G57">
        <f>GEOMEAN($B$2:B57)</f>
        <v>167.20467531061132</v>
      </c>
      <c r="H57">
        <f>HARMEAN($B$2:B57)</f>
        <v>166.76284431201969</v>
      </c>
      <c r="I57">
        <f>MEDIAN($B$2:B57)</f>
        <v>166.01</v>
      </c>
      <c r="J57">
        <f>_xlfn.MODE.SNGL($B$2:B57)</f>
        <v>166.46</v>
      </c>
      <c r="L57">
        <f t="shared" si="0"/>
        <v>135.56</v>
      </c>
      <c r="M57">
        <f t="shared" si="1"/>
        <v>135.56</v>
      </c>
      <c r="N57">
        <f t="shared" si="2"/>
        <v>163.57956521739129</v>
      </c>
      <c r="O57">
        <f t="shared" si="3"/>
        <v>168.49020408163261</v>
      </c>
    </row>
    <row r="58" spans="1:15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f>AVERAGE($B$2:B58)</f>
        <v>167.70473684210529</v>
      </c>
      <c r="G58">
        <f>GEOMEAN($B$2:B58)</f>
        <v>167.27789870113438</v>
      </c>
      <c r="H58">
        <f>HARMEAN($B$2:B58)</f>
        <v>166.84253312956096</v>
      </c>
      <c r="I58">
        <f>MEDIAN($B$2:B58)</f>
        <v>166.22</v>
      </c>
      <c r="J58">
        <f>_xlfn.MODE.SNGL($B$2:B58)</f>
        <v>166.46</v>
      </c>
      <c r="L58">
        <f t="shared" si="0"/>
        <v>135.56</v>
      </c>
      <c r="M58">
        <f t="shared" si="1"/>
        <v>135.56</v>
      </c>
      <c r="N58">
        <f t="shared" si="2"/>
        <v>163.20782608695649</v>
      </c>
      <c r="O58">
        <f t="shared" si="3"/>
        <v>168.73979591836735</v>
      </c>
    </row>
    <row r="59" spans="1:15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f>AVERAGE($B$2:B59)</f>
        <v>167.8225862068966</v>
      </c>
      <c r="G59">
        <f>GEOMEAN($B$2:B59)</f>
        <v>167.40051057825394</v>
      </c>
      <c r="H59">
        <f>HARMEAN($B$2:B59)</f>
        <v>166.9694916896633</v>
      </c>
      <c r="I59">
        <f>MEDIAN($B$2:B59)</f>
        <v>166.34</v>
      </c>
      <c r="J59">
        <f>_xlfn.MODE.SNGL($B$2:B59)</f>
        <v>166.46</v>
      </c>
      <c r="L59">
        <f t="shared" si="0"/>
        <v>135.56</v>
      </c>
      <c r="M59">
        <f t="shared" si="1"/>
        <v>135.56</v>
      </c>
      <c r="N59">
        <f t="shared" si="2"/>
        <v>162.60999999999996</v>
      </c>
      <c r="O59">
        <f t="shared" si="3"/>
        <v>168.90571428571428</v>
      </c>
    </row>
    <row r="60" spans="1:15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f>AVERAGE($B$2:B60)</f>
        <v>167.92966101694918</v>
      </c>
      <c r="G60">
        <f>GEOMEAN($B$2:B60)</f>
        <v>167.51253718711979</v>
      </c>
      <c r="H60">
        <f>HARMEAN($B$2:B60)</f>
        <v>167.08610274372126</v>
      </c>
      <c r="I60">
        <f>MEDIAN($B$2:B60)</f>
        <v>166.46</v>
      </c>
      <c r="J60">
        <f>_xlfn.MODE.SNGL($B$2:B60)</f>
        <v>166.46</v>
      </c>
      <c r="L60">
        <f t="shared" si="0"/>
        <v>135.56</v>
      </c>
      <c r="M60">
        <f t="shared" si="1"/>
        <v>135.56</v>
      </c>
      <c r="N60">
        <f t="shared" si="2"/>
        <v>162.04739130434783</v>
      </c>
      <c r="O60">
        <f t="shared" si="3"/>
        <v>169.15959183673468</v>
      </c>
    </row>
    <row r="61" spans="1:15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f>AVERAGE($B$2:B61)</f>
        <v>167.96066666666673</v>
      </c>
      <c r="G61">
        <f>GEOMEAN($B$2:B61)</f>
        <v>167.5502434266771</v>
      </c>
      <c r="H61">
        <f>HARMEAN($B$2:B61)</f>
        <v>167.13046181444986</v>
      </c>
      <c r="I61">
        <f>MEDIAN($B$2:B61)</f>
        <v>166.46</v>
      </c>
      <c r="J61">
        <f>_xlfn.MODE.SNGL($B$2:B61)</f>
        <v>166.46</v>
      </c>
      <c r="L61">
        <f t="shared" si="0"/>
        <v>135.56</v>
      </c>
      <c r="M61">
        <f t="shared" si="1"/>
        <v>135.56</v>
      </c>
      <c r="N61">
        <f t="shared" si="2"/>
        <v>161.87217391304347</v>
      </c>
      <c r="O61">
        <f t="shared" si="3"/>
        <v>169.38102040816327</v>
      </c>
    </row>
    <row r="62" spans="1:15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f>AVERAGE($B$2:B62)</f>
        <v>168.14491803278696</v>
      </c>
      <c r="G62">
        <f>GEOMEAN($B$2:B62)</f>
        <v>167.73497796196028</v>
      </c>
      <c r="H62">
        <f>HARMEAN($B$2:B62)</f>
        <v>167.31520065403902</v>
      </c>
      <c r="I62">
        <f>MEDIAN($B$2:B62)</f>
        <v>166.46</v>
      </c>
      <c r="J62">
        <f>_xlfn.MODE.SNGL($B$2:B62)</f>
        <v>166.46</v>
      </c>
      <c r="L62">
        <f t="shared" si="0"/>
        <v>135.56</v>
      </c>
      <c r="M62">
        <f t="shared" si="1"/>
        <v>135.56</v>
      </c>
      <c r="N62">
        <f t="shared" si="2"/>
        <v>162.04478260869561</v>
      </c>
      <c r="O62">
        <f t="shared" si="3"/>
        <v>169.45387755102041</v>
      </c>
    </row>
    <row r="63" spans="1:15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f>AVERAGE($B$2:B63)</f>
        <v>168.24790322580651</v>
      </c>
      <c r="G63">
        <f>GEOMEAN($B$2:B63)</f>
        <v>167.84244777890098</v>
      </c>
      <c r="H63">
        <f>HARMEAN($B$2:B63)</f>
        <v>167.42683235434438</v>
      </c>
      <c r="I63">
        <f>MEDIAN($B$2:B63)</f>
        <v>166.595</v>
      </c>
      <c r="J63">
        <f>_xlfn.MODE.SNGL($B$2:B63)</f>
        <v>166.46</v>
      </c>
      <c r="L63">
        <f t="shared" si="0"/>
        <v>135.56</v>
      </c>
      <c r="M63">
        <f t="shared" si="1"/>
        <v>135.56</v>
      </c>
      <c r="N63">
        <f t="shared" si="2"/>
        <v>162.38695652173911</v>
      </c>
      <c r="O63">
        <f t="shared" si="3"/>
        <v>169.70122448979592</v>
      </c>
    </row>
    <row r="64" spans="1:15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f>AVERAGE($B$2:B64)</f>
        <v>168.41603174603182</v>
      </c>
      <c r="G64">
        <f>GEOMEAN($B$2:B64)</f>
        <v>168.01161645137626</v>
      </c>
      <c r="H64">
        <f>HARMEAN($B$2:B64)</f>
        <v>167.59660440766041</v>
      </c>
      <c r="I64">
        <f>MEDIAN($B$2:B64)</f>
        <v>166.73</v>
      </c>
      <c r="J64">
        <f>_xlfn.MODE.SNGL($B$2:B64)</f>
        <v>166.46</v>
      </c>
      <c r="L64">
        <f t="shared" si="0"/>
        <v>135.56</v>
      </c>
      <c r="M64">
        <f t="shared" si="1"/>
        <v>135.56</v>
      </c>
      <c r="N64">
        <f t="shared" si="2"/>
        <v>162.7673913043478</v>
      </c>
      <c r="O64">
        <f t="shared" si="3"/>
        <v>169.86591836734695</v>
      </c>
    </row>
    <row r="65" spans="1:15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f>AVERAGE($B$2:B65)</f>
        <v>168.60859375000007</v>
      </c>
      <c r="G65">
        <f>GEOMEAN($B$2:B65)</f>
        <v>168.20343345186902</v>
      </c>
      <c r="H65">
        <f>HARMEAN($B$2:B65)</f>
        <v>167.78725242362563</v>
      </c>
      <c r="I65">
        <f>MEDIAN($B$2:B65)</f>
        <v>166.905</v>
      </c>
      <c r="J65">
        <f>_xlfn.MODE.SNGL($B$2:B65)</f>
        <v>166.46</v>
      </c>
      <c r="L65">
        <f t="shared" si="0"/>
        <v>135.56</v>
      </c>
      <c r="M65">
        <f t="shared" si="1"/>
        <v>135.56</v>
      </c>
      <c r="N65">
        <f t="shared" si="2"/>
        <v>163.11826086956518</v>
      </c>
      <c r="O65">
        <f t="shared" si="3"/>
        <v>170.13204081632651</v>
      </c>
    </row>
    <row r="66" spans="1:15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f>AVERAGE($B$2:B66)</f>
        <v>168.82307692307697</v>
      </c>
      <c r="G66">
        <f>GEOMEAN($B$2:B66)</f>
        <v>168.41537366856414</v>
      </c>
      <c r="H66">
        <f>HARMEAN($B$2:B66)</f>
        <v>167.99626461824738</v>
      </c>
      <c r="I66">
        <f>MEDIAN($B$2:B66)</f>
        <v>167.08</v>
      </c>
      <c r="J66">
        <f>_xlfn.MODE.SNGL($B$2:B66)</f>
        <v>166.46</v>
      </c>
      <c r="L66">
        <f t="shared" si="0"/>
        <v>135.56</v>
      </c>
      <c r="M66">
        <f t="shared" si="1"/>
        <v>135.56</v>
      </c>
      <c r="N66">
        <f t="shared" si="2"/>
        <v>163.88130434782607</v>
      </c>
      <c r="O66">
        <f t="shared" si="3"/>
        <v>170.4179591836735</v>
      </c>
    </row>
    <row r="67" spans="1:15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f>AVERAGE($B$2:B67)</f>
        <v>169.0475757575758</v>
      </c>
      <c r="G67">
        <f>GEOMEAN($B$2:B67)</f>
        <v>168.63635682698353</v>
      </c>
      <c r="H67">
        <f>HARMEAN($B$2:B67)</f>
        <v>168.21337959270485</v>
      </c>
      <c r="I67">
        <f>MEDIAN($B$2:B67)</f>
        <v>167.61</v>
      </c>
      <c r="J67">
        <f>_xlfn.MODE.SNGL($B$2:B67)</f>
        <v>166.46</v>
      </c>
      <c r="L67">
        <f t="shared" ref="L67:L130" si="4">IF(B67&lt;$K$4,$K$2,$K$4)</f>
        <v>135.56</v>
      </c>
      <c r="M67">
        <f t="shared" ref="M67:M130" si="5">IF(B67&lt;$K$5,$K$2,$K$5)</f>
        <v>135.56</v>
      </c>
      <c r="N67">
        <f t="shared" si="2"/>
        <v>165.54304347826087</v>
      </c>
      <c r="O67">
        <f t="shared" si="3"/>
        <v>170.77530612244897</v>
      </c>
    </row>
    <row r="68" spans="1:15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f>AVERAGE($B$2:B68)</f>
        <v>169.28208955223886</v>
      </c>
      <c r="G68">
        <f>GEOMEAN($B$2:B68)</f>
        <v>168.86634479281162</v>
      </c>
      <c r="H68">
        <f>HARMEAN($B$2:B68)</f>
        <v>168.43852753590997</v>
      </c>
      <c r="I68">
        <f>MEDIAN($B$2:B68)</f>
        <v>168.14</v>
      </c>
      <c r="J68">
        <f>_xlfn.MODE.SNGL($B$2:B68)</f>
        <v>166.46</v>
      </c>
      <c r="L68">
        <f t="shared" si="4"/>
        <v>135.56</v>
      </c>
      <c r="M68">
        <f t="shared" si="5"/>
        <v>135.56</v>
      </c>
      <c r="N68">
        <f t="shared" si="2"/>
        <v>167.27565217391304</v>
      </c>
      <c r="O68">
        <f t="shared" si="3"/>
        <v>171.21142857142854</v>
      </c>
    </row>
    <row r="69" spans="1:15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f>AVERAGE($B$2:B69)</f>
        <v>169.53882352941181</v>
      </c>
      <c r="G69">
        <f>GEOMEAN($B$2:B69)</f>
        <v>169.11637674069667</v>
      </c>
      <c r="H69">
        <f>HARMEAN($B$2:B69)</f>
        <v>168.68164019910489</v>
      </c>
      <c r="I69">
        <f>MEDIAN($B$2:B69)</f>
        <v>168.96499999999997</v>
      </c>
      <c r="J69">
        <f>_xlfn.MODE.SNGL($B$2:B69)</f>
        <v>166.46</v>
      </c>
      <c r="L69">
        <f t="shared" si="4"/>
        <v>135.56</v>
      </c>
      <c r="M69">
        <f t="shared" si="5"/>
        <v>135.56</v>
      </c>
      <c r="N69">
        <f t="shared" si="2"/>
        <v>169.36608695652171</v>
      </c>
      <c r="O69">
        <f t="shared" si="3"/>
        <v>171.60469387755103</v>
      </c>
    </row>
    <row r="70" spans="1:15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f>AVERAGE($B$2:B70)</f>
        <v>169.72579710144933</v>
      </c>
      <c r="G70">
        <f>GEOMEAN($B$2:B70)</f>
        <v>169.30234579017352</v>
      </c>
      <c r="H70">
        <f>HARMEAN($B$2:B70)</f>
        <v>168.86620132987227</v>
      </c>
      <c r="I70">
        <f>MEDIAN($B$2:B70)</f>
        <v>169.79</v>
      </c>
      <c r="J70">
        <f>_xlfn.MODE.SNGL($B$2:B70)</f>
        <v>166.46</v>
      </c>
      <c r="L70">
        <f t="shared" si="4"/>
        <v>135.56</v>
      </c>
      <c r="M70">
        <f t="shared" si="5"/>
        <v>135.56</v>
      </c>
      <c r="N70">
        <f t="shared" si="2"/>
        <v>171.01130434782607</v>
      </c>
      <c r="O70">
        <f t="shared" si="3"/>
        <v>171.9842857142857</v>
      </c>
    </row>
    <row r="71" spans="1:15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f>AVERAGE($B$2:B71)</f>
        <v>169.86714285714291</v>
      </c>
      <c r="G71">
        <f>GEOMEAN($B$2:B71)</f>
        <v>169.44548455661305</v>
      </c>
      <c r="H71">
        <f>HARMEAN($B$2:B71)</f>
        <v>169.01075313067827</v>
      </c>
      <c r="I71">
        <f>MEDIAN($B$2:B71)</f>
        <v>169.98</v>
      </c>
      <c r="J71">
        <f>_xlfn.MODE.SNGL($B$2:B71)</f>
        <v>166.46</v>
      </c>
      <c r="L71">
        <f t="shared" si="4"/>
        <v>135.56</v>
      </c>
      <c r="M71">
        <f t="shared" si="5"/>
        <v>135.56</v>
      </c>
      <c r="N71">
        <f t="shared" si="2"/>
        <v>172.27521739130435</v>
      </c>
      <c r="O71">
        <f t="shared" si="3"/>
        <v>172.18204081632652</v>
      </c>
    </row>
    <row r="72" spans="1:15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f>AVERAGE($B$2:B72)</f>
        <v>170.0170422535212</v>
      </c>
      <c r="G72">
        <f>GEOMEAN($B$2:B72)</f>
        <v>169.59651325865801</v>
      </c>
      <c r="H72">
        <f>HARMEAN($B$2:B72)</f>
        <v>169.16253292573097</v>
      </c>
      <c r="I72">
        <f>MEDIAN($B$2:B72)</f>
        <v>170.17</v>
      </c>
      <c r="J72">
        <f>_xlfn.MODE.SNGL($B$2:B72)</f>
        <v>166.46</v>
      </c>
      <c r="L72">
        <f t="shared" si="4"/>
        <v>135.56</v>
      </c>
      <c r="M72">
        <f t="shared" si="5"/>
        <v>135.56</v>
      </c>
      <c r="N72">
        <f t="shared" si="2"/>
        <v>173.60217391304349</v>
      </c>
      <c r="O72">
        <f t="shared" si="3"/>
        <v>172.37469387755104</v>
      </c>
    </row>
    <row r="73" spans="1:15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f>AVERAGE($B$2:B73)</f>
        <v>170.20152777777784</v>
      </c>
      <c r="G73">
        <f>GEOMEAN($B$2:B73)</f>
        <v>169.77963964745726</v>
      </c>
      <c r="H73">
        <f>HARMEAN($B$2:B73)</f>
        <v>169.34393669074831</v>
      </c>
      <c r="I73">
        <f>MEDIAN($B$2:B73)</f>
        <v>170.17500000000001</v>
      </c>
      <c r="J73">
        <f>_xlfn.MODE.SNGL($B$2:B73)</f>
        <v>166.46</v>
      </c>
      <c r="L73">
        <f t="shared" si="4"/>
        <v>135.56</v>
      </c>
      <c r="M73">
        <f t="shared" si="5"/>
        <v>135.56</v>
      </c>
      <c r="N73">
        <f t="shared" si="2"/>
        <v>174.66130434782607</v>
      </c>
      <c r="O73">
        <f t="shared" si="3"/>
        <v>172.49938775510202</v>
      </c>
    </row>
    <row r="74" spans="1:15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f>AVERAGE($B$2:B74)</f>
        <v>170.40328767123293</v>
      </c>
      <c r="G74">
        <f>GEOMEAN($B$2:B74)</f>
        <v>169.9785517938752</v>
      </c>
      <c r="H74">
        <f>HARMEAN($B$2:B74)</f>
        <v>169.53967577603535</v>
      </c>
      <c r="I74">
        <f>MEDIAN($B$2:B74)</f>
        <v>170.18</v>
      </c>
      <c r="J74">
        <f>_xlfn.MODE.SNGL($B$2:B74)</f>
        <v>166.46</v>
      </c>
      <c r="L74">
        <f t="shared" si="4"/>
        <v>135.56</v>
      </c>
      <c r="M74">
        <f t="shared" si="5"/>
        <v>135.56</v>
      </c>
      <c r="N74">
        <f t="shared" si="2"/>
        <v>175.82130434782607</v>
      </c>
      <c r="O74">
        <f t="shared" si="3"/>
        <v>172.56367346938774</v>
      </c>
    </row>
    <row r="75" spans="1:15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f>AVERAGE($B$2:B75)</f>
        <v>170.58027027027032</v>
      </c>
      <c r="G75">
        <f>GEOMEAN($B$2:B75)</f>
        <v>170.15446122823278</v>
      </c>
      <c r="H75">
        <f>HARMEAN($B$2:B75)</f>
        <v>169.71415582911516</v>
      </c>
      <c r="I75">
        <f>MEDIAN($B$2:B75)</f>
        <v>170.315</v>
      </c>
      <c r="J75">
        <f>_xlfn.MODE.SNGL($B$2:B75)</f>
        <v>166.46</v>
      </c>
      <c r="L75">
        <f t="shared" si="4"/>
        <v>135.56</v>
      </c>
      <c r="M75">
        <f t="shared" si="5"/>
        <v>135.56</v>
      </c>
      <c r="N75">
        <f t="shared" si="2"/>
        <v>176.68304347826088</v>
      </c>
      <c r="O75">
        <f t="shared" si="3"/>
        <v>172.66632653061222</v>
      </c>
    </row>
    <row r="76" spans="1:15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f>AVERAGE($B$2:B76)</f>
        <v>170.78120000000004</v>
      </c>
      <c r="G76">
        <f>GEOMEAN($B$2:B76)</f>
        <v>170.35231053329989</v>
      </c>
      <c r="H76">
        <f>HARMEAN($B$2:B76)</f>
        <v>169.90861761229567</v>
      </c>
      <c r="I76">
        <f>MEDIAN($B$2:B76)</f>
        <v>170.45</v>
      </c>
      <c r="J76">
        <f>_xlfn.MODE.SNGL($B$2:B76)</f>
        <v>166.46</v>
      </c>
      <c r="L76">
        <f t="shared" si="4"/>
        <v>135.56</v>
      </c>
      <c r="M76">
        <f t="shared" si="5"/>
        <v>135.56</v>
      </c>
      <c r="N76">
        <f t="shared" si="2"/>
        <v>177.54478260869561</v>
      </c>
      <c r="O76">
        <f t="shared" si="3"/>
        <v>172.66326530612244</v>
      </c>
    </row>
    <row r="77" spans="1:15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f>AVERAGE($B$2:B77)</f>
        <v>170.94789473684216</v>
      </c>
      <c r="G77">
        <f>GEOMEAN($B$2:B77)</f>
        <v>170.51842544875242</v>
      </c>
      <c r="H77">
        <f>HARMEAN($B$2:B77)</f>
        <v>170.07380204428003</v>
      </c>
      <c r="I77">
        <f>MEDIAN($B$2:B77)</f>
        <v>170.94</v>
      </c>
      <c r="J77">
        <f>_xlfn.MODE.SNGL($B$2:B77)</f>
        <v>166.46</v>
      </c>
      <c r="L77">
        <f t="shared" si="4"/>
        <v>135.56</v>
      </c>
      <c r="M77">
        <f t="shared" si="5"/>
        <v>135.56</v>
      </c>
      <c r="N77">
        <f t="shared" si="2"/>
        <v>178.34086956521739</v>
      </c>
      <c r="O77">
        <f t="shared" si="3"/>
        <v>172.69918367346941</v>
      </c>
    </row>
    <row r="78" spans="1:15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f>AVERAGE($B$2:B78)</f>
        <v>171.11129870129878</v>
      </c>
      <c r="G78">
        <f>GEOMEAN($B$2:B78)</f>
        <v>170.68134784919397</v>
      </c>
      <c r="H78">
        <f>HARMEAN($B$2:B78)</f>
        <v>170.23589932413844</v>
      </c>
      <c r="I78">
        <f>MEDIAN($B$2:B78)</f>
        <v>171.43</v>
      </c>
      <c r="J78">
        <f>_xlfn.MODE.SNGL($B$2:B78)</f>
        <v>166.46</v>
      </c>
      <c r="L78">
        <f t="shared" si="4"/>
        <v>135.56</v>
      </c>
      <c r="M78">
        <f t="shared" si="5"/>
        <v>135.56</v>
      </c>
      <c r="N78">
        <f t="shared" si="2"/>
        <v>179.21652173913043</v>
      </c>
      <c r="O78">
        <f t="shared" si="3"/>
        <v>172.59163265306125</v>
      </c>
    </row>
    <row r="79" spans="1:15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f>AVERAGE($B$2:B79)</f>
        <v>171.24538461538467</v>
      </c>
      <c r="G79">
        <f>GEOMEAN($B$2:B79)</f>
        <v>170.81672752802336</v>
      </c>
      <c r="H79">
        <f>HARMEAN($B$2:B79)</f>
        <v>170.3722468370722</v>
      </c>
      <c r="I79">
        <f>MEDIAN($B$2:B79)</f>
        <v>171.64</v>
      </c>
      <c r="J79">
        <f>_xlfn.MODE.SNGL($B$2:B79)</f>
        <v>166.46</v>
      </c>
      <c r="L79">
        <f t="shared" si="4"/>
        <v>135.56</v>
      </c>
      <c r="M79">
        <f t="shared" si="5"/>
        <v>135.56</v>
      </c>
      <c r="N79">
        <f t="shared" si="2"/>
        <v>179.72086956521736</v>
      </c>
      <c r="O79">
        <f t="shared" si="3"/>
        <v>172.5744897959184</v>
      </c>
    </row>
    <row r="80" spans="1:15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f>AVERAGE($B$2:B80)</f>
        <v>171.37898734177222</v>
      </c>
      <c r="G80">
        <f>GEOMEAN($B$2:B80)</f>
        <v>170.9515225819425</v>
      </c>
      <c r="H80">
        <f>HARMEAN($B$2:B80)</f>
        <v>170.50791702604732</v>
      </c>
      <c r="I80">
        <f>MEDIAN($B$2:B80)</f>
        <v>171.85</v>
      </c>
      <c r="J80">
        <f>_xlfn.MODE.SNGL($B$2:B80)</f>
        <v>166.46</v>
      </c>
      <c r="L80">
        <f t="shared" si="4"/>
        <v>135.56</v>
      </c>
      <c r="M80">
        <f t="shared" si="5"/>
        <v>135.56</v>
      </c>
      <c r="N80">
        <f t="shared" si="2"/>
        <v>180.00130434782605</v>
      </c>
      <c r="O80">
        <f t="shared" si="3"/>
        <v>172.51061224489797</v>
      </c>
    </row>
    <row r="81" spans="1:15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f>AVERAGE($B$2:B81)</f>
        <v>171.50300000000004</v>
      </c>
      <c r="G81">
        <f>GEOMEAN($B$2:B81)</f>
        <v>171.07716060336421</v>
      </c>
      <c r="H81">
        <f>HARMEAN($B$2:B81)</f>
        <v>170.63488240174581</v>
      </c>
      <c r="I81">
        <f>MEDIAN($B$2:B81)</f>
        <v>172.3</v>
      </c>
      <c r="J81">
        <f>_xlfn.MODE.SNGL($B$2:B81)</f>
        <v>166.46</v>
      </c>
      <c r="L81">
        <f t="shared" si="4"/>
        <v>135.56</v>
      </c>
      <c r="M81">
        <f t="shared" si="5"/>
        <v>135.56</v>
      </c>
      <c r="N81">
        <f t="shared" si="2"/>
        <v>180.12608695652173</v>
      </c>
      <c r="O81">
        <f t="shared" si="3"/>
        <v>172.47204081632651</v>
      </c>
    </row>
    <row r="82" spans="1:15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f>AVERAGE($B$2:B82)</f>
        <v>171.64703703703708</v>
      </c>
      <c r="G82">
        <f>GEOMEAN($B$2:B82)</f>
        <v>171.22147538386602</v>
      </c>
      <c r="H82">
        <f>HARMEAN($B$2:B82)</f>
        <v>170.77916831830322</v>
      </c>
      <c r="I82">
        <f>MEDIAN($B$2:B82)</f>
        <v>172.75</v>
      </c>
      <c r="J82">
        <f>_xlfn.MODE.SNGL($B$2:B82)</f>
        <v>166.46</v>
      </c>
      <c r="L82">
        <f t="shared" si="4"/>
        <v>135.56</v>
      </c>
      <c r="M82">
        <f t="shared" si="5"/>
        <v>135.56</v>
      </c>
      <c r="N82">
        <f t="shared" si="2"/>
        <v>180.48695652173913</v>
      </c>
      <c r="O82">
        <f t="shared" si="3"/>
        <v>172.38836734693871</v>
      </c>
    </row>
    <row r="83" spans="1:15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f>AVERAGE($B$2:B83)</f>
        <v>171.78378048780493</v>
      </c>
      <c r="G83">
        <f>GEOMEAN($B$2:B83)</f>
        <v>171.35884786472067</v>
      </c>
      <c r="H83">
        <f>HARMEAN($B$2:B83)</f>
        <v>170.91687315821716</v>
      </c>
      <c r="I83">
        <f>MEDIAN($B$2:B83)</f>
        <v>173.125</v>
      </c>
      <c r="J83">
        <f>_xlfn.MODE.SNGL($B$2:B83)</f>
        <v>166.46</v>
      </c>
      <c r="L83">
        <f t="shared" si="4"/>
        <v>135.56</v>
      </c>
      <c r="M83">
        <f t="shared" si="5"/>
        <v>135.56</v>
      </c>
      <c r="N83">
        <f t="shared" si="2"/>
        <v>180.91608695652175</v>
      </c>
      <c r="O83">
        <f t="shared" si="3"/>
        <v>172.30510204081631</v>
      </c>
    </row>
    <row r="84" spans="1:15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f>AVERAGE($B$2:B84)</f>
        <v>171.9428915662651</v>
      </c>
      <c r="G84">
        <f>GEOMEAN($B$2:B84)</f>
        <v>171.51694640823038</v>
      </c>
      <c r="H84">
        <f>HARMEAN($B$2:B84)</f>
        <v>171.07367365662637</v>
      </c>
      <c r="I84">
        <f>MEDIAN($B$2:B84)</f>
        <v>173.5</v>
      </c>
      <c r="J84">
        <f>_xlfn.MODE.SNGL($B$2:B84)</f>
        <v>166.46</v>
      </c>
      <c r="L84">
        <f t="shared" si="4"/>
        <v>135.56</v>
      </c>
      <c r="M84">
        <f t="shared" si="5"/>
        <v>135.56</v>
      </c>
      <c r="N84">
        <f t="shared" si="2"/>
        <v>181.29130434782613</v>
      </c>
      <c r="O84">
        <f t="shared" si="3"/>
        <v>172.21551020408162</v>
      </c>
    </row>
    <row r="85" spans="1:15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f>AVERAGE($B$2:B85)</f>
        <v>172.10226190476195</v>
      </c>
      <c r="G85">
        <f>GEOMEAN($B$2:B85)</f>
        <v>171.67517419517148</v>
      </c>
      <c r="H85">
        <f>HARMEAN($B$2:B85)</f>
        <v>171.23048002282115</v>
      </c>
      <c r="I85">
        <f>MEDIAN($B$2:B85)</f>
        <v>173.82</v>
      </c>
      <c r="J85">
        <f>_xlfn.MODE.SNGL($B$2:B85)</f>
        <v>166.46</v>
      </c>
      <c r="L85">
        <f t="shared" si="4"/>
        <v>135.56</v>
      </c>
      <c r="M85">
        <f t="shared" si="5"/>
        <v>135.56</v>
      </c>
      <c r="N85">
        <f t="shared" si="2"/>
        <v>181.67043478260871</v>
      </c>
      <c r="O85">
        <f t="shared" si="3"/>
        <v>172.22816326530614</v>
      </c>
    </row>
    <row r="86" spans="1:15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f>AVERAGE($B$2:B86)</f>
        <v>172.22976470588242</v>
      </c>
      <c r="G86">
        <f>GEOMEAN($B$2:B86)</f>
        <v>171.8035828356069</v>
      </c>
      <c r="H86">
        <f>HARMEAN($B$2:B86)</f>
        <v>171.35951864730623</v>
      </c>
      <c r="I86">
        <f>MEDIAN($B$2:B86)</f>
        <v>174.14</v>
      </c>
      <c r="J86">
        <f>_xlfn.MODE.SNGL($B$2:B86)</f>
        <v>166.46</v>
      </c>
      <c r="L86">
        <f t="shared" si="4"/>
        <v>135.56</v>
      </c>
      <c r="M86">
        <f t="shared" si="5"/>
        <v>135.56</v>
      </c>
      <c r="N86">
        <f t="shared" si="2"/>
        <v>182.33130434782612</v>
      </c>
      <c r="O86">
        <f t="shared" si="3"/>
        <v>172.36612244897955</v>
      </c>
    </row>
    <row r="87" spans="1:15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f>AVERAGE($B$2:B87)</f>
        <v>172.40465116279074</v>
      </c>
      <c r="G87">
        <f>GEOMEAN($B$2:B87)</f>
        <v>171.97587141592297</v>
      </c>
      <c r="H87">
        <f>HARMEAN($B$2:B87)</f>
        <v>171.52897355293064</v>
      </c>
      <c r="I87">
        <f>MEDIAN($B$2:B87)</f>
        <v>174.26999999999998</v>
      </c>
      <c r="J87">
        <f>_xlfn.MODE.SNGL($B$2:B87)</f>
        <v>166.46</v>
      </c>
      <c r="L87">
        <f t="shared" si="4"/>
        <v>135.56</v>
      </c>
      <c r="M87">
        <f t="shared" si="5"/>
        <v>135.56</v>
      </c>
      <c r="N87">
        <f t="shared" si="2"/>
        <v>182.59782608695656</v>
      </c>
      <c r="O87">
        <f t="shared" si="3"/>
        <v>172.62673469387752</v>
      </c>
    </row>
    <row r="88" spans="1:15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f>AVERAGE($B$2:B88)</f>
        <v>172.58908045977017</v>
      </c>
      <c r="G88">
        <f>GEOMEAN($B$2:B88)</f>
        <v>172.15679526284129</v>
      </c>
      <c r="H88">
        <f>HARMEAN($B$2:B88)</f>
        <v>171.70618723718272</v>
      </c>
      <c r="I88">
        <f>MEDIAN($B$2:B88)</f>
        <v>174.4</v>
      </c>
      <c r="J88">
        <f>_xlfn.MODE.SNGL($B$2:B88)</f>
        <v>166.46</v>
      </c>
      <c r="L88">
        <f t="shared" si="4"/>
        <v>135.56</v>
      </c>
      <c r="M88">
        <f t="shared" si="5"/>
        <v>135.56</v>
      </c>
      <c r="N88">
        <f t="shared" si="2"/>
        <v>182.96347826086955</v>
      </c>
      <c r="O88">
        <f t="shared" si="3"/>
        <v>173.14408163265304</v>
      </c>
    </row>
    <row r="89" spans="1:15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f>AVERAGE($B$2:B89)</f>
        <v>172.78522727272733</v>
      </c>
      <c r="G89">
        <f>GEOMEAN($B$2:B89)</f>
        <v>172.34828648384811</v>
      </c>
      <c r="H89">
        <f>HARMEAN($B$2:B89)</f>
        <v>171.89286523429018</v>
      </c>
      <c r="I89">
        <f>MEDIAN($B$2:B89)</f>
        <v>174.465</v>
      </c>
      <c r="J89">
        <f>_xlfn.MODE.SNGL($B$2:B89)</f>
        <v>166.46</v>
      </c>
      <c r="L89">
        <f t="shared" si="4"/>
        <v>135.56</v>
      </c>
      <c r="M89">
        <f t="shared" si="5"/>
        <v>135.56</v>
      </c>
      <c r="N89">
        <f t="shared" si="2"/>
        <v>183.33000000000004</v>
      </c>
      <c r="O89">
        <f t="shared" si="3"/>
        <v>173.51142857142855</v>
      </c>
    </row>
    <row r="90" spans="1:15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f>AVERAGE($B$2:B90)</f>
        <v>173.05617977528095</v>
      </c>
      <c r="G90">
        <f>GEOMEAN($B$2:B90)</f>
        <v>172.6063796463875</v>
      </c>
      <c r="H90">
        <f>HARMEAN($B$2:B90)</f>
        <v>172.1385092844865</v>
      </c>
      <c r="I90">
        <f>MEDIAN($B$2:B90)</f>
        <v>174.53</v>
      </c>
      <c r="J90">
        <f>_xlfn.MODE.SNGL($B$2:B90)</f>
        <v>166.46</v>
      </c>
      <c r="L90">
        <f t="shared" si="4"/>
        <v>135.56</v>
      </c>
      <c r="M90">
        <f t="shared" si="5"/>
        <v>135.56</v>
      </c>
      <c r="N90">
        <f t="shared" si="2"/>
        <v>183.6652173913044</v>
      </c>
      <c r="O90">
        <f t="shared" si="3"/>
        <v>173.98877551020405</v>
      </c>
    </row>
    <row r="91" spans="1:15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f>AVERAGE($B$2:B91)</f>
        <v>173.2203333333334</v>
      </c>
      <c r="G91">
        <f>GEOMEAN($B$2:B91)</f>
        <v>172.76855918347897</v>
      </c>
      <c r="H91">
        <f>HARMEAN($B$2:B91)</f>
        <v>172.29844228580714</v>
      </c>
      <c r="I91">
        <f>MEDIAN($B$2:B91)</f>
        <v>174.535</v>
      </c>
      <c r="J91">
        <f>_xlfn.MODE.SNGL($B$2:B91)</f>
        <v>166.46</v>
      </c>
      <c r="L91">
        <f t="shared" si="4"/>
        <v>135.56</v>
      </c>
      <c r="M91">
        <f t="shared" si="5"/>
        <v>135.56</v>
      </c>
      <c r="N91">
        <f t="shared" ref="N91:N154" si="6">AVERAGE(B67:B89)</f>
        <v>183.98260869565223</v>
      </c>
      <c r="O91">
        <f t="shared" si="3"/>
        <v>174.7155102040816</v>
      </c>
    </row>
    <row r="92" spans="1:15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f>AVERAGE($B$2:B92)</f>
        <v>173.39648351648358</v>
      </c>
      <c r="G92">
        <f>GEOMEAN($B$2:B92)</f>
        <v>172.94163461185383</v>
      </c>
      <c r="H92">
        <f>HARMEAN($B$2:B92)</f>
        <v>172.46820463427471</v>
      </c>
      <c r="I92">
        <f>MEDIAN($B$2:B92)</f>
        <v>174.54</v>
      </c>
      <c r="J92">
        <f>_xlfn.MODE.SNGL($B$2:B92)</f>
        <v>166.46</v>
      </c>
      <c r="L92">
        <f t="shared" si="4"/>
        <v>135.56</v>
      </c>
      <c r="M92">
        <f t="shared" si="5"/>
        <v>135.56</v>
      </c>
      <c r="N92">
        <f t="shared" si="6"/>
        <v>184.55913043478265</v>
      </c>
      <c r="O92">
        <f t="shared" si="3"/>
        <v>175.64020408163265</v>
      </c>
    </row>
    <row r="93" spans="1:15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f>AVERAGE($B$2:B93)</f>
        <v>173.61880434782614</v>
      </c>
      <c r="G93">
        <f>GEOMEAN($B$2:B93)</f>
        <v>173.15631029661071</v>
      </c>
      <c r="H93">
        <f>HARMEAN($B$2:B93)</f>
        <v>172.67522857715787</v>
      </c>
      <c r="I93">
        <f>MEDIAN($B$2:B93)</f>
        <v>175.81</v>
      </c>
      <c r="J93">
        <f>_xlfn.MODE.SNGL($B$2:B93)</f>
        <v>166.46</v>
      </c>
      <c r="L93">
        <f t="shared" si="4"/>
        <v>135.56</v>
      </c>
      <c r="M93">
        <f t="shared" si="5"/>
        <v>135.56</v>
      </c>
      <c r="N93">
        <f t="shared" si="6"/>
        <v>184.69260869565218</v>
      </c>
      <c r="O93">
        <f t="shared" si="3"/>
        <v>176.59020408163261</v>
      </c>
    </row>
    <row r="94" spans="1:15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f>AVERAGE($B$2:B94)</f>
        <v>173.83935483870974</v>
      </c>
      <c r="G94">
        <f>GEOMEAN($B$2:B94)</f>
        <v>173.36931794040905</v>
      </c>
      <c r="H94">
        <f>HARMEAN($B$2:B94)</f>
        <v>172.88067317871219</v>
      </c>
      <c r="I94">
        <f>MEDIAN($B$2:B94)</f>
        <v>177.08</v>
      </c>
      <c r="J94">
        <f>_xlfn.MODE.SNGL($B$2:B94)</f>
        <v>166.46</v>
      </c>
      <c r="L94">
        <f t="shared" si="4"/>
        <v>135.56</v>
      </c>
      <c r="M94">
        <f t="shared" si="5"/>
        <v>135.56</v>
      </c>
      <c r="N94">
        <f t="shared" si="6"/>
        <v>184.80173913043475</v>
      </c>
      <c r="O94">
        <f t="shared" si="3"/>
        <v>177.77979591836734</v>
      </c>
    </row>
    <row r="95" spans="1:15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f>AVERAGE($B$2:B95)</f>
        <v>174.07861702127664</v>
      </c>
      <c r="G95">
        <f>GEOMEAN($B$2:B95)</f>
        <v>173.59885730929912</v>
      </c>
      <c r="H95">
        <f>HARMEAN($B$2:B95)</f>
        <v>173.10061837374383</v>
      </c>
      <c r="I95">
        <f>MEDIAN($B$2:B95)</f>
        <v>177.82499999999999</v>
      </c>
      <c r="J95">
        <f>_xlfn.MODE.SNGL($B$2:B95)</f>
        <v>166.46</v>
      </c>
      <c r="L95">
        <f t="shared" si="4"/>
        <v>135.56</v>
      </c>
      <c r="M95">
        <f t="shared" si="5"/>
        <v>135.56</v>
      </c>
      <c r="N95">
        <f t="shared" si="6"/>
        <v>185.29782608695655</v>
      </c>
      <c r="O95">
        <f t="shared" si="3"/>
        <v>178.74326530612242</v>
      </c>
    </row>
    <row r="96" spans="1:15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f>AVERAGE($B$2:B96)</f>
        <v>174.29947368421057</v>
      </c>
      <c r="G96">
        <f>GEOMEAN($B$2:B96)</f>
        <v>173.81198466184185</v>
      </c>
      <c r="H96">
        <f>HARMEAN($B$2:B96)</f>
        <v>173.30599066875763</v>
      </c>
      <c r="I96">
        <f>MEDIAN($B$2:B96)</f>
        <v>178.57</v>
      </c>
      <c r="J96">
        <f>_xlfn.MODE.SNGL($B$2:B96)</f>
        <v>166.46</v>
      </c>
      <c r="L96">
        <f t="shared" si="4"/>
        <v>135.56</v>
      </c>
      <c r="M96">
        <f t="shared" si="5"/>
        <v>135.56</v>
      </c>
      <c r="N96">
        <f t="shared" si="6"/>
        <v>185.92869565217387</v>
      </c>
      <c r="O96">
        <f t="shared" si="3"/>
        <v>179.53224489795915</v>
      </c>
    </row>
    <row r="97" spans="1:15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f>AVERAGE($B$2:B97)</f>
        <v>174.57270833333337</v>
      </c>
      <c r="G97">
        <f>GEOMEAN($B$2:B97)</f>
        <v>174.07106633869415</v>
      </c>
      <c r="H97">
        <f>HARMEAN($B$2:B97)</f>
        <v>173.55142181408277</v>
      </c>
      <c r="I97">
        <f>MEDIAN($B$2:B97)</f>
        <v>178.63499999999999</v>
      </c>
      <c r="J97">
        <f>_xlfn.MODE.SNGL($B$2:B97)</f>
        <v>166.46</v>
      </c>
      <c r="L97">
        <f t="shared" si="4"/>
        <v>198.845</v>
      </c>
      <c r="M97">
        <f t="shared" si="5"/>
        <v>135.56</v>
      </c>
      <c r="N97">
        <f t="shared" si="6"/>
        <v>186.61652173913043</v>
      </c>
      <c r="O97">
        <f t="shared" si="3"/>
        <v>180.41265306122443</v>
      </c>
    </row>
    <row r="98" spans="1:15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f>AVERAGE($B$2:B98)</f>
        <v>174.8536082474227</v>
      </c>
      <c r="G98">
        <f>GEOMEAN($B$2:B98)</f>
        <v>174.33670488589738</v>
      </c>
      <c r="H98">
        <f>HARMEAN($B$2:B98)</f>
        <v>173.80239295270496</v>
      </c>
      <c r="I98">
        <f>MEDIAN($B$2:B98)</f>
        <v>178.7</v>
      </c>
      <c r="J98">
        <f>_xlfn.MODE.SNGL($B$2:B98)</f>
        <v>166.46</v>
      </c>
      <c r="L98">
        <f t="shared" si="4"/>
        <v>198.845</v>
      </c>
      <c r="M98">
        <f t="shared" si="5"/>
        <v>135.56</v>
      </c>
      <c r="N98">
        <f t="shared" si="6"/>
        <v>187.12782608695653</v>
      </c>
      <c r="O98">
        <f t="shared" si="3"/>
        <v>181.33653061224484</v>
      </c>
    </row>
    <row r="99" spans="1:15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f>AVERAGE($B$2:B99)</f>
        <v>175.08673469387759</v>
      </c>
      <c r="G99">
        <f>GEOMEAN($B$2:B99)</f>
        <v>174.56057268441654</v>
      </c>
      <c r="H99">
        <f>HARMEAN($B$2:B99)</f>
        <v>174.017034323665</v>
      </c>
      <c r="I99">
        <f>MEDIAN($B$2:B99)</f>
        <v>178.76999999999998</v>
      </c>
      <c r="J99">
        <f>_xlfn.MODE.SNGL($B$2:B99)</f>
        <v>166.46</v>
      </c>
      <c r="L99">
        <f t="shared" si="4"/>
        <v>135.56</v>
      </c>
      <c r="M99">
        <f t="shared" si="5"/>
        <v>135.56</v>
      </c>
      <c r="N99">
        <f t="shared" si="6"/>
        <v>187.80608695652171</v>
      </c>
      <c r="O99">
        <f t="shared" si="3"/>
        <v>182.31591836734694</v>
      </c>
    </row>
    <row r="100" spans="1:15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f>AVERAGE($B$2:B100)</f>
        <v>175.3419191919192</v>
      </c>
      <c r="G100">
        <f>GEOMEAN($B$2:B100)</f>
        <v>174.8037055407566</v>
      </c>
      <c r="H100">
        <f>HARMEAN($B$2:B100)</f>
        <v>174.24837071554535</v>
      </c>
      <c r="I100">
        <f>MEDIAN($B$2:B100)</f>
        <v>178.84</v>
      </c>
      <c r="J100">
        <f>_xlfn.MODE.SNGL($B$2:B100)</f>
        <v>166.46</v>
      </c>
      <c r="L100">
        <f t="shared" si="4"/>
        <v>198.845</v>
      </c>
      <c r="M100">
        <f t="shared" si="5"/>
        <v>135.56</v>
      </c>
      <c r="N100">
        <f t="shared" si="6"/>
        <v>188.60260869565215</v>
      </c>
      <c r="O100">
        <f t="shared" si="3"/>
        <v>183.01428571428573</v>
      </c>
    </row>
    <row r="101" spans="1:15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f>AVERAGE($B$2:B101)</f>
        <v>175.55240000000001</v>
      </c>
      <c r="G101">
        <f>GEOMEAN($B$2:B101)</f>
        <v>175.00736345190541</v>
      </c>
      <c r="H101">
        <f>HARMEAN($B$2:B101)</f>
        <v>174.44504557320573</v>
      </c>
      <c r="I101">
        <f>MEDIAN($B$2:B101)</f>
        <v>179.01999999999998</v>
      </c>
      <c r="J101">
        <f>_xlfn.MODE.SNGL($B$2:B101)</f>
        <v>166.46</v>
      </c>
      <c r="L101">
        <f t="shared" si="4"/>
        <v>135.56</v>
      </c>
      <c r="M101">
        <f t="shared" si="5"/>
        <v>135.56</v>
      </c>
      <c r="N101">
        <f t="shared" si="6"/>
        <v>189.12652173913042</v>
      </c>
      <c r="O101">
        <f t="shared" si="3"/>
        <v>183.73346938775506</v>
      </c>
    </row>
    <row r="102" spans="1:15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f>AVERAGE($B$2:B102)</f>
        <v>175.77930693069311</v>
      </c>
      <c r="G102">
        <f>GEOMEAN($B$2:B102)</f>
        <v>175.22549591315044</v>
      </c>
      <c r="H102">
        <f>HARMEAN($B$2:B102)</f>
        <v>174.65437283506603</v>
      </c>
      <c r="I102">
        <f>MEDIAN($B$2:B102)</f>
        <v>179.2</v>
      </c>
      <c r="J102">
        <f>_xlfn.MODE.SNGL($B$2:B102)</f>
        <v>166.46</v>
      </c>
      <c r="L102">
        <f t="shared" si="4"/>
        <v>135.56</v>
      </c>
      <c r="M102">
        <f t="shared" si="5"/>
        <v>135.56</v>
      </c>
      <c r="N102">
        <f t="shared" si="6"/>
        <v>189.86130434782609</v>
      </c>
      <c r="O102">
        <f t="shared" si="3"/>
        <v>184.37020408163264</v>
      </c>
    </row>
    <row r="103" spans="1:15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f>AVERAGE($B$2:B103)</f>
        <v>176.05117647058825</v>
      </c>
      <c r="G103">
        <f>GEOMEAN($B$2:B103)</f>
        <v>175.48275317749307</v>
      </c>
      <c r="H103">
        <f>HARMEAN($B$2:B103)</f>
        <v>174.89749703315758</v>
      </c>
      <c r="I103">
        <f>MEDIAN($B$2:B103)</f>
        <v>179.41</v>
      </c>
      <c r="J103">
        <f>_xlfn.MODE.SNGL($B$2:B103)</f>
        <v>166.46</v>
      </c>
      <c r="L103">
        <f t="shared" si="4"/>
        <v>198.845</v>
      </c>
      <c r="M103">
        <f t="shared" si="5"/>
        <v>135.56</v>
      </c>
      <c r="N103">
        <f t="shared" si="6"/>
        <v>190.42043478260871</v>
      </c>
      <c r="O103">
        <f t="shared" si="3"/>
        <v>185.04285714285712</v>
      </c>
    </row>
    <row r="104" spans="1:15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f>AVERAGE($B$2:B104)</f>
        <v>176.32844660194178</v>
      </c>
      <c r="G104">
        <f>GEOMEAN($B$2:B104)</f>
        <v>175.74457940175864</v>
      </c>
      <c r="H104">
        <f>HARMEAN($B$2:B104)</f>
        <v>175.14442568063239</v>
      </c>
      <c r="I104">
        <f>MEDIAN($B$2:B104)</f>
        <v>179.62</v>
      </c>
      <c r="J104">
        <f>_xlfn.MODE.SNGL($B$2:B104)</f>
        <v>166.46</v>
      </c>
      <c r="L104">
        <f t="shared" si="4"/>
        <v>198.845</v>
      </c>
      <c r="M104">
        <f t="shared" si="5"/>
        <v>135.56</v>
      </c>
      <c r="N104">
        <f t="shared" si="6"/>
        <v>191.15521739130438</v>
      </c>
      <c r="O104">
        <f t="shared" si="3"/>
        <v>185.6889795918367</v>
      </c>
    </row>
    <row r="105" spans="1:15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f>AVERAGE($B$2:B105)</f>
        <v>176.61519230769233</v>
      </c>
      <c r="G105">
        <f>GEOMEAN($B$2:B105)</f>
        <v>176.01444002652053</v>
      </c>
      <c r="H105">
        <f>HARMEAN($B$2:B105)</f>
        <v>175.39808331919974</v>
      </c>
      <c r="I105">
        <f>MEDIAN($B$2:B105)</f>
        <v>179.76</v>
      </c>
      <c r="J105">
        <f>_xlfn.MODE.SNGL($B$2:B105)</f>
        <v>166.46</v>
      </c>
      <c r="L105">
        <f t="shared" si="4"/>
        <v>198.845</v>
      </c>
      <c r="M105">
        <f t="shared" si="5"/>
        <v>135.56</v>
      </c>
      <c r="N105">
        <f t="shared" si="6"/>
        <v>192.09913043478264</v>
      </c>
      <c r="O105">
        <f t="shared" si="3"/>
        <v>186.25081632653055</v>
      </c>
    </row>
    <row r="106" spans="1:15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f>AVERAGE($B$2:B106)</f>
        <v>176.94000000000005</v>
      </c>
      <c r="G106">
        <f>GEOMEAN($B$2:B106)</f>
        <v>176.31637773358798</v>
      </c>
      <c r="H106">
        <f>HARMEAN($B$2:B106)</f>
        <v>175.67854137688491</v>
      </c>
      <c r="I106">
        <f>MEDIAN($B$2:B106)</f>
        <v>179.9</v>
      </c>
      <c r="J106">
        <f>_xlfn.MODE.SNGL($B$2:B106)</f>
        <v>166.46</v>
      </c>
      <c r="L106">
        <f t="shared" si="4"/>
        <v>198.845</v>
      </c>
      <c r="M106">
        <f t="shared" si="5"/>
        <v>135.56</v>
      </c>
      <c r="N106">
        <f t="shared" si="6"/>
        <v>193.11260869565214</v>
      </c>
      <c r="O106">
        <f t="shared" si="3"/>
        <v>186.81102040816327</v>
      </c>
    </row>
    <row r="107" spans="1:15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f>AVERAGE($B$2:B107)</f>
        <v>177.23518867924531</v>
      </c>
      <c r="G107">
        <f>GEOMEAN($B$2:B107)</f>
        <v>176.59331732737689</v>
      </c>
      <c r="H107">
        <f>HARMEAN($B$2:B107)</f>
        <v>175.93800767717227</v>
      </c>
      <c r="I107">
        <f>MEDIAN($B$2:B107)</f>
        <v>180.02500000000001</v>
      </c>
      <c r="J107">
        <f>_xlfn.MODE.SNGL($B$2:B107)</f>
        <v>166.46</v>
      </c>
      <c r="L107">
        <f t="shared" si="4"/>
        <v>198.845</v>
      </c>
      <c r="M107">
        <f t="shared" si="5"/>
        <v>135.56</v>
      </c>
      <c r="N107">
        <f t="shared" si="6"/>
        <v>194.11173913043473</v>
      </c>
      <c r="O107">
        <f t="shared" si="3"/>
        <v>187.57061224489794</v>
      </c>
    </row>
    <row r="108" spans="1:15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f>AVERAGE($B$2:B108)</f>
        <v>177.5680373831776</v>
      </c>
      <c r="G108">
        <f>GEOMEAN($B$2:B108)</f>
        <v>176.90178011967919</v>
      </c>
      <c r="H108">
        <f>HARMEAN($B$2:B108)</f>
        <v>176.22361817648101</v>
      </c>
      <c r="I108">
        <f>MEDIAN($B$2:B108)</f>
        <v>180.15</v>
      </c>
      <c r="J108">
        <f>_xlfn.MODE.SNGL($B$2:B108)</f>
        <v>166.46</v>
      </c>
      <c r="L108">
        <f t="shared" si="4"/>
        <v>198.845</v>
      </c>
      <c r="M108">
        <f t="shared" si="5"/>
        <v>211</v>
      </c>
      <c r="N108">
        <f t="shared" si="6"/>
        <v>195.32304347826087</v>
      </c>
      <c r="O108">
        <f t="shared" si="3"/>
        <v>188.32163265306122</v>
      </c>
    </row>
    <row r="109" spans="1:15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f>AVERAGE($B$2:B109)</f>
        <v>177.90907407407411</v>
      </c>
      <c r="G109">
        <f>GEOMEAN($B$2:B109)</f>
        <v>177.21696008528099</v>
      </c>
      <c r="H109">
        <f>HARMEAN($B$2:B109)</f>
        <v>176.51464094156302</v>
      </c>
      <c r="I109">
        <f>MEDIAN($B$2:B109)</f>
        <v>180.32999999999998</v>
      </c>
      <c r="J109">
        <f>_xlfn.MODE.SNGL($B$2:B109)</f>
        <v>166.46</v>
      </c>
      <c r="L109">
        <f t="shared" si="4"/>
        <v>198.845</v>
      </c>
      <c r="M109">
        <f t="shared" si="5"/>
        <v>211</v>
      </c>
      <c r="N109">
        <f t="shared" si="6"/>
        <v>196.33347826086953</v>
      </c>
      <c r="O109">
        <f t="shared" si="3"/>
        <v>189.1034693877551</v>
      </c>
    </row>
    <row r="110" spans="1:15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f>AVERAGE($B$2:B110)</f>
        <v>178.23779816513766</v>
      </c>
      <c r="G110">
        <f>GEOMEAN($B$2:B110)</f>
        <v>177.52188176663546</v>
      </c>
      <c r="H110">
        <f>HARMEAN($B$2:B110)</f>
        <v>176.79713011210305</v>
      </c>
      <c r="I110">
        <f>MEDIAN($B$2:B110)</f>
        <v>180.51</v>
      </c>
      <c r="J110">
        <f>_xlfn.MODE.SNGL($B$2:B110)</f>
        <v>166.46</v>
      </c>
      <c r="L110">
        <f t="shared" si="4"/>
        <v>198.845</v>
      </c>
      <c r="M110">
        <f t="shared" si="5"/>
        <v>211</v>
      </c>
      <c r="N110">
        <f t="shared" si="6"/>
        <v>197.52999999999997</v>
      </c>
      <c r="O110">
        <f t="shared" si="3"/>
        <v>189.92510204081631</v>
      </c>
    </row>
    <row r="111" spans="1:15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f>AVERAGE($B$2:B111)</f>
        <v>178.49881818181825</v>
      </c>
      <c r="G111">
        <f>GEOMEAN($B$2:B111)</f>
        <v>177.76958987355286</v>
      </c>
      <c r="H111">
        <f>HARMEAN($B$2:B111)</f>
        <v>177.03161851989915</v>
      </c>
      <c r="I111">
        <f>MEDIAN($B$2:B111)</f>
        <v>180.625</v>
      </c>
      <c r="J111">
        <f>_xlfn.MODE.SNGL($B$2:B111)</f>
        <v>166.46</v>
      </c>
      <c r="L111">
        <f t="shared" si="4"/>
        <v>198.845</v>
      </c>
      <c r="M111">
        <f t="shared" si="5"/>
        <v>135.56</v>
      </c>
      <c r="N111">
        <f t="shared" si="6"/>
        <v>198.89782608695651</v>
      </c>
      <c r="O111">
        <f t="shared" si="3"/>
        <v>190.82204081632653</v>
      </c>
    </row>
    <row r="112" spans="1:15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f>AVERAGE($B$2:B112)</f>
        <v>178.76810810810815</v>
      </c>
      <c r="G112">
        <f>GEOMEAN($B$2:B112)</f>
        <v>178.02429185385981</v>
      </c>
      <c r="H112">
        <f>HARMEAN($B$2:B112)</f>
        <v>177.27194066107535</v>
      </c>
      <c r="I112">
        <f>MEDIAN($B$2:B112)</f>
        <v>180.74</v>
      </c>
      <c r="J112">
        <f>_xlfn.MODE.SNGL($B$2:B112)</f>
        <v>166.46</v>
      </c>
      <c r="L112">
        <f t="shared" si="4"/>
        <v>198.845</v>
      </c>
      <c r="M112">
        <f t="shared" si="5"/>
        <v>135.56</v>
      </c>
      <c r="N112">
        <f t="shared" si="6"/>
        <v>200.04869565217388</v>
      </c>
      <c r="O112">
        <f t="shared" si="3"/>
        <v>191.38836734693879</v>
      </c>
    </row>
    <row r="113" spans="1:15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f>AVERAGE($B$2:B113)</f>
        <v>179.02928571428578</v>
      </c>
      <c r="G113">
        <f>GEOMEAN($B$2:B113)</f>
        <v>178.27197214305605</v>
      </c>
      <c r="H113">
        <f>HARMEAN($B$2:B113)</f>
        <v>177.50620605437493</v>
      </c>
      <c r="I113">
        <f>MEDIAN($B$2:B113)</f>
        <v>181.02</v>
      </c>
      <c r="J113">
        <f>_xlfn.MODE.SNGL($B$2:B113)</f>
        <v>166.46</v>
      </c>
      <c r="L113">
        <f t="shared" si="4"/>
        <v>198.845</v>
      </c>
      <c r="M113">
        <f t="shared" si="5"/>
        <v>135.56</v>
      </c>
      <c r="N113">
        <f t="shared" si="6"/>
        <v>200.85304347826082</v>
      </c>
      <c r="O113">
        <f t="shared" si="3"/>
        <v>192.07938775510206</v>
      </c>
    </row>
    <row r="114" spans="1:15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f>AVERAGE($B$2:B114)</f>
        <v>179.24938053097353</v>
      </c>
      <c r="G114">
        <f>GEOMEAN($B$2:B114)</f>
        <v>178.48400412875446</v>
      </c>
      <c r="H114">
        <f>HARMEAN($B$2:B114)</f>
        <v>177.70977778861371</v>
      </c>
      <c r="I114">
        <f>MEDIAN($B$2:B114)</f>
        <v>181.3</v>
      </c>
      <c r="J114">
        <f>_xlfn.MODE.SNGL($B$2:B114)</f>
        <v>166.46</v>
      </c>
      <c r="L114">
        <f t="shared" si="4"/>
        <v>198.845</v>
      </c>
      <c r="M114">
        <f t="shared" si="5"/>
        <v>135.56</v>
      </c>
      <c r="N114">
        <f t="shared" si="6"/>
        <v>201.65913043478261</v>
      </c>
      <c r="O114">
        <f t="shared" si="3"/>
        <v>192.67489795918371</v>
      </c>
    </row>
    <row r="115" spans="1:15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f>AVERAGE($B$2:B115)</f>
        <v>179.53280701754394</v>
      </c>
      <c r="G115">
        <f>GEOMEAN($B$2:B115)</f>
        <v>178.75037818680445</v>
      </c>
      <c r="H115">
        <f>HARMEAN($B$2:B115)</f>
        <v>177.95955016946849</v>
      </c>
      <c r="I115">
        <f>MEDIAN($B$2:B115)</f>
        <v>181.435</v>
      </c>
      <c r="J115">
        <f>_xlfn.MODE.SNGL($B$2:B115)</f>
        <v>166.46</v>
      </c>
      <c r="L115">
        <f t="shared" si="4"/>
        <v>198.845</v>
      </c>
      <c r="M115">
        <f t="shared" si="5"/>
        <v>211</v>
      </c>
      <c r="N115">
        <f t="shared" si="6"/>
        <v>202.14260869565217</v>
      </c>
      <c r="O115">
        <f t="shared" si="3"/>
        <v>193.1475510204082</v>
      </c>
    </row>
    <row r="116" spans="1:15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f>AVERAGE($B$2:B116)</f>
        <v>179.78704347826095</v>
      </c>
      <c r="G116">
        <f>GEOMEAN($B$2:B116)</f>
        <v>178.99184305981422</v>
      </c>
      <c r="H116">
        <f>HARMEAN($B$2:B116)</f>
        <v>178.18822117412628</v>
      </c>
      <c r="I116">
        <f>MEDIAN($B$2:B116)</f>
        <v>181.57</v>
      </c>
      <c r="J116">
        <f>_xlfn.MODE.SNGL($B$2:B116)</f>
        <v>166.46</v>
      </c>
      <c r="L116">
        <f t="shared" si="4"/>
        <v>198.845</v>
      </c>
      <c r="M116">
        <f t="shared" si="5"/>
        <v>135.56</v>
      </c>
      <c r="N116">
        <f t="shared" si="6"/>
        <v>202.84130434782605</v>
      </c>
      <c r="O116">
        <f t="shared" ref="O116:O179" si="7">AVERAGE(B67:B115)</f>
        <v>193.73959183673472</v>
      </c>
    </row>
    <row r="117" spans="1:15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f>AVERAGE($B$2:B117)</f>
        <v>180.06353448275871</v>
      </c>
      <c r="G117">
        <f>GEOMEAN($B$2:B117)</f>
        <v>179.25216510506397</v>
      </c>
      <c r="H117">
        <f>HARMEAN($B$2:B117)</f>
        <v>178.43269565888406</v>
      </c>
      <c r="I117">
        <f>MEDIAN($B$2:B117)</f>
        <v>181.685</v>
      </c>
      <c r="J117">
        <f>_xlfn.MODE.SNGL($B$2:B117)</f>
        <v>166.46</v>
      </c>
      <c r="L117">
        <f t="shared" si="4"/>
        <v>198.845</v>
      </c>
      <c r="M117">
        <f t="shared" si="5"/>
        <v>211</v>
      </c>
      <c r="N117">
        <f t="shared" si="6"/>
        <v>203.81130434782608</v>
      </c>
      <c r="O117">
        <f t="shared" si="7"/>
        <v>194.25244897959186</v>
      </c>
    </row>
    <row r="118" spans="1:15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f>AVERAGE($B$2:B118)</f>
        <v>180.24512820512831</v>
      </c>
      <c r="G118">
        <f>GEOMEAN($B$2:B118)</f>
        <v>179.43005376748891</v>
      </c>
      <c r="H118">
        <f>HARMEAN($B$2:B118)</f>
        <v>178.60617593759383</v>
      </c>
      <c r="I118">
        <f>MEDIAN($B$2:B118)</f>
        <v>181.8</v>
      </c>
      <c r="J118">
        <f>_xlfn.MODE.SNGL($B$2:B118)</f>
        <v>166.46</v>
      </c>
      <c r="L118">
        <f t="shared" si="4"/>
        <v>198.845</v>
      </c>
      <c r="M118">
        <f t="shared" si="5"/>
        <v>135.56</v>
      </c>
      <c r="N118">
        <f t="shared" si="6"/>
        <v>204.46</v>
      </c>
      <c r="O118">
        <f t="shared" si="7"/>
        <v>194.80551020408166</v>
      </c>
    </row>
    <row r="119" spans="1:15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f>AVERAGE($B$2:B119)</f>
        <v>180.44474576271196</v>
      </c>
      <c r="G119">
        <f>GEOMEAN($B$2:B119)</f>
        <v>179.62381147911108</v>
      </c>
      <c r="H119">
        <f>HARMEAN($B$2:B119)</f>
        <v>178.79348534750676</v>
      </c>
      <c r="I119">
        <f>MEDIAN($B$2:B119)</f>
        <v>182.12</v>
      </c>
      <c r="J119">
        <f>_xlfn.MODE.SNGL($B$2:B119)</f>
        <v>166.46</v>
      </c>
      <c r="L119">
        <f t="shared" si="4"/>
        <v>198.845</v>
      </c>
      <c r="M119">
        <f t="shared" si="5"/>
        <v>135.56</v>
      </c>
      <c r="N119">
        <f t="shared" si="6"/>
        <v>205.23086956521738</v>
      </c>
      <c r="O119">
        <f t="shared" si="7"/>
        <v>195.10285714285712</v>
      </c>
    </row>
    <row r="120" spans="1:15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f>AVERAGE($B$2:B120)</f>
        <v>180.62638655462194</v>
      </c>
      <c r="G120">
        <f>GEOMEAN($B$2:B120)</f>
        <v>179.80156083544159</v>
      </c>
      <c r="H120">
        <f>HARMEAN($B$2:B120)</f>
        <v>178.9666567385369</v>
      </c>
      <c r="I120">
        <f>MEDIAN($B$2:B120)</f>
        <v>182.44</v>
      </c>
      <c r="J120">
        <f>_xlfn.MODE.SNGL($B$2:B120)</f>
        <v>166.46</v>
      </c>
      <c r="L120">
        <f t="shared" si="4"/>
        <v>198.845</v>
      </c>
      <c r="M120">
        <f t="shared" si="5"/>
        <v>135.56</v>
      </c>
      <c r="N120">
        <f t="shared" si="6"/>
        <v>205.44739130434783</v>
      </c>
      <c r="O120">
        <f t="shared" si="7"/>
        <v>195.53877551020406</v>
      </c>
    </row>
    <row r="121" spans="1:15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f>AVERAGE($B$2:B121)</f>
        <v>180.82166666666677</v>
      </c>
      <c r="G121">
        <f>GEOMEAN($B$2:B121)</f>
        <v>179.99129197995106</v>
      </c>
      <c r="H121">
        <f>HARMEAN($B$2:B121)</f>
        <v>179.15024157090289</v>
      </c>
      <c r="I121">
        <f>MEDIAN($B$2:B121)</f>
        <v>182.495</v>
      </c>
      <c r="J121">
        <f>_xlfn.MODE.SNGL($B$2:B121)</f>
        <v>166.46</v>
      </c>
      <c r="L121">
        <f t="shared" si="4"/>
        <v>198.845</v>
      </c>
      <c r="M121">
        <f t="shared" si="5"/>
        <v>135.56</v>
      </c>
      <c r="N121">
        <f t="shared" si="6"/>
        <v>205.82739130434786</v>
      </c>
      <c r="O121">
        <f t="shared" si="7"/>
        <v>195.99673469387753</v>
      </c>
    </row>
    <row r="122" spans="1:15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f>AVERAGE($B$2:B122)</f>
        <v>181.01223140495878</v>
      </c>
      <c r="G122">
        <f>GEOMEAN($B$2:B122)</f>
        <v>180.17676826562902</v>
      </c>
      <c r="H122">
        <f>HARMEAN($B$2:B122)</f>
        <v>179.33000976303856</v>
      </c>
      <c r="I122">
        <f>MEDIAN($B$2:B122)</f>
        <v>182.55</v>
      </c>
      <c r="J122">
        <f>_xlfn.MODE.SNGL($B$2:B122)</f>
        <v>166.46</v>
      </c>
      <c r="L122">
        <f t="shared" si="4"/>
        <v>198.845</v>
      </c>
      <c r="M122">
        <f t="shared" si="5"/>
        <v>135.56</v>
      </c>
      <c r="N122">
        <f t="shared" si="6"/>
        <v>205.89391304347831</v>
      </c>
      <c r="O122">
        <f t="shared" si="7"/>
        <v>196.4773469387755</v>
      </c>
    </row>
    <row r="123" spans="1:15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f>AVERAGE($B$2:B123)</f>
        <v>181.20942622950832</v>
      </c>
      <c r="G123">
        <f>GEOMEAN($B$2:B123)</f>
        <v>180.36799434734138</v>
      </c>
      <c r="H123">
        <f>HARMEAN($B$2:B123)</f>
        <v>179.51470106208038</v>
      </c>
      <c r="I123">
        <f>MEDIAN($B$2:B123)</f>
        <v>182.70500000000001</v>
      </c>
      <c r="J123">
        <f>_xlfn.MODE.SNGL($B$2:B123)</f>
        <v>166.46</v>
      </c>
      <c r="L123">
        <f t="shared" si="4"/>
        <v>198.845</v>
      </c>
      <c r="M123">
        <f t="shared" si="5"/>
        <v>135.56</v>
      </c>
      <c r="N123">
        <f t="shared" si="6"/>
        <v>205.99130434782614</v>
      </c>
      <c r="O123">
        <f t="shared" si="7"/>
        <v>196.89734693877546</v>
      </c>
    </row>
    <row r="124" spans="1:15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f>AVERAGE($B$2:B124)</f>
        <v>181.47073170731719</v>
      </c>
      <c r="G124">
        <f>GEOMEAN($B$2:B124)</f>
        <v>180.61442325986616</v>
      </c>
      <c r="H124">
        <f>HARMEAN($B$2:B124)</f>
        <v>179.74645792318165</v>
      </c>
      <c r="I124">
        <f>MEDIAN($B$2:B124)</f>
        <v>182.86</v>
      </c>
      <c r="J124">
        <f>_xlfn.MODE.SNGL($B$2:B124)</f>
        <v>166.46</v>
      </c>
      <c r="L124">
        <f t="shared" si="4"/>
        <v>198.845</v>
      </c>
      <c r="M124">
        <f t="shared" si="5"/>
        <v>211</v>
      </c>
      <c r="N124">
        <f t="shared" si="6"/>
        <v>206.26000000000002</v>
      </c>
      <c r="O124">
        <f t="shared" si="7"/>
        <v>197.30836734693872</v>
      </c>
    </row>
    <row r="125" spans="1:15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f>AVERAGE($B$2:B125)</f>
        <v>181.72443548387108</v>
      </c>
      <c r="G125">
        <f>GEOMEAN($B$2:B125)</f>
        <v>180.85433203784129</v>
      </c>
      <c r="H125">
        <f>HARMEAN($B$2:B125)</f>
        <v>179.97264651948149</v>
      </c>
      <c r="I125">
        <f>MEDIAN($B$2:B125)</f>
        <v>182.9</v>
      </c>
      <c r="J125">
        <f>_xlfn.MODE.SNGL($B$2:B125)</f>
        <v>166.46</v>
      </c>
      <c r="L125">
        <f t="shared" si="4"/>
        <v>198.845</v>
      </c>
      <c r="M125">
        <f t="shared" si="5"/>
        <v>211</v>
      </c>
      <c r="N125">
        <f t="shared" si="6"/>
        <v>206.46521739130435</v>
      </c>
      <c r="O125">
        <f t="shared" si="7"/>
        <v>197.9175510204081</v>
      </c>
    </row>
    <row r="126" spans="1:15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f>AVERAGE($B$2:B126)</f>
        <v>182.0012000000001</v>
      </c>
      <c r="G126">
        <f>GEOMEAN($B$2:B126)</f>
        <v>181.11359786639653</v>
      </c>
      <c r="H126">
        <f>HARMEAN($B$2:B126)</f>
        <v>180.21489261431532</v>
      </c>
      <c r="I126">
        <f>MEDIAN($B$2:B126)</f>
        <v>182.94</v>
      </c>
      <c r="J126">
        <f>_xlfn.MODE.SNGL($B$2:B126)</f>
        <v>166.46</v>
      </c>
      <c r="L126">
        <f t="shared" si="4"/>
        <v>198.845</v>
      </c>
      <c r="M126">
        <f t="shared" si="5"/>
        <v>211</v>
      </c>
      <c r="N126">
        <f t="shared" si="6"/>
        <v>207.2026086956522</v>
      </c>
      <c r="O126">
        <f t="shared" si="7"/>
        <v>198.47428571428568</v>
      </c>
    </row>
    <row r="127" spans="1:15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f>AVERAGE($B$2:B127)</f>
        <v>182.24293650793661</v>
      </c>
      <c r="G127">
        <f>GEOMEAN($B$2:B127)</f>
        <v>181.3431959312461</v>
      </c>
      <c r="H127">
        <f>HARMEAN($B$2:B127)</f>
        <v>180.43222788728784</v>
      </c>
      <c r="I127">
        <f>MEDIAN($B$2:B127)</f>
        <v>183.05500000000001</v>
      </c>
      <c r="J127">
        <f>_xlfn.MODE.SNGL($B$2:B127)</f>
        <v>166.46</v>
      </c>
      <c r="L127">
        <f t="shared" si="4"/>
        <v>198.845</v>
      </c>
      <c r="M127">
        <f t="shared" si="5"/>
        <v>211</v>
      </c>
      <c r="N127">
        <f t="shared" si="6"/>
        <v>207.83130434782612</v>
      </c>
      <c r="O127">
        <f t="shared" si="7"/>
        <v>199.14510204081631</v>
      </c>
    </row>
    <row r="128" spans="1:15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f>AVERAGE($B$2:B128)</f>
        <v>182.44834645669303</v>
      </c>
      <c r="G128">
        <f>GEOMEAN($B$2:B128)</f>
        <v>181.54139949855187</v>
      </c>
      <c r="H128">
        <f>HARMEAN($B$2:B128)</f>
        <v>180.62268020838354</v>
      </c>
      <c r="I128">
        <f>MEDIAN($B$2:B128)</f>
        <v>183.17</v>
      </c>
      <c r="J128">
        <f>_xlfn.MODE.SNGL($B$2:B128)</f>
        <v>166.46</v>
      </c>
      <c r="L128">
        <f t="shared" si="4"/>
        <v>198.845</v>
      </c>
      <c r="M128">
        <f t="shared" si="5"/>
        <v>135.56</v>
      </c>
      <c r="N128">
        <f t="shared" si="6"/>
        <v>208.38826086956524</v>
      </c>
      <c r="O128">
        <f t="shared" si="7"/>
        <v>199.73551020408161</v>
      </c>
    </row>
    <row r="129" spans="1:15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f>AVERAGE($B$2:B129)</f>
        <v>182.6117968750001</v>
      </c>
      <c r="G129">
        <f>GEOMEAN($B$2:B129)</f>
        <v>181.70250845686792</v>
      </c>
      <c r="H129">
        <f>HARMEAN($B$2:B129)</f>
        <v>180.78065410414021</v>
      </c>
      <c r="I129">
        <f>MEDIAN($B$2:B129)</f>
        <v>183.23500000000001</v>
      </c>
      <c r="J129">
        <f>_xlfn.MODE.SNGL($B$2:B129)</f>
        <v>166.46</v>
      </c>
      <c r="L129">
        <f t="shared" si="4"/>
        <v>198.845</v>
      </c>
      <c r="M129">
        <f t="shared" si="5"/>
        <v>135.56</v>
      </c>
      <c r="N129">
        <f t="shared" si="6"/>
        <v>208.72956521739133</v>
      </c>
      <c r="O129">
        <f t="shared" si="7"/>
        <v>200.28163265306122</v>
      </c>
    </row>
    <row r="130" spans="1:15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f>AVERAGE($B$2:B130)</f>
        <v>182.81844961240319</v>
      </c>
      <c r="G130">
        <f>GEOMEAN($B$2:B130)</f>
        <v>181.90158097615787</v>
      </c>
      <c r="H130">
        <f>HARMEAN($B$2:B130)</f>
        <v>180.97163780743199</v>
      </c>
      <c r="I130">
        <f>MEDIAN($B$2:B130)</f>
        <v>183.3</v>
      </c>
      <c r="J130">
        <f>_xlfn.MODE.SNGL($B$2:B130)</f>
        <v>166.46</v>
      </c>
      <c r="L130">
        <f t="shared" si="4"/>
        <v>198.845</v>
      </c>
      <c r="M130">
        <f t="shared" si="5"/>
        <v>135.56</v>
      </c>
      <c r="N130">
        <f t="shared" si="6"/>
        <v>208.82434782608695</v>
      </c>
      <c r="O130">
        <f t="shared" si="7"/>
        <v>200.72183673469388</v>
      </c>
    </row>
    <row r="131" spans="1:15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f>AVERAGE($B$2:B131)</f>
        <v>183.01761538461548</v>
      </c>
      <c r="G131">
        <f>GEOMEAN($B$2:B131)</f>
        <v>182.09405058064587</v>
      </c>
      <c r="H131">
        <f>HARMEAN($B$2:B131)</f>
        <v>181.15684120246064</v>
      </c>
      <c r="I131">
        <f>MEDIAN($B$2:B131)</f>
        <v>183.375</v>
      </c>
      <c r="J131">
        <f>_xlfn.MODE.SNGL($B$2:B131)</f>
        <v>166.46</v>
      </c>
      <c r="L131">
        <f t="shared" ref="L131:L194" si="8">IF(B131&lt;$K$4,$K$2,$K$4)</f>
        <v>198.845</v>
      </c>
      <c r="M131">
        <f t="shared" ref="M131:M194" si="9">IF(B131&lt;$K$5,$K$2,$K$5)</f>
        <v>135.56</v>
      </c>
      <c r="N131">
        <f t="shared" si="6"/>
        <v>208.50478260869565</v>
      </c>
      <c r="O131">
        <f t="shared" si="7"/>
        <v>201.29265306122454</v>
      </c>
    </row>
    <row r="132" spans="1:15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f>AVERAGE($B$2:B132)</f>
        <v>183.21511450381689</v>
      </c>
      <c r="G132">
        <f>GEOMEAN($B$2:B132)</f>
        <v>182.28498028347113</v>
      </c>
      <c r="H132">
        <f>HARMEAN($B$2:B132)</f>
        <v>181.34062427135962</v>
      </c>
      <c r="I132">
        <f>MEDIAN($B$2:B132)</f>
        <v>183.45</v>
      </c>
      <c r="J132">
        <f>_xlfn.MODE.SNGL($B$2:B132)</f>
        <v>166.46</v>
      </c>
      <c r="L132">
        <f t="shared" si="8"/>
        <v>198.845</v>
      </c>
      <c r="M132">
        <f t="shared" si="9"/>
        <v>135.56</v>
      </c>
      <c r="N132">
        <f t="shared" si="6"/>
        <v>208.55</v>
      </c>
      <c r="O132">
        <f t="shared" si="7"/>
        <v>201.81387755102043</v>
      </c>
    </row>
    <row r="133" spans="1:15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f>AVERAGE($B$2:B133)</f>
        <v>183.41962121212129</v>
      </c>
      <c r="G133">
        <f>GEOMEAN($B$2:B133)</f>
        <v>182.48192087505487</v>
      </c>
      <c r="H133">
        <f>HARMEAN($B$2:B133)</f>
        <v>181.52949179288566</v>
      </c>
      <c r="I133">
        <f>MEDIAN($B$2:B133)</f>
        <v>183.47499999999999</v>
      </c>
      <c r="J133">
        <f>_xlfn.MODE.SNGL($B$2:B133)</f>
        <v>166.46</v>
      </c>
      <c r="L133">
        <f t="shared" si="8"/>
        <v>198.845</v>
      </c>
      <c r="M133">
        <f t="shared" si="9"/>
        <v>135.56</v>
      </c>
      <c r="N133">
        <f t="shared" si="6"/>
        <v>208.37000000000006</v>
      </c>
      <c r="O133">
        <f t="shared" si="7"/>
        <v>202.34510204081633</v>
      </c>
    </row>
    <row r="134" spans="1:15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f>AVERAGE($B$2:B134)</f>
        <v>183.63067669172941</v>
      </c>
      <c r="G134">
        <f>GEOMEAN($B$2:B134)</f>
        <v>182.68444625588057</v>
      </c>
      <c r="H134">
        <f>HARMEAN($B$2:B134)</f>
        <v>181.72305273242819</v>
      </c>
      <c r="I134">
        <f>MEDIAN($B$2:B134)</f>
        <v>183.5</v>
      </c>
      <c r="J134">
        <f>_xlfn.MODE.SNGL($B$2:B134)</f>
        <v>166.46</v>
      </c>
      <c r="L134">
        <f t="shared" si="8"/>
        <v>198.845</v>
      </c>
      <c r="M134">
        <f t="shared" si="9"/>
        <v>211</v>
      </c>
      <c r="N134">
        <f t="shared" si="6"/>
        <v>208.13043478260875</v>
      </c>
      <c r="O134">
        <f t="shared" si="7"/>
        <v>202.85979591836733</v>
      </c>
    </row>
    <row r="135" spans="1:15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f>AVERAGE($B$2:B135)</f>
        <v>183.82626865671651</v>
      </c>
      <c r="G135">
        <f>GEOMEAN($B$2:B135)</f>
        <v>182.87347925475265</v>
      </c>
      <c r="H135">
        <f>HARMEAN($B$2:B135)</f>
        <v>181.90494724656554</v>
      </c>
      <c r="I135">
        <f>MEDIAN($B$2:B135)</f>
        <v>183.51499999999999</v>
      </c>
      <c r="J135">
        <f>_xlfn.MODE.SNGL($B$2:B135)</f>
        <v>166.46</v>
      </c>
      <c r="L135">
        <f t="shared" si="8"/>
        <v>198.845</v>
      </c>
      <c r="M135">
        <f t="shared" si="9"/>
        <v>135.56</v>
      </c>
      <c r="N135">
        <f t="shared" si="6"/>
        <v>207.97695652173914</v>
      </c>
      <c r="O135">
        <f t="shared" si="7"/>
        <v>203.39367346938775</v>
      </c>
    </row>
    <row r="136" spans="1:15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f>AVERAGE($B$2:B136)</f>
        <v>184.05385185185193</v>
      </c>
      <c r="G136">
        <f>GEOMEAN($B$2:B136)</f>
        <v>183.09000527677142</v>
      </c>
      <c r="H136">
        <f>HARMEAN($B$2:B136)</f>
        <v>182.11020017359129</v>
      </c>
      <c r="I136">
        <f>MEDIAN($B$2:B136)</f>
        <v>183.53</v>
      </c>
      <c r="J136">
        <f>_xlfn.MODE.SNGL($B$2:B136)</f>
        <v>166.46</v>
      </c>
      <c r="L136">
        <f t="shared" si="8"/>
        <v>198.845</v>
      </c>
      <c r="M136">
        <f t="shared" si="9"/>
        <v>211</v>
      </c>
      <c r="N136">
        <f t="shared" si="6"/>
        <v>208.17434782608697</v>
      </c>
      <c r="O136">
        <f t="shared" si="7"/>
        <v>203.94265306122449</v>
      </c>
    </row>
    <row r="137" spans="1:15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f>AVERAGE($B$2:B137)</f>
        <v>184.26757352941183</v>
      </c>
      <c r="G137">
        <f>GEOMEAN($B$2:B137)</f>
        <v>183.29458460878078</v>
      </c>
      <c r="H137">
        <f>HARMEAN($B$2:B137)</f>
        <v>182.30524525875384</v>
      </c>
      <c r="I137">
        <f>MEDIAN($B$2:B137)</f>
        <v>183.58499999999998</v>
      </c>
      <c r="J137">
        <f>_xlfn.MODE.SNGL($B$2:B137)</f>
        <v>166.46</v>
      </c>
      <c r="L137">
        <f t="shared" si="8"/>
        <v>198.845</v>
      </c>
      <c r="M137">
        <f t="shared" si="9"/>
        <v>211</v>
      </c>
      <c r="N137">
        <f t="shared" si="6"/>
        <v>208.23739130434782</v>
      </c>
      <c r="O137">
        <f t="shared" si="7"/>
        <v>204.49938775510202</v>
      </c>
    </row>
    <row r="138" spans="1:15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f>AVERAGE($B$2:B138)</f>
        <v>184.48248175182488</v>
      </c>
      <c r="G138">
        <f>GEOMEAN($B$2:B138)</f>
        <v>183.50010386168097</v>
      </c>
      <c r="H138">
        <f>HARMEAN($B$2:B138)</f>
        <v>182.50100133269143</v>
      </c>
      <c r="I138">
        <f>MEDIAN($B$2:B138)</f>
        <v>183.64</v>
      </c>
      <c r="J138">
        <f>_xlfn.MODE.SNGL($B$2:B138)</f>
        <v>166.46</v>
      </c>
      <c r="L138">
        <f t="shared" si="8"/>
        <v>198.845</v>
      </c>
      <c r="M138">
        <f t="shared" si="9"/>
        <v>211</v>
      </c>
      <c r="N138">
        <f t="shared" si="6"/>
        <v>208.52130434782609</v>
      </c>
      <c r="O138">
        <f t="shared" si="7"/>
        <v>205.00285714285712</v>
      </c>
    </row>
    <row r="139" spans="1:15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f>AVERAGE($B$2:B139)</f>
        <v>184.71398550724643</v>
      </c>
      <c r="G139">
        <f>GEOMEAN($B$2:B139)</f>
        <v>183.71970651902188</v>
      </c>
      <c r="H139">
        <f>HARMEAN($B$2:B139)</f>
        <v>182.70855642019794</v>
      </c>
      <c r="I139">
        <f>MEDIAN($B$2:B139)</f>
        <v>183.64499999999998</v>
      </c>
      <c r="J139">
        <f>_xlfn.MODE.SNGL($B$2:B139)</f>
        <v>166.46</v>
      </c>
      <c r="L139">
        <f t="shared" si="8"/>
        <v>198.845</v>
      </c>
      <c r="M139">
        <f t="shared" si="9"/>
        <v>211</v>
      </c>
      <c r="N139">
        <f t="shared" si="6"/>
        <v>208.92217391304348</v>
      </c>
      <c r="O139">
        <f t="shared" si="7"/>
        <v>205.48979591836732</v>
      </c>
    </row>
    <row r="140" spans="1:15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f>AVERAGE($B$2:B140)</f>
        <v>184.97633093525187</v>
      </c>
      <c r="G140">
        <f>GEOMEAN($B$2:B140)</f>
        <v>183.96513689274792</v>
      </c>
      <c r="H140">
        <f>HARMEAN($B$2:B140)</f>
        <v>182.93747471836647</v>
      </c>
      <c r="I140">
        <f>MEDIAN($B$2:B140)</f>
        <v>183.65</v>
      </c>
      <c r="J140">
        <f>_xlfn.MODE.SNGL($B$2:B140)</f>
        <v>166.46</v>
      </c>
      <c r="L140">
        <f t="shared" si="8"/>
        <v>198.845</v>
      </c>
      <c r="M140">
        <f t="shared" si="9"/>
        <v>211</v>
      </c>
      <c r="N140">
        <f t="shared" si="6"/>
        <v>209.01565217391303</v>
      </c>
      <c r="O140">
        <f t="shared" si="7"/>
        <v>205.88836734693876</v>
      </c>
    </row>
    <row r="141" spans="1:15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f>AVERAGE($B$2:B141)</f>
        <v>185.27342857142864</v>
      </c>
      <c r="G141">
        <f>GEOMEAN($B$2:B141)</f>
        <v>184.23906456935163</v>
      </c>
      <c r="H141">
        <f>HARMEAN($B$2:B141)</f>
        <v>183.18946303093546</v>
      </c>
      <c r="I141">
        <f>MEDIAN($B$2:B141)</f>
        <v>183.67000000000002</v>
      </c>
      <c r="J141">
        <f>_xlfn.MODE.SNGL($B$2:B141)</f>
        <v>166.46</v>
      </c>
      <c r="L141">
        <f t="shared" si="8"/>
        <v>198.845</v>
      </c>
      <c r="M141">
        <f t="shared" si="9"/>
        <v>211</v>
      </c>
      <c r="N141">
        <f t="shared" si="6"/>
        <v>209.34869565217394</v>
      </c>
      <c r="O141">
        <f t="shared" si="7"/>
        <v>206.56897959183672</v>
      </c>
    </row>
    <row r="142" spans="1:15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f>AVERAGE($B$2:B142)</f>
        <v>185.58368794326248</v>
      </c>
      <c r="G142">
        <f>GEOMEAN($B$2:B142)</f>
        <v>184.52358079207255</v>
      </c>
      <c r="H142">
        <f>HARMEAN($B$2:B142)</f>
        <v>183.44982630703862</v>
      </c>
      <c r="I142">
        <f>MEDIAN($B$2:B142)</f>
        <v>183.69</v>
      </c>
      <c r="J142">
        <f>_xlfn.MODE.SNGL($B$2:B142)</f>
        <v>166.46</v>
      </c>
      <c r="L142">
        <f t="shared" si="8"/>
        <v>198.845</v>
      </c>
      <c r="M142">
        <f t="shared" si="9"/>
        <v>211</v>
      </c>
      <c r="N142">
        <f t="shared" si="6"/>
        <v>209.75391304347826</v>
      </c>
      <c r="O142">
        <f t="shared" si="7"/>
        <v>207.33061224489796</v>
      </c>
    </row>
    <row r="143" spans="1:15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f>AVERAGE($B$2:B143)</f>
        <v>185.86126760563388</v>
      </c>
      <c r="G143">
        <f>GEOMEAN($B$2:B143)</f>
        <v>184.78147419127862</v>
      </c>
      <c r="H143">
        <f>HARMEAN($B$2:B143)</f>
        <v>183.68870886600004</v>
      </c>
      <c r="I143">
        <f>MEDIAN($B$2:B143)</f>
        <v>183.79</v>
      </c>
      <c r="J143">
        <f>_xlfn.MODE.SNGL($B$2:B143)</f>
        <v>166.46</v>
      </c>
      <c r="L143">
        <f t="shared" si="8"/>
        <v>198.845</v>
      </c>
      <c r="M143">
        <f t="shared" si="9"/>
        <v>211</v>
      </c>
      <c r="N143">
        <f t="shared" si="6"/>
        <v>210.85217391304349</v>
      </c>
      <c r="O143">
        <f t="shared" si="7"/>
        <v>208.04836734693879</v>
      </c>
    </row>
    <row r="144" spans="1:15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f>AVERAGE($B$2:B144)</f>
        <v>186.15090909090915</v>
      </c>
      <c r="G144">
        <f>GEOMEAN($B$2:B144)</f>
        <v>185.04916018432618</v>
      </c>
      <c r="H144">
        <f>HARMEAN($B$2:B144)</f>
        <v>183.93540810776821</v>
      </c>
      <c r="I144">
        <f>MEDIAN($B$2:B144)</f>
        <v>183.89</v>
      </c>
      <c r="J144">
        <f>_xlfn.MODE.SNGL($B$2:B144)</f>
        <v>166.46</v>
      </c>
      <c r="L144">
        <f t="shared" si="8"/>
        <v>198.845</v>
      </c>
      <c r="M144">
        <f t="shared" si="9"/>
        <v>211</v>
      </c>
      <c r="N144">
        <f t="shared" si="6"/>
        <v>211.94869565217394</v>
      </c>
      <c r="O144">
        <f t="shared" si="7"/>
        <v>208.67836734693881</v>
      </c>
    </row>
    <row r="145" spans="1:15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f>AVERAGE($B$2:B145)</f>
        <v>186.46729166666671</v>
      </c>
      <c r="G145">
        <f>GEOMEAN($B$2:B145)</f>
        <v>185.33835183925626</v>
      </c>
      <c r="H145">
        <f>HARMEAN($B$2:B145)</f>
        <v>184.1991489178339</v>
      </c>
      <c r="I145">
        <f>MEDIAN($B$2:B145)</f>
        <v>184.13</v>
      </c>
      <c r="J145">
        <f>_xlfn.MODE.SNGL($B$2:B145)</f>
        <v>166.46</v>
      </c>
      <c r="L145">
        <f t="shared" si="8"/>
        <v>198.845</v>
      </c>
      <c r="M145">
        <f t="shared" si="9"/>
        <v>211</v>
      </c>
      <c r="N145">
        <f t="shared" si="6"/>
        <v>212.94608695652175</v>
      </c>
      <c r="O145">
        <f t="shared" si="7"/>
        <v>209.31000000000006</v>
      </c>
    </row>
    <row r="146" spans="1:15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f>AVERAGE($B$2:B146)</f>
        <v>186.65813793103453</v>
      </c>
      <c r="G146">
        <f>GEOMEAN($B$2:B146)</f>
        <v>185.52307524498858</v>
      </c>
      <c r="H146">
        <f>HARMEAN($B$2:B146)</f>
        <v>184.37693793893243</v>
      </c>
      <c r="I146">
        <f>MEDIAN($B$2:B146)</f>
        <v>184.37</v>
      </c>
      <c r="J146">
        <f>_xlfn.MODE.SNGL($B$2:B146)</f>
        <v>166.46</v>
      </c>
      <c r="L146">
        <f t="shared" si="8"/>
        <v>198.845</v>
      </c>
      <c r="M146">
        <f t="shared" si="9"/>
        <v>211</v>
      </c>
      <c r="N146">
        <f t="shared" si="6"/>
        <v>213.95565217391302</v>
      </c>
      <c r="O146">
        <f t="shared" si="7"/>
        <v>210.05795918367352</v>
      </c>
    </row>
    <row r="147" spans="1:15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f>AVERAGE($B$2:B147)</f>
        <v>186.8260273972603</v>
      </c>
      <c r="G147">
        <f>GEOMEAN($B$2:B147)</f>
        <v>185.68768461207821</v>
      </c>
      <c r="H147">
        <f>HARMEAN($B$2:B147)</f>
        <v>184.53730732020782</v>
      </c>
      <c r="I147">
        <f>MEDIAN($B$2:B147)</f>
        <v>184.37</v>
      </c>
      <c r="J147">
        <f>_xlfn.MODE.SNGL($B$2:B147)</f>
        <v>166.46</v>
      </c>
      <c r="L147">
        <f t="shared" si="8"/>
        <v>198.845</v>
      </c>
      <c r="M147">
        <f t="shared" si="9"/>
        <v>211</v>
      </c>
      <c r="N147">
        <f t="shared" si="6"/>
        <v>215.16565217391303</v>
      </c>
      <c r="O147">
        <f t="shared" si="7"/>
        <v>210.33571428571435</v>
      </c>
    </row>
    <row r="148" spans="1:15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f>AVERAGE($B$2:B148)</f>
        <v>186.95183673469393</v>
      </c>
      <c r="G148">
        <f>GEOMEAN($B$2:B148)</f>
        <v>185.8146822998701</v>
      </c>
      <c r="H148">
        <f>HARMEAN($B$2:B148)</f>
        <v>184.66446323108099</v>
      </c>
      <c r="I148">
        <f>MEDIAN($B$2:B148)</f>
        <v>184.37</v>
      </c>
      <c r="J148">
        <f>_xlfn.MODE.SNGL($B$2:B148)</f>
        <v>166.46</v>
      </c>
      <c r="L148">
        <f t="shared" si="8"/>
        <v>198.845</v>
      </c>
      <c r="M148">
        <f t="shared" si="9"/>
        <v>135.56</v>
      </c>
      <c r="N148">
        <f t="shared" si="6"/>
        <v>215.56</v>
      </c>
      <c r="O148">
        <f t="shared" si="7"/>
        <v>210.52653061224493</v>
      </c>
    </row>
    <row r="149" spans="1:15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f>AVERAGE($B$2:B149)</f>
        <v>187.06729729729733</v>
      </c>
      <c r="G149">
        <f>GEOMEAN($B$2:B149)</f>
        <v>185.93219224625062</v>
      </c>
      <c r="H149">
        <f>HARMEAN($B$2:B149)</f>
        <v>184.78302339231095</v>
      </c>
      <c r="I149">
        <f>MEDIAN($B$2:B149)</f>
        <v>184.535</v>
      </c>
      <c r="J149">
        <f>_xlfn.MODE.SNGL($B$2:B149)</f>
        <v>166.46</v>
      </c>
      <c r="L149">
        <f t="shared" si="8"/>
        <v>198.845</v>
      </c>
      <c r="M149">
        <f t="shared" si="9"/>
        <v>135.56</v>
      </c>
      <c r="N149">
        <f t="shared" si="6"/>
        <v>215.46521739130438</v>
      </c>
      <c r="O149">
        <f t="shared" si="7"/>
        <v>210.68204081632652</v>
      </c>
    </row>
    <row r="150" spans="1:15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f>AVERAGE($B$2:B150)</f>
        <v>187.18966442953024</v>
      </c>
      <c r="G150">
        <f>GEOMEAN($B$2:B150)</f>
        <v>186.05588486151274</v>
      </c>
      <c r="H150">
        <f>HARMEAN($B$2:B150)</f>
        <v>184.90704335599582</v>
      </c>
      <c r="I150">
        <f>MEDIAN($B$2:B150)</f>
        <v>184.7</v>
      </c>
      <c r="J150">
        <f>_xlfn.MODE.SNGL($B$2:B150)</f>
        <v>166.46</v>
      </c>
      <c r="L150">
        <f t="shared" si="8"/>
        <v>198.845</v>
      </c>
      <c r="M150">
        <f t="shared" si="9"/>
        <v>135.56</v>
      </c>
      <c r="N150">
        <f t="shared" si="6"/>
        <v>215.13434782608695</v>
      </c>
      <c r="O150">
        <f t="shared" si="7"/>
        <v>210.75734693877553</v>
      </c>
    </row>
    <row r="151" spans="1:15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f>AVERAGE($B$2:B151)</f>
        <v>187.33393333333339</v>
      </c>
      <c r="G151">
        <f>GEOMEAN($B$2:B151)</f>
        <v>186.19917009239529</v>
      </c>
      <c r="H151">
        <f>HARMEAN($B$2:B151)</f>
        <v>185.04836736977518</v>
      </c>
      <c r="I151">
        <f>MEDIAN($B$2:B151)</f>
        <v>184.73</v>
      </c>
      <c r="J151">
        <f>_xlfn.MODE.SNGL($B$2:B151)</f>
        <v>166.46</v>
      </c>
      <c r="L151">
        <f t="shared" si="8"/>
        <v>198.845</v>
      </c>
      <c r="M151">
        <f t="shared" si="9"/>
        <v>135.56</v>
      </c>
      <c r="N151">
        <f t="shared" si="6"/>
        <v>214.60043478260872</v>
      </c>
      <c r="O151">
        <f t="shared" si="7"/>
        <v>210.93918367346944</v>
      </c>
    </row>
    <row r="152" spans="1:15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f>AVERAGE($B$2:B152)</f>
        <v>187.45066225165567</v>
      </c>
      <c r="G152">
        <f>GEOMEAN($B$2:B152)</f>
        <v>186.31758345720496</v>
      </c>
      <c r="H152">
        <f>HARMEAN($B$2:B152)</f>
        <v>185.1674985847458</v>
      </c>
      <c r="I152">
        <f>MEDIAN($B$2:B152)</f>
        <v>184.76</v>
      </c>
      <c r="J152">
        <f>_xlfn.MODE.SNGL($B$2:B152)</f>
        <v>166.46</v>
      </c>
      <c r="L152">
        <f t="shared" si="8"/>
        <v>198.845</v>
      </c>
      <c r="M152">
        <f t="shared" si="9"/>
        <v>135.56</v>
      </c>
      <c r="N152">
        <f t="shared" si="6"/>
        <v>214.28913043478263</v>
      </c>
      <c r="O152">
        <f t="shared" si="7"/>
        <v>211.15061224489799</v>
      </c>
    </row>
    <row r="153" spans="1:15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f>AVERAGE($B$2:B153)</f>
        <v>187.55256578947373</v>
      </c>
      <c r="G153">
        <f>GEOMEAN($B$2:B153)</f>
        <v>186.42236471626467</v>
      </c>
      <c r="H153">
        <f>HARMEAN($B$2:B153)</f>
        <v>185.27424477033705</v>
      </c>
      <c r="I153">
        <f>MEDIAN($B$2:B153)</f>
        <v>184.845</v>
      </c>
      <c r="J153">
        <f>_xlfn.MODE.SNGL($B$2:B153)</f>
        <v>166.46</v>
      </c>
      <c r="L153">
        <f t="shared" si="8"/>
        <v>198.845</v>
      </c>
      <c r="M153">
        <f t="shared" si="9"/>
        <v>135.56</v>
      </c>
      <c r="N153">
        <f t="shared" si="6"/>
        <v>214.31086956521739</v>
      </c>
      <c r="O153">
        <f t="shared" si="7"/>
        <v>211.18020408163264</v>
      </c>
    </row>
    <row r="154" spans="1:15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f>AVERAGE($B$2:B154)</f>
        <v>187.6361437908497</v>
      </c>
      <c r="G154">
        <f>GEOMEAN($B$2:B154)</f>
        <v>186.51011480784265</v>
      </c>
      <c r="H154">
        <f>HARMEAN($B$2:B154)</f>
        <v>185.36535357964522</v>
      </c>
      <c r="I154">
        <f>MEDIAN($B$2:B154)</f>
        <v>184.93</v>
      </c>
      <c r="J154">
        <f>_xlfn.MODE.SNGL($B$2:B154)</f>
        <v>166.46</v>
      </c>
      <c r="L154">
        <f t="shared" si="8"/>
        <v>198.845</v>
      </c>
      <c r="M154">
        <f t="shared" si="9"/>
        <v>135.56</v>
      </c>
      <c r="N154">
        <f t="shared" si="6"/>
        <v>214.38</v>
      </c>
      <c r="O154">
        <f t="shared" si="7"/>
        <v>211.14612244897958</v>
      </c>
    </row>
    <row r="155" spans="1:15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f>AVERAGE($B$2:B155)</f>
        <v>187.73376623376626</v>
      </c>
      <c r="G155">
        <f>GEOMEAN($B$2:B155)</f>
        <v>186.61077696839322</v>
      </c>
      <c r="H155">
        <f>HARMEAN($B$2:B155)</f>
        <v>185.46818408293859</v>
      </c>
      <c r="I155">
        <f>MEDIAN($B$2:B155)</f>
        <v>184.96</v>
      </c>
      <c r="J155">
        <f>_xlfn.MODE.SNGL($B$2:B155)</f>
        <v>166.46</v>
      </c>
      <c r="L155">
        <f t="shared" si="8"/>
        <v>198.845</v>
      </c>
      <c r="M155">
        <f t="shared" si="9"/>
        <v>135.56</v>
      </c>
      <c r="N155">
        <f t="shared" ref="N155:N218" si="10">AVERAGE(B131:B153)</f>
        <v>214.10478260869567</v>
      </c>
      <c r="O155">
        <f t="shared" si="7"/>
        <v>211.02755102040817</v>
      </c>
    </row>
    <row r="156" spans="1:15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f>AVERAGE($B$2:B156)</f>
        <v>187.86077419354839</v>
      </c>
      <c r="G156">
        <f>GEOMEAN($B$2:B156)</f>
        <v>186.73810179603191</v>
      </c>
      <c r="H156">
        <f>HARMEAN($B$2:B156)</f>
        <v>185.59490671295552</v>
      </c>
      <c r="I156">
        <f>MEDIAN($B$2:B156)</f>
        <v>184.99</v>
      </c>
      <c r="J156">
        <f>_xlfn.MODE.SNGL($B$2:B156)</f>
        <v>166.46</v>
      </c>
      <c r="L156">
        <f t="shared" si="8"/>
        <v>198.845</v>
      </c>
      <c r="M156">
        <f t="shared" si="9"/>
        <v>135.56</v>
      </c>
      <c r="N156">
        <f t="shared" si="10"/>
        <v>213.74086956521739</v>
      </c>
      <c r="O156">
        <f t="shared" si="7"/>
        <v>210.86326530612243</v>
      </c>
    </row>
    <row r="157" spans="1:15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f>AVERAGE($B$2:B157)</f>
        <v>187.94339743589745</v>
      </c>
      <c r="G157">
        <f>GEOMEAN($B$2:B157)</f>
        <v>186.82473154567788</v>
      </c>
      <c r="H157">
        <f>HARMEAN($B$2:B157)</f>
        <v>185.6847642958941</v>
      </c>
      <c r="I157">
        <f>MEDIAN($B$2:B157)</f>
        <v>185.16000000000003</v>
      </c>
      <c r="J157">
        <f>_xlfn.MODE.SNGL($B$2:B157)</f>
        <v>166.46</v>
      </c>
      <c r="L157">
        <f t="shared" si="8"/>
        <v>198.845</v>
      </c>
      <c r="M157">
        <f t="shared" si="9"/>
        <v>135.56</v>
      </c>
      <c r="N157">
        <f t="shared" si="10"/>
        <v>213.47043478260872</v>
      </c>
      <c r="O157">
        <f t="shared" si="7"/>
        <v>210.84673469387758</v>
      </c>
    </row>
    <row r="158" spans="1:15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f>AVERAGE($B$2:B158)</f>
        <v>188.03987261146497</v>
      </c>
      <c r="G158">
        <f>GEOMEAN($B$2:B158)</f>
        <v>186.92409435611822</v>
      </c>
      <c r="H158">
        <f>HARMEAN($B$2:B158)</f>
        <v>185.78617997941512</v>
      </c>
      <c r="I158">
        <f>MEDIAN($B$2:B158)</f>
        <v>185.33</v>
      </c>
      <c r="J158">
        <f>_xlfn.MODE.SNGL($B$2:B158)</f>
        <v>166.46</v>
      </c>
      <c r="L158">
        <f t="shared" si="8"/>
        <v>198.845</v>
      </c>
      <c r="M158">
        <f t="shared" si="9"/>
        <v>135.56</v>
      </c>
      <c r="N158">
        <f t="shared" si="10"/>
        <v>213.34913043478264</v>
      </c>
      <c r="O158">
        <f t="shared" si="7"/>
        <v>210.59979591836736</v>
      </c>
    </row>
    <row r="159" spans="1:15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f>AVERAGE($B$2:B159)</f>
        <v>188.16493670886078</v>
      </c>
      <c r="G159">
        <f>GEOMEAN($B$2:B159)</f>
        <v>187.04939139468647</v>
      </c>
      <c r="H159">
        <f>HARMEAN($B$2:B159)</f>
        <v>185.91083146952388</v>
      </c>
      <c r="I159">
        <f>MEDIAN($B$2:B159)</f>
        <v>185.36500000000001</v>
      </c>
      <c r="J159">
        <f>_xlfn.MODE.SNGL($B$2:B159)</f>
        <v>166.46</v>
      </c>
      <c r="L159">
        <f t="shared" si="8"/>
        <v>198.845</v>
      </c>
      <c r="M159">
        <f t="shared" si="9"/>
        <v>135.56</v>
      </c>
      <c r="N159">
        <f t="shared" si="10"/>
        <v>212.88217391304352</v>
      </c>
      <c r="O159">
        <f t="shared" si="7"/>
        <v>210.36897959183676</v>
      </c>
    </row>
    <row r="160" spans="1:15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f>AVERAGE($B$2:B160)</f>
        <v>188.29962264150944</v>
      </c>
      <c r="G160">
        <f>GEOMEAN($B$2:B160)</f>
        <v>187.18323583045844</v>
      </c>
      <c r="H160">
        <f>HARMEAN($B$2:B160)</f>
        <v>186.04297603879942</v>
      </c>
      <c r="I160">
        <f>MEDIAN($B$2:B160)</f>
        <v>185.4</v>
      </c>
      <c r="J160">
        <f>_xlfn.MODE.SNGL($B$2:B160)</f>
        <v>166.46</v>
      </c>
      <c r="L160">
        <f t="shared" si="8"/>
        <v>198.845</v>
      </c>
      <c r="M160">
        <f t="shared" si="9"/>
        <v>135.56</v>
      </c>
      <c r="N160">
        <f t="shared" si="10"/>
        <v>212.58869565217393</v>
      </c>
      <c r="O160">
        <f t="shared" si="7"/>
        <v>210.2477551020408</v>
      </c>
    </row>
    <row r="161" spans="1:15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f>AVERAGE($B$2:B161)</f>
        <v>188.4175625</v>
      </c>
      <c r="G161">
        <f>GEOMEAN($B$2:B161)</f>
        <v>187.30196133125924</v>
      </c>
      <c r="H161">
        <f>HARMEAN($B$2:B161)</f>
        <v>186.16162983804176</v>
      </c>
      <c r="I161">
        <f>MEDIAN($B$2:B161)</f>
        <v>185.52500000000001</v>
      </c>
      <c r="J161">
        <f>_xlfn.MODE.SNGL($B$2:B161)</f>
        <v>166.46</v>
      </c>
      <c r="L161">
        <f t="shared" si="8"/>
        <v>198.845</v>
      </c>
      <c r="M161">
        <f t="shared" si="9"/>
        <v>135.56</v>
      </c>
      <c r="N161">
        <f t="shared" si="10"/>
        <v>212.29521739130439</v>
      </c>
      <c r="O161">
        <f t="shared" si="7"/>
        <v>210.30142857142857</v>
      </c>
    </row>
    <row r="162" spans="1:15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f>AVERAGE($B$2:B162)</f>
        <v>188.55267080745341</v>
      </c>
      <c r="G162">
        <f>GEOMEAN($B$2:B162)</f>
        <v>187.43602284555672</v>
      </c>
      <c r="H162">
        <f>HARMEAN($B$2:B162)</f>
        <v>186.29380945886834</v>
      </c>
      <c r="I162">
        <f>MEDIAN($B$2:B162)</f>
        <v>185.65</v>
      </c>
      <c r="J162">
        <f>_xlfn.MODE.SNGL($B$2:B162)</f>
        <v>166.46</v>
      </c>
      <c r="L162">
        <f t="shared" si="8"/>
        <v>198.845</v>
      </c>
      <c r="M162">
        <f t="shared" si="9"/>
        <v>135.56</v>
      </c>
      <c r="N162">
        <f t="shared" si="10"/>
        <v>212.14130434782612</v>
      </c>
      <c r="O162">
        <f t="shared" si="7"/>
        <v>210.27653061224493</v>
      </c>
    </row>
    <row r="163" spans="1:15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f>AVERAGE($B$2:B163)</f>
        <v>188.70012345679012</v>
      </c>
      <c r="G163">
        <f>GEOMEAN($B$2:B163)</f>
        <v>187.58096229624516</v>
      </c>
      <c r="H163">
        <f>HARMEAN($B$2:B163)</f>
        <v>186.43544935784729</v>
      </c>
      <c r="I163">
        <f>MEDIAN($B$2:B163)</f>
        <v>186.19499999999999</v>
      </c>
      <c r="J163">
        <f>_xlfn.MODE.SNGL($B$2:B163)</f>
        <v>166.46</v>
      </c>
      <c r="L163">
        <f t="shared" si="8"/>
        <v>198.845</v>
      </c>
      <c r="M163">
        <f t="shared" si="9"/>
        <v>211</v>
      </c>
      <c r="N163">
        <f t="shared" si="10"/>
        <v>211.85695652173916</v>
      </c>
      <c r="O163">
        <f t="shared" si="7"/>
        <v>210.32040816326531</v>
      </c>
    </row>
    <row r="164" spans="1:15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f>AVERAGE($B$2:B164)</f>
        <v>188.80711656441716</v>
      </c>
      <c r="G164">
        <f>GEOMEAN($B$2:B164)</f>
        <v>187.68956627311707</v>
      </c>
      <c r="H164">
        <f>HARMEAN($B$2:B164)</f>
        <v>186.54484497214438</v>
      </c>
      <c r="I164">
        <f>MEDIAN($B$2:B164)</f>
        <v>186.74</v>
      </c>
      <c r="J164">
        <f>_xlfn.MODE.SNGL($B$2:B164)</f>
        <v>166.46</v>
      </c>
      <c r="L164">
        <f t="shared" si="8"/>
        <v>198.845</v>
      </c>
      <c r="M164">
        <f t="shared" si="9"/>
        <v>135.56</v>
      </c>
      <c r="N164">
        <f t="shared" si="10"/>
        <v>211.58478260869569</v>
      </c>
      <c r="O164">
        <f t="shared" si="7"/>
        <v>210.49469387755104</v>
      </c>
    </row>
    <row r="165" spans="1:15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f>AVERAGE($B$2:B165)</f>
        <v>188.937743902439</v>
      </c>
      <c r="G165">
        <f>GEOMEAN($B$2:B165)</f>
        <v>187.81940629695706</v>
      </c>
      <c r="H165">
        <f>HARMEAN($B$2:B165)</f>
        <v>186.67308375731693</v>
      </c>
      <c r="I165">
        <f>MEDIAN($B$2:B165)</f>
        <v>186.995</v>
      </c>
      <c r="J165">
        <f>_xlfn.MODE.SNGL($B$2:B165)</f>
        <v>166.46</v>
      </c>
      <c r="L165">
        <f t="shared" si="8"/>
        <v>198.845</v>
      </c>
      <c r="M165">
        <f t="shared" si="9"/>
        <v>135.56</v>
      </c>
      <c r="N165">
        <f t="shared" si="10"/>
        <v>211.20478260869567</v>
      </c>
      <c r="O165">
        <f t="shared" si="7"/>
        <v>210.38408163265305</v>
      </c>
    </row>
    <row r="166" spans="1:15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f>AVERAGE($B$2:B166)</f>
        <v>189.03987878787876</v>
      </c>
      <c r="G166">
        <f>GEOMEAN($B$2:B166)</f>
        <v>187.92344759475222</v>
      </c>
      <c r="H166">
        <f>HARMEAN($B$2:B166)</f>
        <v>186.77824020464993</v>
      </c>
      <c r="I166">
        <f>MEDIAN($B$2:B166)</f>
        <v>187.25</v>
      </c>
      <c r="J166">
        <f>_xlfn.MODE.SNGL($B$2:B166)</f>
        <v>166.46</v>
      </c>
      <c r="L166">
        <f t="shared" si="8"/>
        <v>198.845</v>
      </c>
      <c r="M166">
        <f t="shared" si="9"/>
        <v>135.56</v>
      </c>
      <c r="N166">
        <f t="shared" si="10"/>
        <v>210.31652173913045</v>
      </c>
      <c r="O166">
        <f t="shared" si="7"/>
        <v>210.41387755102039</v>
      </c>
    </row>
    <row r="167" spans="1:15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f>AVERAGE($B$2:B167)</f>
        <v>189.16536144578311</v>
      </c>
      <c r="G167">
        <f>GEOMEAN($B$2:B167)</f>
        <v>188.0485303021679</v>
      </c>
      <c r="H167">
        <f>HARMEAN($B$2:B167)</f>
        <v>186.90212351915</v>
      </c>
      <c r="I167">
        <f>MEDIAN($B$2:B167)</f>
        <v>187.25</v>
      </c>
      <c r="J167">
        <f>_xlfn.MODE.SNGL($B$2:B167)</f>
        <v>166.46</v>
      </c>
      <c r="L167">
        <f t="shared" si="8"/>
        <v>198.845</v>
      </c>
      <c r="M167">
        <f t="shared" si="9"/>
        <v>135.56</v>
      </c>
      <c r="N167">
        <f t="shared" si="10"/>
        <v>209.49956521739131</v>
      </c>
      <c r="O167">
        <f t="shared" si="7"/>
        <v>210.29</v>
      </c>
    </row>
    <row r="168" spans="1:15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f>AVERAGE($B$2:B168)</f>
        <v>189.29377245508979</v>
      </c>
      <c r="G168">
        <f>GEOMEAN($B$2:B168)</f>
        <v>188.17616284890607</v>
      </c>
      <c r="H168">
        <f>HARMEAN($B$2:B168)</f>
        <v>187.02819134718689</v>
      </c>
      <c r="I168">
        <f>MEDIAN($B$2:B168)</f>
        <v>187.25</v>
      </c>
      <c r="J168">
        <f>_xlfn.MODE.SNGL($B$2:B168)</f>
        <v>166.46</v>
      </c>
      <c r="L168">
        <f t="shared" si="8"/>
        <v>198.845</v>
      </c>
      <c r="M168">
        <f t="shared" si="9"/>
        <v>135.56</v>
      </c>
      <c r="N168">
        <f t="shared" si="10"/>
        <v>208.66434782608695</v>
      </c>
      <c r="O168">
        <f t="shared" si="7"/>
        <v>210.46469387755107</v>
      </c>
    </row>
    <row r="169" spans="1:15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f>AVERAGE($B$2:B169)</f>
        <v>189.45160714285714</v>
      </c>
      <c r="G169">
        <f>GEOMEAN($B$2:B169)</f>
        <v>188.32970084516327</v>
      </c>
      <c r="H169">
        <f>HARMEAN($B$2:B169)</f>
        <v>187.17678121959756</v>
      </c>
      <c r="I169">
        <f>MEDIAN($B$2:B169)</f>
        <v>187.26</v>
      </c>
      <c r="J169">
        <f>_xlfn.MODE.SNGL($B$2:B169)</f>
        <v>166.46</v>
      </c>
      <c r="L169">
        <f t="shared" si="8"/>
        <v>198.845</v>
      </c>
      <c r="M169">
        <f t="shared" si="9"/>
        <v>211</v>
      </c>
      <c r="N169">
        <f t="shared" si="10"/>
        <v>207.90739130434781</v>
      </c>
      <c r="O169">
        <f t="shared" si="7"/>
        <v>210.60367346938779</v>
      </c>
    </row>
    <row r="170" spans="1:15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f>AVERAGE($B$2:B170)</f>
        <v>189.64118343195267</v>
      </c>
      <c r="G170">
        <f>GEOMEAN($B$2:B170)</f>
        <v>188.51052090772293</v>
      </c>
      <c r="H170">
        <f>HARMEAN($B$2:B170)</f>
        <v>187.34852099892487</v>
      </c>
      <c r="I170">
        <f>MEDIAN($B$2:B170)</f>
        <v>187.27</v>
      </c>
      <c r="J170">
        <f>_xlfn.MODE.SNGL($B$2:B170)</f>
        <v>166.46</v>
      </c>
      <c r="L170">
        <f t="shared" si="8"/>
        <v>198.845</v>
      </c>
      <c r="M170">
        <f t="shared" si="9"/>
        <v>211</v>
      </c>
      <c r="N170">
        <f t="shared" si="10"/>
        <v>206.98999999999998</v>
      </c>
      <c r="O170">
        <f t="shared" si="7"/>
        <v>210.88428571428574</v>
      </c>
    </row>
    <row r="171" spans="1:15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f>AVERAGE($B$2:B171)</f>
        <v>189.83623529411764</v>
      </c>
      <c r="G171">
        <f>GEOMEAN($B$2:B171)</f>
        <v>188.69592972185708</v>
      </c>
      <c r="H171">
        <f>HARMEAN($B$2:B171)</f>
        <v>187.52404123892325</v>
      </c>
      <c r="I171">
        <f>MEDIAN($B$2:B171)</f>
        <v>187.55</v>
      </c>
      <c r="J171">
        <f>_xlfn.MODE.SNGL($B$2:B171)</f>
        <v>166.46</v>
      </c>
      <c r="L171">
        <f t="shared" si="8"/>
        <v>198.845</v>
      </c>
      <c r="M171">
        <f t="shared" si="9"/>
        <v>211</v>
      </c>
      <c r="N171">
        <f t="shared" si="10"/>
        <v>207.06260869565219</v>
      </c>
      <c r="O171">
        <f t="shared" si="7"/>
        <v>211.24000000000004</v>
      </c>
    </row>
    <row r="172" spans="1:15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f>AVERAGE($B$2:B172)</f>
        <v>190.01783625730994</v>
      </c>
      <c r="G172">
        <f>GEOMEAN($B$2:B172)</f>
        <v>188.86983954770693</v>
      </c>
      <c r="H172">
        <f>HARMEAN($B$2:B172)</f>
        <v>187.68983653291153</v>
      </c>
      <c r="I172">
        <f>MEDIAN($B$2:B172)</f>
        <v>187.83</v>
      </c>
      <c r="J172">
        <f>_xlfn.MODE.SNGL($B$2:B172)</f>
        <v>166.46</v>
      </c>
      <c r="L172">
        <f t="shared" si="8"/>
        <v>198.845</v>
      </c>
      <c r="M172">
        <f t="shared" si="9"/>
        <v>211</v>
      </c>
      <c r="N172">
        <f t="shared" si="10"/>
        <v>207.5113043478261</v>
      </c>
      <c r="O172">
        <f t="shared" si="7"/>
        <v>211.6261224489796</v>
      </c>
    </row>
    <row r="173" spans="1:15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f>AVERAGE($B$2:B173)</f>
        <v>190.19046511627906</v>
      </c>
      <c r="G173">
        <f>GEOMEAN($B$2:B173)</f>
        <v>189.03599769931463</v>
      </c>
      <c r="H173">
        <f>HARMEAN($B$2:B173)</f>
        <v>187.84900395057591</v>
      </c>
      <c r="I173">
        <f>MEDIAN($B$2:B173)</f>
        <v>188.14</v>
      </c>
      <c r="J173">
        <f>_xlfn.MODE.SNGL($B$2:B173)</f>
        <v>166.46</v>
      </c>
      <c r="L173">
        <f t="shared" si="8"/>
        <v>198.845</v>
      </c>
      <c r="M173">
        <f t="shared" si="9"/>
        <v>211</v>
      </c>
      <c r="N173">
        <f t="shared" si="10"/>
        <v>208.27130434782612</v>
      </c>
      <c r="O173">
        <f t="shared" si="7"/>
        <v>211.94897959183675</v>
      </c>
    </row>
    <row r="174" spans="1:15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f>AVERAGE($B$2:B174)</f>
        <v>190.36075144508669</v>
      </c>
      <c r="G174">
        <f>GEOMEAN($B$2:B174)</f>
        <v>189.20007989866795</v>
      </c>
      <c r="H174">
        <f>HARMEAN($B$2:B174)</f>
        <v>188.00634277953259</v>
      </c>
      <c r="I174">
        <f>MEDIAN($B$2:B174)</f>
        <v>188.45</v>
      </c>
      <c r="J174">
        <f>_xlfn.MODE.SNGL($B$2:B174)</f>
        <v>166.46</v>
      </c>
      <c r="L174">
        <f t="shared" si="8"/>
        <v>198.845</v>
      </c>
      <c r="M174">
        <f t="shared" si="9"/>
        <v>211</v>
      </c>
      <c r="N174">
        <f t="shared" si="10"/>
        <v>209.00391304347826</v>
      </c>
      <c r="O174">
        <f t="shared" si="7"/>
        <v>212.07877551020405</v>
      </c>
    </row>
    <row r="175" spans="1:15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f>AVERAGE($B$2:B175)</f>
        <v>190.49873563218389</v>
      </c>
      <c r="G175">
        <f>GEOMEAN($B$2:B175)</f>
        <v>189.33593779132465</v>
      </c>
      <c r="H175">
        <f>HARMEAN($B$2:B175)</f>
        <v>188.13931838191289</v>
      </c>
      <c r="I175">
        <f>MEDIAN($B$2:B175)</f>
        <v>188.58499999999998</v>
      </c>
      <c r="J175">
        <f>_xlfn.MODE.SNGL($B$2:B175)</f>
        <v>166.46</v>
      </c>
      <c r="L175">
        <f t="shared" si="8"/>
        <v>198.845</v>
      </c>
      <c r="M175">
        <f t="shared" si="9"/>
        <v>211</v>
      </c>
      <c r="N175">
        <f t="shared" si="10"/>
        <v>209.63043478260875</v>
      </c>
      <c r="O175">
        <f t="shared" si="7"/>
        <v>212.21591836734689</v>
      </c>
    </row>
    <row r="176" spans="1:15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f>AVERAGE($B$2:B176)</f>
        <v>190.63651428571427</v>
      </c>
      <c r="G176">
        <f>GEOMEAN($B$2:B176)</f>
        <v>189.47155037009287</v>
      </c>
      <c r="H176">
        <f>HARMEAN($B$2:B176)</f>
        <v>188.27201592872521</v>
      </c>
      <c r="I176">
        <f>MEDIAN($B$2:B176)</f>
        <v>188.72</v>
      </c>
      <c r="J176">
        <f>_xlfn.MODE.SNGL($B$2:B176)</f>
        <v>166.46</v>
      </c>
      <c r="L176">
        <f t="shared" si="8"/>
        <v>198.845</v>
      </c>
      <c r="M176">
        <f t="shared" si="9"/>
        <v>211</v>
      </c>
      <c r="N176">
        <f t="shared" si="10"/>
        <v>210.10086956521738</v>
      </c>
      <c r="O176">
        <f t="shared" si="7"/>
        <v>212.17612244897961</v>
      </c>
    </row>
    <row r="177" spans="1:15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f>AVERAGE($B$2:B177)</f>
        <v>190.77369318181817</v>
      </c>
      <c r="G177">
        <f>GEOMEAN($B$2:B177)</f>
        <v>189.60657041499198</v>
      </c>
      <c r="H177">
        <f>HARMEAN($B$2:B177)</f>
        <v>188.40413351231254</v>
      </c>
      <c r="I177">
        <f>MEDIAN($B$2:B177)</f>
        <v>188.98500000000001</v>
      </c>
      <c r="J177">
        <f>_xlfn.MODE.SNGL($B$2:B177)</f>
        <v>166.46</v>
      </c>
      <c r="L177">
        <f t="shared" si="8"/>
        <v>198.845</v>
      </c>
      <c r="M177">
        <f t="shared" si="9"/>
        <v>211</v>
      </c>
      <c r="N177">
        <f t="shared" si="10"/>
        <v>210.51</v>
      </c>
      <c r="O177">
        <f t="shared" si="7"/>
        <v>212.22000000000003</v>
      </c>
    </row>
    <row r="178" spans="1:15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f>AVERAGE($B$2:B178)</f>
        <v>190.91022598870057</v>
      </c>
      <c r="G178">
        <f>GEOMEAN($B$2:B178)</f>
        <v>189.74095767472019</v>
      </c>
      <c r="H178">
        <f>HARMEAN($B$2:B178)</f>
        <v>188.53563668001067</v>
      </c>
      <c r="I178">
        <f>MEDIAN($B$2:B178)</f>
        <v>189.25</v>
      </c>
      <c r="J178">
        <f>_xlfn.MODE.SNGL($B$2:B178)</f>
        <v>166.46</v>
      </c>
      <c r="L178">
        <f t="shared" si="8"/>
        <v>198.845</v>
      </c>
      <c r="M178">
        <f t="shared" si="9"/>
        <v>211</v>
      </c>
      <c r="N178">
        <f t="shared" si="10"/>
        <v>211.01739130434777</v>
      </c>
      <c r="O178">
        <f t="shared" si="7"/>
        <v>212.35163265306122</v>
      </c>
    </row>
    <row r="179" spans="1:15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f>AVERAGE($B$2:B179)</f>
        <v>191.05241573033709</v>
      </c>
      <c r="G179">
        <f>GEOMEAN($B$2:B179)</f>
        <v>189.8802622840808</v>
      </c>
      <c r="H179">
        <f>HARMEAN($B$2:B179)</f>
        <v>188.67135067449993</v>
      </c>
      <c r="I179">
        <f>MEDIAN($B$2:B179)</f>
        <v>189.55</v>
      </c>
      <c r="J179">
        <f>_xlfn.MODE.SNGL($B$2:B179)</f>
        <v>166.46</v>
      </c>
      <c r="L179">
        <f t="shared" si="8"/>
        <v>198.845</v>
      </c>
      <c r="M179">
        <f t="shared" si="9"/>
        <v>211</v>
      </c>
      <c r="N179">
        <f t="shared" si="10"/>
        <v>211.64521739130433</v>
      </c>
      <c r="O179">
        <f t="shared" si="7"/>
        <v>212.5877551020408</v>
      </c>
    </row>
    <row r="180" spans="1:15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f>AVERAGE($B$2:B180)</f>
        <v>191.15966480446929</v>
      </c>
      <c r="G180">
        <f>GEOMEAN($B$2:B180)</f>
        <v>189.98839075136604</v>
      </c>
      <c r="H180">
        <f>HARMEAN($B$2:B180)</f>
        <v>188.77959129255402</v>
      </c>
      <c r="I180">
        <f>MEDIAN($B$2:B180)</f>
        <v>189.85</v>
      </c>
      <c r="J180">
        <f>_xlfn.MODE.SNGL($B$2:B180)</f>
        <v>166.46</v>
      </c>
      <c r="L180">
        <f t="shared" si="8"/>
        <v>198.845</v>
      </c>
      <c r="M180">
        <f t="shared" si="9"/>
        <v>135.56</v>
      </c>
      <c r="N180">
        <f t="shared" si="10"/>
        <v>212.17869565217387</v>
      </c>
      <c r="O180">
        <f t="shared" ref="O180:O243" si="11">AVERAGE(B131:B179)</f>
        <v>212.7295918367347</v>
      </c>
    </row>
    <row r="181" spans="1:15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f>AVERAGE($B$2:B181)</f>
        <v>191.28183333333334</v>
      </c>
      <c r="G181">
        <f>GEOMEAN($B$2:B181)</f>
        <v>190.1098460436109</v>
      </c>
      <c r="H181">
        <f>HARMEAN($B$2:B181)</f>
        <v>188.89957878022676</v>
      </c>
      <c r="I181">
        <f>MEDIAN($B$2:B181)</f>
        <v>191.85</v>
      </c>
      <c r="J181">
        <f>_xlfn.MODE.SNGL($B$2:B181)</f>
        <v>166.46</v>
      </c>
      <c r="L181">
        <f t="shared" si="8"/>
        <v>198.845</v>
      </c>
      <c r="M181">
        <f t="shared" si="9"/>
        <v>211</v>
      </c>
      <c r="N181">
        <f t="shared" si="10"/>
        <v>212.56130434782608</v>
      </c>
      <c r="O181">
        <f t="shared" si="11"/>
        <v>212.76102040816323</v>
      </c>
    </row>
    <row r="182" spans="1:15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f>AVERAGE($B$2:B182)</f>
        <v>191.35403314917127</v>
      </c>
      <c r="G182">
        <f>GEOMEAN($B$2:B182)</f>
        <v>190.18572884313454</v>
      </c>
      <c r="H182">
        <f>HARMEAN($B$2:B182)</f>
        <v>188.97851922130886</v>
      </c>
      <c r="I182">
        <f>MEDIAN($B$2:B182)</f>
        <v>193.85</v>
      </c>
      <c r="J182">
        <f>_xlfn.MODE.SNGL($B$2:B182)</f>
        <v>166.46</v>
      </c>
      <c r="L182">
        <f t="shared" si="8"/>
        <v>198.845</v>
      </c>
      <c r="M182">
        <f t="shared" si="9"/>
        <v>135.56</v>
      </c>
      <c r="N182">
        <f t="shared" si="10"/>
        <v>212.97434782608696</v>
      </c>
      <c r="O182">
        <f t="shared" si="11"/>
        <v>212.84795918367345</v>
      </c>
    </row>
    <row r="183" spans="1:15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f>AVERAGE($B$2:B183)</f>
        <v>191.41598901098899</v>
      </c>
      <c r="G183">
        <f>GEOMEAN($B$2:B183)</f>
        <v>190.25197155468916</v>
      </c>
      <c r="H183">
        <f>HARMEAN($B$2:B183)</f>
        <v>189.048499854065</v>
      </c>
      <c r="I183">
        <f>MEDIAN($B$2:B183)</f>
        <v>193.99</v>
      </c>
      <c r="J183">
        <f>_xlfn.MODE.SNGL($B$2:B183)</f>
        <v>166.46</v>
      </c>
      <c r="L183">
        <f t="shared" si="8"/>
        <v>198.845</v>
      </c>
      <c r="M183">
        <f t="shared" si="9"/>
        <v>135.56</v>
      </c>
      <c r="N183">
        <f t="shared" si="10"/>
        <v>213.41173913043477</v>
      </c>
      <c r="O183">
        <f t="shared" si="11"/>
        <v>212.7283673469388</v>
      </c>
    </row>
    <row r="184" spans="1:15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f>AVERAGE($B$2:B184)</f>
        <v>191.47557377049179</v>
      </c>
      <c r="G184">
        <f>GEOMEAN($B$2:B184)</f>
        <v>190.31592072979569</v>
      </c>
      <c r="H184">
        <f>HARMEAN($B$2:B184)</f>
        <v>189.1162888258921</v>
      </c>
      <c r="I184">
        <f>MEDIAN($B$2:B184)</f>
        <v>194.13</v>
      </c>
      <c r="J184">
        <f>_xlfn.MODE.SNGL($B$2:B184)</f>
        <v>166.46</v>
      </c>
      <c r="L184">
        <f t="shared" si="8"/>
        <v>198.845</v>
      </c>
      <c r="M184">
        <f t="shared" si="9"/>
        <v>135.56</v>
      </c>
      <c r="N184">
        <f t="shared" si="10"/>
        <v>213.26173913043479</v>
      </c>
      <c r="O184">
        <f t="shared" si="11"/>
        <v>212.54755102040821</v>
      </c>
    </row>
    <row r="185" spans="1:15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f>AVERAGE($B$2:B185)</f>
        <v>191.55527173913043</v>
      </c>
      <c r="G185">
        <f>GEOMEAN($B$2:B185)</f>
        <v>190.39855037408108</v>
      </c>
      <c r="H185">
        <f>HARMEAN($B$2:B185)</f>
        <v>189.20120649194411</v>
      </c>
      <c r="I185">
        <f>MEDIAN($B$2:B185)</f>
        <v>194.595</v>
      </c>
      <c r="J185">
        <f>_xlfn.MODE.SNGL($B$2:B185)</f>
        <v>166.46</v>
      </c>
      <c r="L185">
        <f t="shared" si="8"/>
        <v>198.845</v>
      </c>
      <c r="M185">
        <f t="shared" si="9"/>
        <v>135.56</v>
      </c>
      <c r="N185">
        <f t="shared" si="10"/>
        <v>212.95956521739134</v>
      </c>
      <c r="O185">
        <f t="shared" si="11"/>
        <v>212.3940816326531</v>
      </c>
    </row>
    <row r="186" spans="1:15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f>AVERAGE($B$2:B186)</f>
        <v>191.72648648648649</v>
      </c>
      <c r="G186">
        <f>GEOMEAN($B$2:B186)</f>
        <v>190.56234617081833</v>
      </c>
      <c r="H186">
        <f>HARMEAN($B$2:B186)</f>
        <v>189.35723507600437</v>
      </c>
      <c r="I186">
        <f>MEDIAN($B$2:B186)</f>
        <v>195.06</v>
      </c>
      <c r="J186">
        <f>_xlfn.MODE.SNGL($B$2:B186)</f>
        <v>166.46</v>
      </c>
      <c r="L186">
        <f t="shared" si="8"/>
        <v>198.845</v>
      </c>
      <c r="M186">
        <f t="shared" si="9"/>
        <v>211</v>
      </c>
      <c r="N186">
        <f t="shared" si="10"/>
        <v>212.74869565217392</v>
      </c>
      <c r="O186">
        <f t="shared" si="11"/>
        <v>212.22244897959183</v>
      </c>
    </row>
    <row r="187" spans="1:15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f>AVERAGE($B$2:B187)</f>
        <v>191.89806451612904</v>
      </c>
      <c r="G187">
        <f>GEOMEAN($B$2:B187)</f>
        <v>190.72640097260975</v>
      </c>
      <c r="H187">
        <f>HARMEAN($B$2:B187)</f>
        <v>189.51342513673714</v>
      </c>
      <c r="I187">
        <f>MEDIAN($B$2:B187)</f>
        <v>195.69499999999999</v>
      </c>
      <c r="J187">
        <f>_xlfn.MODE.SNGL($B$2:B187)</f>
        <v>166.46</v>
      </c>
      <c r="L187">
        <f t="shared" si="8"/>
        <v>198.845</v>
      </c>
      <c r="M187">
        <f t="shared" si="9"/>
        <v>211</v>
      </c>
      <c r="N187">
        <f t="shared" si="10"/>
        <v>212.57347826086959</v>
      </c>
      <c r="O187">
        <f t="shared" si="11"/>
        <v>212.42877551020405</v>
      </c>
    </row>
    <row r="188" spans="1:15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f>AVERAGE($B$2:B188)</f>
        <v>192.03989304812833</v>
      </c>
      <c r="G188">
        <f>GEOMEAN($B$2:B188)</f>
        <v>190.86473272065615</v>
      </c>
      <c r="H188">
        <f>HARMEAN($B$2:B188)</f>
        <v>189.64764292417772</v>
      </c>
      <c r="I188">
        <f>MEDIAN($B$2:B188)</f>
        <v>196.33</v>
      </c>
      <c r="J188">
        <f>_xlfn.MODE.SNGL($B$2:B188)</f>
        <v>166.46</v>
      </c>
      <c r="L188">
        <f t="shared" si="8"/>
        <v>198.845</v>
      </c>
      <c r="M188">
        <f t="shared" si="9"/>
        <v>211</v>
      </c>
      <c r="N188">
        <f t="shared" si="10"/>
        <v>213.04260869565215</v>
      </c>
      <c r="O188">
        <f t="shared" si="11"/>
        <v>212.6314285714285</v>
      </c>
    </row>
    <row r="189" spans="1:15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f>AVERAGE($B$2:B189)</f>
        <v>192.14117021276596</v>
      </c>
      <c r="G189">
        <f>GEOMEAN($B$2:B189)</f>
        <v>190.96696636533815</v>
      </c>
      <c r="H189">
        <f>HARMEAN($B$2:B189)</f>
        <v>189.75012480132028</v>
      </c>
      <c r="I189">
        <f>MEDIAN($B$2:B189)</f>
        <v>196.36</v>
      </c>
      <c r="J189">
        <f>_xlfn.MODE.SNGL($B$2:B189)</f>
        <v>166.46</v>
      </c>
      <c r="L189">
        <f t="shared" si="8"/>
        <v>198.845</v>
      </c>
      <c r="M189">
        <f t="shared" si="9"/>
        <v>211</v>
      </c>
      <c r="N189">
        <f t="shared" si="10"/>
        <v>213.80347826086958</v>
      </c>
      <c r="O189">
        <f t="shared" si="11"/>
        <v>212.67204081632647</v>
      </c>
    </row>
    <row r="190" spans="1:15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f>AVERAGE($B$2:B190)</f>
        <v>192.26962962962963</v>
      </c>
      <c r="G190">
        <f>GEOMEAN($B$2:B190)</f>
        <v>191.09343088110563</v>
      </c>
      <c r="H190">
        <f>HARMEAN($B$2:B190)</f>
        <v>189.87392664672163</v>
      </c>
      <c r="I190">
        <f>MEDIAN($B$2:B190)</f>
        <v>196.39</v>
      </c>
      <c r="J190">
        <f>_xlfn.MODE.SNGL($B$2:B190)</f>
        <v>166.46</v>
      </c>
      <c r="L190">
        <f t="shared" si="8"/>
        <v>198.845</v>
      </c>
      <c r="M190">
        <f t="shared" si="9"/>
        <v>211</v>
      </c>
      <c r="N190">
        <f t="shared" si="10"/>
        <v>214.1595652173913</v>
      </c>
      <c r="O190">
        <f t="shared" si="11"/>
        <v>212.46591836734686</v>
      </c>
    </row>
    <row r="191" spans="1:15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f>AVERAGE($B$2:B191)</f>
        <v>192.39152631578946</v>
      </c>
      <c r="G191">
        <f>GEOMEAN($B$2:B191)</f>
        <v>191.21403233732474</v>
      </c>
      <c r="H191">
        <f>HARMEAN($B$2:B191)</f>
        <v>189.99255019642504</v>
      </c>
      <c r="I191">
        <f>MEDIAN($B$2:B191)</f>
        <v>196.64499999999998</v>
      </c>
      <c r="J191">
        <f>_xlfn.MODE.SNGL($B$2:B191)</f>
        <v>166.46</v>
      </c>
      <c r="L191">
        <f t="shared" si="8"/>
        <v>198.845</v>
      </c>
      <c r="M191">
        <f t="shared" si="9"/>
        <v>211</v>
      </c>
      <c r="N191">
        <f t="shared" si="10"/>
        <v>214.38956521739129</v>
      </c>
      <c r="O191">
        <f t="shared" si="11"/>
        <v>212.258775510204</v>
      </c>
    </row>
    <row r="192" spans="1:15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f>AVERAGE($B$2:B192)</f>
        <v>192.51774869109948</v>
      </c>
      <c r="G192">
        <f>GEOMEAN($B$2:B192)</f>
        <v>191.33840910324309</v>
      </c>
      <c r="H192">
        <f>HARMEAN($B$2:B192)</f>
        <v>190.11441877223348</v>
      </c>
      <c r="I192">
        <f>MEDIAN($B$2:B192)</f>
        <v>196.9</v>
      </c>
      <c r="J192">
        <f>_xlfn.MODE.SNGL($B$2:B192)</f>
        <v>166.46</v>
      </c>
      <c r="L192">
        <f t="shared" si="8"/>
        <v>198.845</v>
      </c>
      <c r="M192">
        <f t="shared" si="9"/>
        <v>211</v>
      </c>
      <c r="N192">
        <f t="shared" si="10"/>
        <v>214.67434782608697</v>
      </c>
      <c r="O192">
        <f t="shared" si="11"/>
        <v>211.98142857142849</v>
      </c>
    </row>
    <row r="193" spans="1:15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f>AVERAGE($B$2:B193)</f>
        <v>192.64708333333331</v>
      </c>
      <c r="G193">
        <f>GEOMEAN($B$2:B193)</f>
        <v>191.46547738125008</v>
      </c>
      <c r="H193">
        <f>HARMEAN($B$2:B193)</f>
        <v>190.23857667345953</v>
      </c>
      <c r="I193">
        <f>MEDIAN($B$2:B193)</f>
        <v>197.3</v>
      </c>
      <c r="J193">
        <f>_xlfn.MODE.SNGL($B$2:B193)</f>
        <v>166.46</v>
      </c>
      <c r="L193">
        <f t="shared" si="8"/>
        <v>198.845</v>
      </c>
      <c r="M193">
        <f t="shared" si="9"/>
        <v>211</v>
      </c>
      <c r="N193">
        <f t="shared" si="10"/>
        <v>214.88391304347826</v>
      </c>
      <c r="O193">
        <f t="shared" si="11"/>
        <v>211.8079591836734</v>
      </c>
    </row>
    <row r="194" spans="1:15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f>AVERAGE($B$2:B194)</f>
        <v>192.760310880829</v>
      </c>
      <c r="G194">
        <f>GEOMEAN($B$2:B194)</f>
        <v>191.57820953728546</v>
      </c>
      <c r="H194">
        <f>HARMEAN($B$2:B194)</f>
        <v>190.35013059687878</v>
      </c>
      <c r="I194">
        <f>MEDIAN($B$2:B194)</f>
        <v>197.7</v>
      </c>
      <c r="J194">
        <f>_xlfn.MODE.SNGL($B$2:B194)</f>
        <v>166.46</v>
      </c>
      <c r="L194">
        <f t="shared" si="8"/>
        <v>198.845</v>
      </c>
      <c r="M194">
        <f t="shared" si="9"/>
        <v>211</v>
      </c>
      <c r="N194">
        <f t="shared" si="10"/>
        <v>214.91391304347832</v>
      </c>
      <c r="O194">
        <f t="shared" si="11"/>
        <v>211.60530612244895</v>
      </c>
    </row>
    <row r="195" spans="1:15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f>AVERAGE($B$2:B195)</f>
        <v>192.85432989690722</v>
      </c>
      <c r="G195">
        <f>GEOMEAN($B$2:B195)</f>
        <v>191.67358984853956</v>
      </c>
      <c r="H195">
        <f>HARMEAN($B$2:B195)</f>
        <v>190.44620450246578</v>
      </c>
      <c r="I195">
        <f>MEDIAN($B$2:B195)</f>
        <v>198.08499999999998</v>
      </c>
      <c r="J195">
        <f>_xlfn.MODE.SNGL($B$2:B195)</f>
        <v>166.46</v>
      </c>
      <c r="L195">
        <f t="shared" ref="L195:L258" si="12">IF(B195&lt;$K$4,$K$2,$K$4)</f>
        <v>198.845</v>
      </c>
      <c r="M195">
        <f t="shared" ref="M195:M258" si="13">IF(B195&lt;$K$5,$K$2,$K$5)</f>
        <v>211</v>
      </c>
      <c r="N195">
        <f t="shared" si="10"/>
        <v>214.73391304347831</v>
      </c>
      <c r="O195">
        <f t="shared" si="11"/>
        <v>211.25408163265303</v>
      </c>
    </row>
    <row r="196" spans="1:15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f>AVERAGE($B$2:B196)</f>
        <v>192.95430769230768</v>
      </c>
      <c r="G196">
        <f>GEOMEAN($B$2:B196)</f>
        <v>191.77431077911749</v>
      </c>
      <c r="H196">
        <f>HARMEAN($B$2:B196)</f>
        <v>190.54699848645487</v>
      </c>
      <c r="I196">
        <f>MEDIAN($B$2:B196)</f>
        <v>198.47</v>
      </c>
      <c r="J196">
        <f>_xlfn.MODE.SNGL($B$2:B196)</f>
        <v>166.46</v>
      </c>
      <c r="L196">
        <f t="shared" si="12"/>
        <v>198.845</v>
      </c>
      <c r="M196">
        <f t="shared" si="13"/>
        <v>211</v>
      </c>
      <c r="N196">
        <f t="shared" si="10"/>
        <v>214.37304347826091</v>
      </c>
      <c r="O196">
        <f t="shared" si="11"/>
        <v>211.19</v>
      </c>
    </row>
    <row r="197" spans="1:15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f>AVERAGE($B$2:B197)</f>
        <v>193.04295918367347</v>
      </c>
      <c r="G197">
        <f>GEOMEAN($B$2:B197)</f>
        <v>191.86469936758914</v>
      </c>
      <c r="H197">
        <f>HARMEAN($B$2:B197)</f>
        <v>190.63848255349663</v>
      </c>
      <c r="I197">
        <f>MEDIAN($B$2:B197)</f>
        <v>199.405</v>
      </c>
      <c r="J197">
        <f>_xlfn.MODE.SNGL($B$2:B197)</f>
        <v>166.46</v>
      </c>
      <c r="L197">
        <f t="shared" si="12"/>
        <v>198.845</v>
      </c>
      <c r="M197">
        <f t="shared" si="13"/>
        <v>135.56</v>
      </c>
      <c r="N197">
        <f t="shared" si="10"/>
        <v>213.9430434782609</v>
      </c>
      <c r="O197">
        <f t="shared" si="11"/>
        <v>211.21408163265306</v>
      </c>
    </row>
    <row r="198" spans="1:15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f>AVERAGE($B$2:B198)</f>
        <v>193.12928934010154</v>
      </c>
      <c r="G198">
        <f>GEOMEAN($B$2:B198)</f>
        <v>191.95291425753879</v>
      </c>
      <c r="H198">
        <f>HARMEAN($B$2:B198)</f>
        <v>190.72795409601</v>
      </c>
      <c r="I198">
        <f>MEDIAN($B$2:B198)</f>
        <v>200.34</v>
      </c>
      <c r="J198">
        <f>_xlfn.MODE.SNGL($B$2:B198)</f>
        <v>166.46</v>
      </c>
      <c r="L198">
        <f t="shared" si="12"/>
        <v>198.845</v>
      </c>
      <c r="M198">
        <f t="shared" si="13"/>
        <v>135.56</v>
      </c>
      <c r="N198">
        <f t="shared" si="10"/>
        <v>213.62304347826085</v>
      </c>
      <c r="O198">
        <f t="shared" si="11"/>
        <v>211.31632653061226</v>
      </c>
    </row>
    <row r="199" spans="1:15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f>AVERAGE($B$2:B199)</f>
        <v>193.2339898989899</v>
      </c>
      <c r="G199">
        <f>GEOMEAN($B$2:B199)</f>
        <v>192.05771375333728</v>
      </c>
      <c r="H199">
        <f>HARMEAN($B$2:B199)</f>
        <v>190.83220287002973</v>
      </c>
      <c r="I199">
        <f>MEDIAN($B$2:B199)</f>
        <v>200.345</v>
      </c>
      <c r="J199">
        <f>_xlfn.MODE.SNGL($B$2:B199)</f>
        <v>166.46</v>
      </c>
      <c r="L199">
        <f t="shared" si="12"/>
        <v>198.845</v>
      </c>
      <c r="M199">
        <f t="shared" si="13"/>
        <v>211</v>
      </c>
      <c r="N199">
        <f t="shared" si="10"/>
        <v>213.21782608695653</v>
      </c>
      <c r="O199">
        <f t="shared" si="11"/>
        <v>211.4389795918367</v>
      </c>
    </row>
    <row r="200" spans="1:15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f>AVERAGE($B$2:B200)</f>
        <v>193.33728643216082</v>
      </c>
      <c r="G200">
        <f>GEOMEAN($B$2:B200)</f>
        <v>192.1612002244903</v>
      </c>
      <c r="H200">
        <f>HARMEAN($B$2:B200)</f>
        <v>190.93523574823504</v>
      </c>
      <c r="I200">
        <f>MEDIAN($B$2:B200)</f>
        <v>200.35</v>
      </c>
      <c r="J200">
        <f>_xlfn.MODE.SNGL($B$2:B200)</f>
        <v>166.46</v>
      </c>
      <c r="L200">
        <f t="shared" si="12"/>
        <v>198.845</v>
      </c>
      <c r="M200">
        <f t="shared" si="13"/>
        <v>211</v>
      </c>
      <c r="N200">
        <f t="shared" si="10"/>
        <v>213.02999999999997</v>
      </c>
      <c r="O200">
        <f t="shared" si="11"/>
        <v>211.61367346938778</v>
      </c>
    </row>
    <row r="201" spans="1:15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f>AVERAGE($B$2:B201)</f>
        <v>193.44659999999999</v>
      </c>
      <c r="G201">
        <f>GEOMEAN($B$2:B201)</f>
        <v>192.27002618952696</v>
      </c>
      <c r="H201">
        <f>HARMEAN($B$2:B201)</f>
        <v>191.04294048598726</v>
      </c>
      <c r="I201">
        <f>MEDIAN($B$2:B201)</f>
        <v>200.44</v>
      </c>
      <c r="J201">
        <f>_xlfn.MODE.SNGL($B$2:B201)</f>
        <v>166.46</v>
      </c>
      <c r="L201">
        <f t="shared" si="12"/>
        <v>198.845</v>
      </c>
      <c r="M201">
        <f t="shared" si="13"/>
        <v>211</v>
      </c>
      <c r="N201">
        <f t="shared" si="10"/>
        <v>212.99739130434781</v>
      </c>
      <c r="O201">
        <f t="shared" si="11"/>
        <v>211.71489795918367</v>
      </c>
    </row>
    <row r="202" spans="1:15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f>AVERAGE($B$2:B202)</f>
        <v>193.55009950248757</v>
      </c>
      <c r="G202">
        <f>GEOMEAN($B$2:B202)</f>
        <v>192.37359558417293</v>
      </c>
      <c r="H202">
        <f>HARMEAN($B$2:B202)</f>
        <v>191.14594786189403</v>
      </c>
      <c r="I202">
        <f>MEDIAN($B$2:B202)</f>
        <v>200.53</v>
      </c>
      <c r="J202">
        <f>_xlfn.MODE.SNGL($B$2:B202)</f>
        <v>166.46</v>
      </c>
      <c r="L202">
        <f t="shared" si="12"/>
        <v>198.845</v>
      </c>
      <c r="M202">
        <f t="shared" si="13"/>
        <v>211</v>
      </c>
      <c r="N202">
        <f t="shared" si="10"/>
        <v>212.95434782608694</v>
      </c>
      <c r="O202">
        <f t="shared" si="11"/>
        <v>211.92387755102041</v>
      </c>
    </row>
    <row r="203" spans="1:15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f>AVERAGE($B$2:B203)</f>
        <v>193.66232673267328</v>
      </c>
      <c r="G203">
        <f>GEOMEAN($B$2:B203)</f>
        <v>192.48491601618548</v>
      </c>
      <c r="H203">
        <f>HARMEAN($B$2:B203)</f>
        <v>191.2557451925984</v>
      </c>
      <c r="I203">
        <f>MEDIAN($B$2:B203)</f>
        <v>200.64</v>
      </c>
      <c r="J203">
        <f>_xlfn.MODE.SNGL($B$2:B203)</f>
        <v>166.46</v>
      </c>
      <c r="L203">
        <f t="shared" si="12"/>
        <v>198.845</v>
      </c>
      <c r="M203">
        <f t="shared" si="13"/>
        <v>211</v>
      </c>
      <c r="N203">
        <f t="shared" si="10"/>
        <v>212.96565217391301</v>
      </c>
      <c r="O203">
        <f t="shared" si="11"/>
        <v>212.15469387755101</v>
      </c>
    </row>
    <row r="204" spans="1:15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f>AVERAGE($B$2:B204)</f>
        <v>193.76945812807884</v>
      </c>
      <c r="G204">
        <f>GEOMEAN($B$2:B204)</f>
        <v>192.59164234953994</v>
      </c>
      <c r="H204">
        <f>HARMEAN($B$2:B204)</f>
        <v>191.36144791995264</v>
      </c>
      <c r="I204">
        <f>MEDIAN($B$2:B204)</f>
        <v>200.75</v>
      </c>
      <c r="J204">
        <f>_xlfn.MODE.SNGL($B$2:B204)</f>
        <v>166.46</v>
      </c>
      <c r="L204">
        <f t="shared" si="12"/>
        <v>198.845</v>
      </c>
      <c r="M204">
        <f t="shared" si="13"/>
        <v>211</v>
      </c>
      <c r="N204">
        <f t="shared" si="10"/>
        <v>212.88</v>
      </c>
      <c r="O204">
        <f t="shared" si="11"/>
        <v>212.47877551020409</v>
      </c>
    </row>
    <row r="205" spans="1:15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f>AVERAGE($B$2:B205)</f>
        <v>193.87</v>
      </c>
      <c r="G205">
        <f>GEOMEAN($B$2:B205)</f>
        <v>192.6924125101834</v>
      </c>
      <c r="H205">
        <f>HARMEAN($B$2:B205)</f>
        <v>191.46183032069513</v>
      </c>
      <c r="I205">
        <f>MEDIAN($B$2:B205)</f>
        <v>201.03</v>
      </c>
      <c r="J205">
        <f>_xlfn.MODE.SNGL($B$2:B205)</f>
        <v>166.46</v>
      </c>
      <c r="L205">
        <f t="shared" si="12"/>
        <v>198.845</v>
      </c>
      <c r="M205">
        <f t="shared" si="13"/>
        <v>211</v>
      </c>
      <c r="N205">
        <f t="shared" si="10"/>
        <v>213.13956521739129</v>
      </c>
      <c r="O205">
        <f t="shared" si="11"/>
        <v>212.73877551020411</v>
      </c>
    </row>
    <row r="206" spans="1:15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f>AVERAGE($B$2:B206)</f>
        <v>193.97009756097563</v>
      </c>
      <c r="G206">
        <f>GEOMEAN($B$2:B206)</f>
        <v>192.79273415826702</v>
      </c>
      <c r="H206">
        <f>HARMEAN($B$2:B206)</f>
        <v>191.56176583077044</v>
      </c>
      <c r="I206">
        <f>MEDIAN($B$2:B206)</f>
        <v>201.31</v>
      </c>
      <c r="J206">
        <f>_xlfn.MODE.SNGL($B$2:B206)</f>
        <v>166.46</v>
      </c>
      <c r="L206">
        <f t="shared" si="12"/>
        <v>198.845</v>
      </c>
      <c r="M206">
        <f t="shared" si="13"/>
        <v>211</v>
      </c>
      <c r="N206">
        <f t="shared" si="10"/>
        <v>213.23782608695655</v>
      </c>
      <c r="O206">
        <f t="shared" si="11"/>
        <v>212.87877551020412</v>
      </c>
    </row>
    <row r="207" spans="1:15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f>AVERAGE($B$2:B207)</f>
        <v>194.06888349514566</v>
      </c>
      <c r="G207">
        <f>GEOMEAN($B$2:B207)</f>
        <v>192.89182750044529</v>
      </c>
      <c r="H207">
        <f>HARMEAN($B$2:B207)</f>
        <v>191.66056229422267</v>
      </c>
      <c r="I207">
        <f>MEDIAN($B$2:B207)</f>
        <v>201.565</v>
      </c>
      <c r="J207">
        <f>_xlfn.MODE.SNGL($B$2:B207)</f>
        <v>166.46</v>
      </c>
      <c r="L207">
        <f t="shared" si="12"/>
        <v>198.845</v>
      </c>
      <c r="M207">
        <f t="shared" si="13"/>
        <v>211</v>
      </c>
      <c r="N207">
        <f t="shared" si="10"/>
        <v>213.66956521739129</v>
      </c>
      <c r="O207">
        <f t="shared" si="11"/>
        <v>213.15714285714287</v>
      </c>
    </row>
    <row r="208" spans="1:15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f>AVERAGE($B$2:B208)</f>
        <v>194.17473429951693</v>
      </c>
      <c r="G208">
        <f>GEOMEAN($B$2:B208)</f>
        <v>192.99720713641213</v>
      </c>
      <c r="H208">
        <f>HARMEAN($B$2:B208)</f>
        <v>191.76487535998945</v>
      </c>
      <c r="I208">
        <f>MEDIAN($B$2:B208)</f>
        <v>201.82</v>
      </c>
      <c r="J208">
        <f>_xlfn.MODE.SNGL($B$2:B208)</f>
        <v>166.46</v>
      </c>
      <c r="L208">
        <f t="shared" si="12"/>
        <v>198.845</v>
      </c>
      <c r="M208">
        <f t="shared" si="13"/>
        <v>211</v>
      </c>
      <c r="N208">
        <f t="shared" si="10"/>
        <v>214.18086956521739</v>
      </c>
      <c r="O208">
        <f t="shared" si="11"/>
        <v>213.38632653061228</v>
      </c>
    </row>
    <row r="209" spans="1:15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f>AVERAGE($B$2:B209)</f>
        <v>194.2581730769231</v>
      </c>
      <c r="G209">
        <f>GEOMEAN($B$2:B209)</f>
        <v>193.08230343447929</v>
      </c>
      <c r="H209">
        <f>HARMEAN($B$2:B209)</f>
        <v>191.85105971890158</v>
      </c>
      <c r="I209">
        <f>MEDIAN($B$2:B209)</f>
        <v>201.94</v>
      </c>
      <c r="J209">
        <f>_xlfn.MODE.SNGL($B$2:B209)</f>
        <v>166.46</v>
      </c>
      <c r="L209">
        <f t="shared" si="12"/>
        <v>198.845</v>
      </c>
      <c r="M209">
        <f t="shared" si="13"/>
        <v>211</v>
      </c>
      <c r="N209">
        <f t="shared" si="10"/>
        <v>214.70260869565217</v>
      </c>
      <c r="O209">
        <f t="shared" si="11"/>
        <v>213.55326530612251</v>
      </c>
    </row>
    <row r="210" spans="1:15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f>AVERAGE($B$2:B210)</f>
        <v>194.33612440191391</v>
      </c>
      <c r="G210">
        <f>GEOMEAN($B$2:B210)</f>
        <v>193.16233056228688</v>
      </c>
      <c r="H210">
        <f>HARMEAN($B$2:B210)</f>
        <v>191.93261728341599</v>
      </c>
      <c r="I210">
        <f>MEDIAN($B$2:B210)</f>
        <v>202.06</v>
      </c>
      <c r="J210">
        <f>_xlfn.MODE.SNGL($B$2:B210)</f>
        <v>166.46</v>
      </c>
      <c r="L210">
        <f t="shared" si="12"/>
        <v>198.845</v>
      </c>
      <c r="M210">
        <f t="shared" si="13"/>
        <v>135.56</v>
      </c>
      <c r="N210">
        <f t="shared" si="10"/>
        <v>215.13043478260866</v>
      </c>
      <c r="O210">
        <f t="shared" si="11"/>
        <v>213.59306122448987</v>
      </c>
    </row>
    <row r="211" spans="1:15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f>AVERAGE($B$2:B211)</f>
        <v>194.42642857142863</v>
      </c>
      <c r="G211">
        <f>GEOMEAN($B$2:B211)</f>
        <v>193.25356951802127</v>
      </c>
      <c r="H211">
        <f>HARMEAN($B$2:B211)</f>
        <v>192.02421764394668</v>
      </c>
      <c r="I211">
        <f>MEDIAN($B$2:B211)</f>
        <v>202.19</v>
      </c>
      <c r="J211">
        <f>_xlfn.MODE.SNGL($B$2:B211)</f>
        <v>166.46</v>
      </c>
      <c r="L211">
        <f t="shared" si="12"/>
        <v>198.845</v>
      </c>
      <c r="M211">
        <f t="shared" si="13"/>
        <v>211</v>
      </c>
      <c r="N211">
        <f t="shared" si="10"/>
        <v>214.62173913043475</v>
      </c>
      <c r="O211">
        <f t="shared" si="11"/>
        <v>213.66204081632654</v>
      </c>
    </row>
    <row r="212" spans="1:15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f>AVERAGE($B$2:B212)</f>
        <v>194.52009478672991</v>
      </c>
      <c r="G212">
        <f>GEOMEAN($B$2:B212)</f>
        <v>193.34780159709157</v>
      </c>
      <c r="H212">
        <f>HARMEAN($B$2:B212)</f>
        <v>192.11844358382206</v>
      </c>
      <c r="I212">
        <f>MEDIAN($B$2:B212)</f>
        <v>202.32</v>
      </c>
      <c r="J212">
        <f>_xlfn.MODE.SNGL($B$2:B212)</f>
        <v>166.46</v>
      </c>
      <c r="L212">
        <f t="shared" si="12"/>
        <v>198.845</v>
      </c>
      <c r="M212">
        <f t="shared" si="13"/>
        <v>211</v>
      </c>
      <c r="N212">
        <f t="shared" si="10"/>
        <v>214.05260869565214</v>
      </c>
      <c r="O212">
        <f t="shared" si="11"/>
        <v>213.72591836734694</v>
      </c>
    </row>
    <row r="213" spans="1:15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f>AVERAGE($B$2:B213)</f>
        <v>194.61259433962269</v>
      </c>
      <c r="G213">
        <f>GEOMEAN($B$2:B213)</f>
        <v>193.44093435623583</v>
      </c>
      <c r="H213">
        <f>HARMEAN($B$2:B213)</f>
        <v>192.21164383164466</v>
      </c>
      <c r="I213">
        <f>MEDIAN($B$2:B213)</f>
        <v>202.47499999999999</v>
      </c>
      <c r="J213">
        <f>_xlfn.MODE.SNGL($B$2:B213)</f>
        <v>166.46</v>
      </c>
      <c r="L213">
        <f t="shared" si="12"/>
        <v>198.845</v>
      </c>
      <c r="M213">
        <f t="shared" si="13"/>
        <v>211</v>
      </c>
      <c r="N213">
        <f t="shared" si="10"/>
        <v>213.82999999999996</v>
      </c>
      <c r="O213">
        <f t="shared" si="11"/>
        <v>213.76163265306121</v>
      </c>
    </row>
    <row r="214" spans="1:15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f>AVERAGE($B$2:B214)</f>
        <v>194.72812206572775</v>
      </c>
      <c r="G214">
        <f>GEOMEAN($B$2:B214)</f>
        <v>193.55458346724234</v>
      </c>
      <c r="H214">
        <f>HARMEAN($B$2:B214)</f>
        <v>192.32288597362438</v>
      </c>
      <c r="I214">
        <f>MEDIAN($B$2:B214)</f>
        <v>202.63</v>
      </c>
      <c r="J214">
        <f>_xlfn.MODE.SNGL($B$2:B214)</f>
        <v>166.46</v>
      </c>
      <c r="L214">
        <f t="shared" si="12"/>
        <v>198.845</v>
      </c>
      <c r="M214">
        <f t="shared" si="13"/>
        <v>211</v>
      </c>
      <c r="N214">
        <f t="shared" si="10"/>
        <v>213.96521739130435</v>
      </c>
      <c r="O214">
        <f t="shared" si="11"/>
        <v>213.92469387755102</v>
      </c>
    </row>
    <row r="215" spans="1:15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f>AVERAGE($B$2:B215)</f>
        <v>194.8434579439253</v>
      </c>
      <c r="G215">
        <f>GEOMEAN($B$2:B215)</f>
        <v>193.66802029669253</v>
      </c>
      <c r="H215">
        <f>HARMEAN($B$2:B215)</f>
        <v>192.43389904661956</v>
      </c>
      <c r="I215">
        <f>MEDIAN($B$2:B215)</f>
        <v>202.64999999999998</v>
      </c>
      <c r="J215">
        <f>_xlfn.MODE.SNGL($B$2:B215)</f>
        <v>166.46</v>
      </c>
      <c r="L215">
        <f t="shared" si="12"/>
        <v>198.845</v>
      </c>
      <c r="M215">
        <f t="shared" si="13"/>
        <v>211</v>
      </c>
      <c r="N215">
        <f t="shared" si="10"/>
        <v>213.86565217391305</v>
      </c>
      <c r="O215">
        <f t="shared" si="11"/>
        <v>214.1081632653061</v>
      </c>
    </row>
    <row r="216" spans="1:15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f>AVERAGE($B$2:B216)</f>
        <v>194.95181395348843</v>
      </c>
      <c r="G216">
        <f>GEOMEAN($B$2:B216)</f>
        <v>193.77523539450493</v>
      </c>
      <c r="H216">
        <f>HARMEAN($B$2:B216)</f>
        <v>192.53943054952066</v>
      </c>
      <c r="I216">
        <f>MEDIAN($B$2:B216)</f>
        <v>202.67</v>
      </c>
      <c r="J216">
        <f>_xlfn.MODE.SNGL($B$2:B216)</f>
        <v>166.46</v>
      </c>
      <c r="L216">
        <f t="shared" si="12"/>
        <v>198.845</v>
      </c>
      <c r="M216">
        <f t="shared" si="13"/>
        <v>211</v>
      </c>
      <c r="N216">
        <f t="shared" si="10"/>
        <v>214.03043478260869</v>
      </c>
      <c r="O216">
        <f t="shared" si="11"/>
        <v>214.38612244897956</v>
      </c>
    </row>
    <row r="217" spans="1:15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f>AVERAGE($B$2:B217)</f>
        <v>195.07967592592598</v>
      </c>
      <c r="G217">
        <f>GEOMEAN($B$2:B217)</f>
        <v>193.89956301390362</v>
      </c>
      <c r="H217">
        <f>HARMEAN($B$2:B217)</f>
        <v>192.65977726569093</v>
      </c>
      <c r="I217">
        <f>MEDIAN($B$2:B217)</f>
        <v>202.80500000000001</v>
      </c>
      <c r="J217">
        <f>_xlfn.MODE.SNGL($B$2:B217)</f>
        <v>166.46</v>
      </c>
      <c r="L217">
        <f t="shared" si="12"/>
        <v>198.845</v>
      </c>
      <c r="M217">
        <f t="shared" si="13"/>
        <v>211</v>
      </c>
      <c r="N217">
        <f t="shared" si="10"/>
        <v>214.15695652173915</v>
      </c>
      <c r="O217">
        <f t="shared" si="11"/>
        <v>214.55489795918362</v>
      </c>
    </row>
    <row r="218" spans="1:15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f>AVERAGE($B$2:B218)</f>
        <v>195.21267281105997</v>
      </c>
      <c r="G218">
        <f>GEOMEAN($B$2:B218)</f>
        <v>194.02831023709456</v>
      </c>
      <c r="H218">
        <f>HARMEAN($B$2:B218)</f>
        <v>192.78387079177014</v>
      </c>
      <c r="I218">
        <f>MEDIAN($B$2:B218)</f>
        <v>202.94</v>
      </c>
      <c r="J218">
        <f>_xlfn.MODE.SNGL($B$2:B218)</f>
        <v>166.46</v>
      </c>
      <c r="L218">
        <f t="shared" si="12"/>
        <v>198.845</v>
      </c>
      <c r="M218">
        <f t="shared" si="13"/>
        <v>211</v>
      </c>
      <c r="N218">
        <f t="shared" si="10"/>
        <v>214.19130434782616</v>
      </c>
      <c r="O218">
        <f t="shared" si="11"/>
        <v>214.79897959183668</v>
      </c>
    </row>
    <row r="219" spans="1:15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f>AVERAGE($B$2:B219)</f>
        <v>195.33068807339458</v>
      </c>
      <c r="G219">
        <f>GEOMEAN($B$2:B219)</f>
        <v>194.14394914819525</v>
      </c>
      <c r="H219">
        <f>HARMEAN($B$2:B219)</f>
        <v>192.89663382648195</v>
      </c>
      <c r="I219">
        <f>MEDIAN($B$2:B219)</f>
        <v>203.01499999999999</v>
      </c>
      <c r="J219">
        <f>_xlfn.MODE.SNGL($B$2:B219)</f>
        <v>166.46</v>
      </c>
      <c r="L219">
        <f t="shared" si="12"/>
        <v>198.845</v>
      </c>
      <c r="M219">
        <f t="shared" si="13"/>
        <v>211</v>
      </c>
      <c r="N219">
        <f t="shared" ref="N219:N282" si="14">AVERAGE(B195:B217)</f>
        <v>214.54217391304354</v>
      </c>
      <c r="O219">
        <f t="shared" si="11"/>
        <v>214.96489795918365</v>
      </c>
    </row>
    <row r="220" spans="1:15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f>AVERAGE($B$2:B220)</f>
        <v>195.4555707762558</v>
      </c>
      <c r="G220">
        <f>GEOMEAN($B$2:B220)</f>
        <v>194.26555845265582</v>
      </c>
      <c r="H220">
        <f>HARMEAN($B$2:B220)</f>
        <v>193.01451336302628</v>
      </c>
      <c r="I220">
        <f>MEDIAN($B$2:B220)</f>
        <v>203.09</v>
      </c>
      <c r="J220">
        <f>_xlfn.MODE.SNGL($B$2:B220)</f>
        <v>166.46</v>
      </c>
      <c r="L220">
        <f t="shared" si="12"/>
        <v>198.845</v>
      </c>
      <c r="M220">
        <f t="shared" si="13"/>
        <v>211</v>
      </c>
      <c r="N220">
        <f t="shared" si="14"/>
        <v>215.10478260869567</v>
      </c>
      <c r="O220">
        <f t="shared" si="11"/>
        <v>214.9536734693877</v>
      </c>
    </row>
    <row r="221" spans="1:15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f>AVERAGE($B$2:B221)</f>
        <v>195.58950000000007</v>
      </c>
      <c r="G221">
        <f>GEOMEAN($B$2:B221)</f>
        <v>194.39498126139213</v>
      </c>
      <c r="H221">
        <f>HARMEAN($B$2:B221)</f>
        <v>193.13904643468607</v>
      </c>
      <c r="I221">
        <f>MEDIAN($B$2:B221)</f>
        <v>203.23000000000002</v>
      </c>
      <c r="J221">
        <f>_xlfn.MODE.SNGL($B$2:B221)</f>
        <v>166.46</v>
      </c>
      <c r="L221">
        <f t="shared" si="12"/>
        <v>198.845</v>
      </c>
      <c r="M221">
        <f t="shared" si="13"/>
        <v>211</v>
      </c>
      <c r="N221">
        <f t="shared" si="14"/>
        <v>215.47826086956522</v>
      </c>
      <c r="O221">
        <f t="shared" si="11"/>
        <v>214.95122448979589</v>
      </c>
    </row>
    <row r="222" spans="1:15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f>AVERAGE($B$2:B222)</f>
        <v>195.71927601809961</v>
      </c>
      <c r="G222">
        <f>GEOMEAN($B$2:B222)</f>
        <v>194.52077052059113</v>
      </c>
      <c r="H222">
        <f>HARMEAN($B$2:B222)</f>
        <v>193.26043336138028</v>
      </c>
      <c r="I222">
        <f>MEDIAN($B$2:B222)</f>
        <v>203.37</v>
      </c>
      <c r="J222">
        <f>_xlfn.MODE.SNGL($B$2:B222)</f>
        <v>166.46</v>
      </c>
      <c r="L222">
        <f t="shared" si="12"/>
        <v>198.845</v>
      </c>
      <c r="M222">
        <f t="shared" si="13"/>
        <v>211</v>
      </c>
      <c r="N222">
        <f t="shared" si="14"/>
        <v>216.01521739130436</v>
      </c>
      <c r="O222">
        <f t="shared" si="11"/>
        <v>215.03346938775508</v>
      </c>
    </row>
    <row r="223" spans="1:15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f>AVERAGE($B$2:B223)</f>
        <v>195.83653153153159</v>
      </c>
      <c r="G223">
        <f>GEOMEAN($B$2:B223)</f>
        <v>194.63559940842069</v>
      </c>
      <c r="H223">
        <f>HARMEAN($B$2:B223)</f>
        <v>193.37234199608099</v>
      </c>
      <c r="I223">
        <f>MEDIAN($B$2:B223)</f>
        <v>203.44</v>
      </c>
      <c r="J223">
        <f>_xlfn.MODE.SNGL($B$2:B223)</f>
        <v>166.46</v>
      </c>
      <c r="L223">
        <f t="shared" si="12"/>
        <v>198.845</v>
      </c>
      <c r="M223">
        <f t="shared" si="13"/>
        <v>211</v>
      </c>
      <c r="N223">
        <f t="shared" si="14"/>
        <v>216.6617391304348</v>
      </c>
      <c r="O223">
        <f t="shared" si="11"/>
        <v>215.12653061224486</v>
      </c>
    </row>
    <row r="224" spans="1:15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f>AVERAGE($B$2:B224)</f>
        <v>195.95493273542607</v>
      </c>
      <c r="G224">
        <f>GEOMEAN($B$2:B224)</f>
        <v>194.75139295995808</v>
      </c>
      <c r="H224">
        <f>HARMEAN($B$2:B224)</f>
        <v>193.48504405777837</v>
      </c>
      <c r="I224">
        <f>MEDIAN($B$2:B224)</f>
        <v>203.51</v>
      </c>
      <c r="J224">
        <f>_xlfn.MODE.SNGL($B$2:B224)</f>
        <v>166.46</v>
      </c>
      <c r="L224">
        <f t="shared" si="12"/>
        <v>198.845</v>
      </c>
      <c r="M224">
        <f t="shared" si="13"/>
        <v>211</v>
      </c>
      <c r="N224">
        <f t="shared" si="14"/>
        <v>217.11434782608697</v>
      </c>
      <c r="O224">
        <f t="shared" si="11"/>
        <v>215.16938775510204</v>
      </c>
    </row>
    <row r="225" spans="1:15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f>AVERAGE($B$2:B225)</f>
        <v>196.05267857142863</v>
      </c>
      <c r="G225">
        <f>GEOMEAN($B$2:B225)</f>
        <v>194.84886512917879</v>
      </c>
      <c r="H225">
        <f>HARMEAN($B$2:B225)</f>
        <v>193.58169906222261</v>
      </c>
      <c r="I225">
        <f>MEDIAN($B$2:B225)</f>
        <v>203.655</v>
      </c>
      <c r="J225">
        <f>_xlfn.MODE.SNGL($B$2:B225)</f>
        <v>166.46</v>
      </c>
      <c r="L225">
        <f t="shared" si="12"/>
        <v>198.845</v>
      </c>
      <c r="M225">
        <f t="shared" si="13"/>
        <v>211</v>
      </c>
      <c r="N225">
        <f t="shared" si="14"/>
        <v>217.46043478260873</v>
      </c>
      <c r="O225">
        <f t="shared" si="11"/>
        <v>215.32999999999996</v>
      </c>
    </row>
    <row r="226" spans="1:15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f>AVERAGE($B$2:B226)</f>
        <v>196.15031111111114</v>
      </c>
      <c r="G226">
        <f>GEOMEAN($B$2:B226)</f>
        <v>194.9461948697614</v>
      </c>
      <c r="H226">
        <f>HARMEAN($B$2:B226)</f>
        <v>193.67818696482337</v>
      </c>
      <c r="I226">
        <f>MEDIAN($B$2:B226)</f>
        <v>203.8</v>
      </c>
      <c r="J226">
        <f>_xlfn.MODE.SNGL($B$2:B226)</f>
        <v>166.46</v>
      </c>
      <c r="L226">
        <f t="shared" si="12"/>
        <v>198.845</v>
      </c>
      <c r="M226">
        <f t="shared" si="13"/>
        <v>211</v>
      </c>
      <c r="N226">
        <f t="shared" si="14"/>
        <v>217.76652173913044</v>
      </c>
      <c r="O226">
        <f t="shared" si="11"/>
        <v>215.39612244897958</v>
      </c>
    </row>
    <row r="227" spans="1:15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f>AVERAGE($B$2:B227)</f>
        <v>196.22150442477877</v>
      </c>
      <c r="G227">
        <f>GEOMEAN($B$2:B227)</f>
        <v>195.01952405122688</v>
      </c>
      <c r="H227">
        <f>HARMEAN($B$2:B227)</f>
        <v>193.75316490810178</v>
      </c>
      <c r="I227">
        <f>MEDIAN($B$2:B227)</f>
        <v>203.84</v>
      </c>
      <c r="J227">
        <f>_xlfn.MODE.SNGL($B$2:B227)</f>
        <v>166.46</v>
      </c>
      <c r="L227">
        <f t="shared" si="12"/>
        <v>198.845</v>
      </c>
      <c r="M227">
        <f t="shared" si="13"/>
        <v>211</v>
      </c>
      <c r="N227">
        <f t="shared" si="14"/>
        <v>217.92304347826084</v>
      </c>
      <c r="O227">
        <f t="shared" si="11"/>
        <v>215.46224489795921</v>
      </c>
    </row>
    <row r="228" spans="1:15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f>AVERAGE($B$2:B228)</f>
        <v>196.31810572687226</v>
      </c>
      <c r="G228">
        <f>GEOMEAN($B$2:B228)</f>
        <v>195.11584041255171</v>
      </c>
      <c r="H228">
        <f>HARMEAN($B$2:B228)</f>
        <v>193.84866751712983</v>
      </c>
      <c r="I228">
        <f>MEDIAN($B$2:B228)</f>
        <v>203.88</v>
      </c>
      <c r="J228">
        <f>_xlfn.MODE.SNGL($B$2:B228)</f>
        <v>166.46</v>
      </c>
      <c r="L228">
        <f t="shared" si="12"/>
        <v>198.845</v>
      </c>
      <c r="M228">
        <f t="shared" si="13"/>
        <v>211</v>
      </c>
      <c r="N228">
        <f t="shared" si="14"/>
        <v>218.00130434782611</v>
      </c>
      <c r="O228">
        <f t="shared" si="11"/>
        <v>215.40714285714287</v>
      </c>
    </row>
    <row r="229" spans="1:15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f>AVERAGE($B$2:B229)</f>
        <v>196.42000000000004</v>
      </c>
      <c r="G229">
        <f>GEOMEAN($B$2:B229)</f>
        <v>195.21683604693763</v>
      </c>
      <c r="H229">
        <f>HARMEAN($B$2:B229)</f>
        <v>193.94824776700955</v>
      </c>
      <c r="I229">
        <f>MEDIAN($B$2:B229)</f>
        <v>203.89</v>
      </c>
      <c r="J229">
        <f>_xlfn.MODE.SNGL($B$2:B229)</f>
        <v>166.46</v>
      </c>
      <c r="L229">
        <f t="shared" si="12"/>
        <v>198.845</v>
      </c>
      <c r="M229">
        <f t="shared" si="13"/>
        <v>211</v>
      </c>
      <c r="N229">
        <f t="shared" si="14"/>
        <v>217.86347826086958</v>
      </c>
      <c r="O229">
        <f t="shared" si="11"/>
        <v>215.44653061224491</v>
      </c>
    </row>
    <row r="230" spans="1:15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f>AVERAGE($B$2:B230)</f>
        <v>196.51187772925769</v>
      </c>
      <c r="G230">
        <f>GEOMEAN($B$2:B230)</f>
        <v>195.30884321745168</v>
      </c>
      <c r="H230">
        <f>HARMEAN($B$2:B230)</f>
        <v>194.03986160693725</v>
      </c>
      <c r="I230">
        <f>MEDIAN($B$2:B230)</f>
        <v>203.9</v>
      </c>
      <c r="J230">
        <f>_xlfn.MODE.SNGL($B$2:B230)</f>
        <v>166.46</v>
      </c>
      <c r="L230">
        <f t="shared" si="12"/>
        <v>198.845</v>
      </c>
      <c r="M230">
        <f t="shared" si="13"/>
        <v>211</v>
      </c>
      <c r="N230">
        <f t="shared" si="14"/>
        <v>218.0317391304348</v>
      </c>
      <c r="O230">
        <f t="shared" si="11"/>
        <v>215.63632653061222</v>
      </c>
    </row>
    <row r="231" spans="1:15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f>AVERAGE($B$2:B231)</f>
        <v>196.59160869565221</v>
      </c>
      <c r="G231">
        <f>GEOMEAN($B$2:B231)</f>
        <v>195.38983504651347</v>
      </c>
      <c r="H231">
        <f>HARMEAN($B$2:B231)</f>
        <v>194.12161121170502</v>
      </c>
      <c r="I231">
        <f>MEDIAN($B$2:B231)</f>
        <v>203.97</v>
      </c>
      <c r="J231">
        <f>_xlfn.MODE.SNGL($B$2:B231)</f>
        <v>166.46</v>
      </c>
      <c r="L231">
        <f t="shared" si="12"/>
        <v>198.845</v>
      </c>
      <c r="M231">
        <f t="shared" si="13"/>
        <v>211</v>
      </c>
      <c r="N231">
        <f t="shared" si="14"/>
        <v>218.25608695652176</v>
      </c>
      <c r="O231">
        <f t="shared" si="11"/>
        <v>215.72428571428568</v>
      </c>
    </row>
    <row r="232" spans="1:15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f>AVERAGE($B$2:B232)</f>
        <v>196.67744588744591</v>
      </c>
      <c r="G232">
        <f>GEOMEAN($B$2:B232)</f>
        <v>195.47631989017265</v>
      </c>
      <c r="H232">
        <f>HARMEAN($B$2:B232)</f>
        <v>194.20823391835086</v>
      </c>
      <c r="I232">
        <f>MEDIAN($B$2:B232)</f>
        <v>204.04</v>
      </c>
      <c r="J232">
        <f>_xlfn.MODE.SNGL($B$2:B232)</f>
        <v>166.46</v>
      </c>
      <c r="L232">
        <f t="shared" si="12"/>
        <v>198.845</v>
      </c>
      <c r="M232">
        <f t="shared" si="13"/>
        <v>211</v>
      </c>
      <c r="N232">
        <f t="shared" si="14"/>
        <v>218.39260869565217</v>
      </c>
      <c r="O232">
        <f t="shared" si="11"/>
        <v>215.93857142857138</v>
      </c>
    </row>
    <row r="233" spans="1:15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f>AVERAGE($B$2:B233)</f>
        <v>196.74784482758625</v>
      </c>
      <c r="G233">
        <f>GEOMEAN($B$2:B233)</f>
        <v>195.54870997116367</v>
      </c>
      <c r="H233">
        <f>HARMEAN($B$2:B233)</f>
        <v>194.28215078871327</v>
      </c>
      <c r="I233">
        <f>MEDIAN($B$2:B233)</f>
        <v>204.05</v>
      </c>
      <c r="J233">
        <f>_xlfn.MODE.SNGL($B$2:B233)</f>
        <v>166.46</v>
      </c>
      <c r="L233">
        <f t="shared" si="12"/>
        <v>198.845</v>
      </c>
      <c r="M233">
        <f t="shared" si="13"/>
        <v>211</v>
      </c>
      <c r="N233">
        <f t="shared" si="14"/>
        <v>218.34347826086955</v>
      </c>
      <c r="O233">
        <f t="shared" si="11"/>
        <v>216.21999999999994</v>
      </c>
    </row>
    <row r="234" spans="1:15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f>AVERAGE($B$2:B234)</f>
        <v>196.81579399141634</v>
      </c>
      <c r="G234">
        <f>GEOMEAN($B$2:B234)</f>
        <v>195.61880860319246</v>
      </c>
      <c r="H234">
        <f>HARMEAN($B$2:B234)</f>
        <v>194.35394924230943</v>
      </c>
      <c r="I234">
        <f>MEDIAN($B$2:B234)</f>
        <v>204.06</v>
      </c>
      <c r="J234">
        <f>_xlfn.MODE.SNGL($B$2:B234)</f>
        <v>166.46</v>
      </c>
      <c r="L234">
        <f t="shared" si="12"/>
        <v>198.845</v>
      </c>
      <c r="M234">
        <f t="shared" si="13"/>
        <v>211</v>
      </c>
      <c r="N234">
        <f t="shared" si="14"/>
        <v>218.55608695652174</v>
      </c>
      <c r="O234">
        <f t="shared" si="11"/>
        <v>216.43816326530606</v>
      </c>
    </row>
    <row r="235" spans="1:15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f>AVERAGE($B$2:B235)</f>
        <v>196.8992307692308</v>
      </c>
      <c r="G235">
        <f>GEOMEAN($B$2:B235)</f>
        <v>195.70299574597144</v>
      </c>
      <c r="H235">
        <f>HARMEAN($B$2:B235)</f>
        <v>194.43839475377285</v>
      </c>
      <c r="I235">
        <f>MEDIAN($B$2:B235)</f>
        <v>204.20499999999998</v>
      </c>
      <c r="J235">
        <f>_xlfn.MODE.SNGL($B$2:B235)</f>
        <v>166.46</v>
      </c>
      <c r="L235">
        <f t="shared" si="12"/>
        <v>198.845</v>
      </c>
      <c r="M235">
        <f t="shared" si="13"/>
        <v>211</v>
      </c>
      <c r="N235">
        <f t="shared" si="14"/>
        <v>218.66304347826087</v>
      </c>
      <c r="O235">
        <f t="shared" si="11"/>
        <v>216.56959183673465</v>
      </c>
    </row>
    <row r="236" spans="1:15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f>AVERAGE($B$2:B236)</f>
        <v>197.01548936170215</v>
      </c>
      <c r="G236">
        <f>GEOMEAN($B$2:B236)</f>
        <v>195.81631103540138</v>
      </c>
      <c r="H236">
        <f>HARMEAN($B$2:B236)</f>
        <v>194.54835443040028</v>
      </c>
      <c r="I236">
        <f>MEDIAN($B$2:B236)</f>
        <v>204.35</v>
      </c>
      <c r="J236">
        <f>_xlfn.MODE.SNGL($B$2:B236)</f>
        <v>166.46</v>
      </c>
      <c r="L236">
        <f t="shared" si="12"/>
        <v>198.845</v>
      </c>
      <c r="M236">
        <f t="shared" si="13"/>
        <v>211</v>
      </c>
      <c r="N236">
        <f t="shared" si="14"/>
        <v>218.63173913043477</v>
      </c>
      <c r="O236">
        <f t="shared" si="11"/>
        <v>216.42897959183671</v>
      </c>
    </row>
    <row r="237" spans="1:15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f>AVERAGE($B$2:B237)</f>
        <v>197.13338983050849</v>
      </c>
      <c r="G237">
        <f>GEOMEAN($B$2:B237)</f>
        <v>195.93102328908893</v>
      </c>
      <c r="H237">
        <f>HARMEAN($B$2:B237)</f>
        <v>194.65947970453067</v>
      </c>
      <c r="I237">
        <f>MEDIAN($B$2:B237)</f>
        <v>204.48000000000002</v>
      </c>
      <c r="J237">
        <f>_xlfn.MODE.SNGL($B$2:B237)</f>
        <v>166.46</v>
      </c>
      <c r="L237">
        <f t="shared" si="12"/>
        <v>198.845</v>
      </c>
      <c r="M237">
        <f t="shared" si="13"/>
        <v>211</v>
      </c>
      <c r="N237">
        <f t="shared" si="14"/>
        <v>218.72521739130437</v>
      </c>
      <c r="O237">
        <f t="shared" si="11"/>
        <v>216.44081632653055</v>
      </c>
    </row>
    <row r="238" spans="1:15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f>AVERAGE($B$2:B238)</f>
        <v>197.25438818565402</v>
      </c>
      <c r="G238">
        <f>GEOMEAN($B$2:B238)</f>
        <v>196.0483948755849</v>
      </c>
      <c r="H238">
        <f>HARMEAN($B$2:B238)</f>
        <v>194.77285076497674</v>
      </c>
      <c r="I238">
        <f>MEDIAN($B$2:B238)</f>
        <v>204.61</v>
      </c>
      <c r="J238">
        <f>_xlfn.MODE.SNGL($B$2:B238)</f>
        <v>166.46</v>
      </c>
      <c r="L238">
        <f t="shared" si="12"/>
        <v>198.845</v>
      </c>
      <c r="M238">
        <f t="shared" si="13"/>
        <v>211</v>
      </c>
      <c r="N238">
        <f t="shared" si="14"/>
        <v>219.16391304347829</v>
      </c>
      <c r="O238">
        <f t="shared" si="11"/>
        <v>216.57183673469382</v>
      </c>
    </row>
    <row r="239" spans="1:15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f>AVERAGE($B$2:B239)</f>
        <v>197.38970588235293</v>
      </c>
      <c r="G239">
        <f>GEOMEAN($B$2:B239)</f>
        <v>196.17806624164814</v>
      </c>
      <c r="H239">
        <f>HARMEAN($B$2:B239)</f>
        <v>194.89664174990855</v>
      </c>
      <c r="I239">
        <f>MEDIAN($B$2:B239)</f>
        <v>204.78500000000003</v>
      </c>
      <c r="J239">
        <f>_xlfn.MODE.SNGL($B$2:B239)</f>
        <v>166.46</v>
      </c>
      <c r="L239">
        <f t="shared" si="12"/>
        <v>198.845</v>
      </c>
      <c r="M239">
        <f t="shared" si="13"/>
        <v>211</v>
      </c>
      <c r="N239">
        <f t="shared" si="14"/>
        <v>219.40826086956528</v>
      </c>
      <c r="O239">
        <f t="shared" si="11"/>
        <v>216.87244897959181</v>
      </c>
    </row>
    <row r="240" spans="1:15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f>AVERAGE($B$2:B240)</f>
        <v>197.53665271966528</v>
      </c>
      <c r="G240">
        <f>GEOMEAN($B$2:B240)</f>
        <v>196.31758323761588</v>
      </c>
      <c r="H240">
        <f>HARMEAN($B$2:B240)</f>
        <v>195.02864997379555</v>
      </c>
      <c r="I240">
        <f>MEDIAN($B$2:B240)</f>
        <v>204.96</v>
      </c>
      <c r="J240">
        <f>_xlfn.MODE.SNGL($B$2:B240)</f>
        <v>166.46</v>
      </c>
      <c r="L240">
        <f t="shared" si="12"/>
        <v>198.845</v>
      </c>
      <c r="M240">
        <f t="shared" si="13"/>
        <v>211</v>
      </c>
      <c r="N240">
        <f t="shared" si="14"/>
        <v>219.68652173913051</v>
      </c>
      <c r="O240">
        <f t="shared" si="11"/>
        <v>217.13857142857137</v>
      </c>
    </row>
    <row r="241" spans="1:15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f>AVERAGE($B$2:B241)</f>
        <v>197.68554166666667</v>
      </c>
      <c r="G241">
        <f>GEOMEAN($B$2:B241)</f>
        <v>196.45870686096964</v>
      </c>
      <c r="H241">
        <f>HARMEAN($B$2:B241)</f>
        <v>195.16195859989796</v>
      </c>
      <c r="I241">
        <f>MEDIAN($B$2:B241)</f>
        <v>205.01499999999999</v>
      </c>
      <c r="J241">
        <f>_xlfn.MODE.SNGL($B$2:B241)</f>
        <v>166.46</v>
      </c>
      <c r="L241">
        <f t="shared" si="12"/>
        <v>198.845</v>
      </c>
      <c r="M241">
        <f t="shared" si="13"/>
        <v>211</v>
      </c>
      <c r="N241">
        <f t="shared" si="14"/>
        <v>220.17869565217399</v>
      </c>
      <c r="O241">
        <f t="shared" si="11"/>
        <v>217.4871428571428</v>
      </c>
    </row>
    <row r="242" spans="1:15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f>AVERAGE($B$2:B242)</f>
        <v>197.85668049792531</v>
      </c>
      <c r="G242">
        <f>GEOMEAN($B$2:B242)</f>
        <v>196.61831761776486</v>
      </c>
      <c r="H242">
        <f>HARMEAN($B$2:B242)</f>
        <v>195.31041358528441</v>
      </c>
      <c r="I242">
        <f>MEDIAN($B$2:B242)</f>
        <v>205.07</v>
      </c>
      <c r="J242">
        <f>_xlfn.MODE.SNGL($B$2:B242)</f>
        <v>166.46</v>
      </c>
      <c r="L242">
        <f t="shared" si="12"/>
        <v>198.845</v>
      </c>
      <c r="M242">
        <f t="shared" si="13"/>
        <v>211</v>
      </c>
      <c r="N242">
        <f t="shared" si="14"/>
        <v>220.61086956521743</v>
      </c>
      <c r="O242">
        <f t="shared" si="11"/>
        <v>217.82938775510203</v>
      </c>
    </row>
    <row r="243" spans="1:15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f>AVERAGE($B$2:B243)</f>
        <v>197.99644628099173</v>
      </c>
      <c r="G243">
        <f>GEOMEAN($B$2:B243)</f>
        <v>196.75168364345325</v>
      </c>
      <c r="H243">
        <f>HARMEAN($B$2:B243)</f>
        <v>195.43719093357024</v>
      </c>
      <c r="I243">
        <f>MEDIAN($B$2:B243)</f>
        <v>205.185</v>
      </c>
      <c r="J243">
        <f>_xlfn.MODE.SNGL($B$2:B243)</f>
        <v>166.46</v>
      </c>
      <c r="L243">
        <f t="shared" si="12"/>
        <v>198.845</v>
      </c>
      <c r="M243">
        <f t="shared" si="13"/>
        <v>211</v>
      </c>
      <c r="N243">
        <f t="shared" si="14"/>
        <v>221.01652173913047</v>
      </c>
      <c r="O243">
        <f t="shared" si="11"/>
        <v>218.26979591836738</v>
      </c>
    </row>
    <row r="244" spans="1:15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f>AVERAGE($B$2:B244)</f>
        <v>198.16757201646092</v>
      </c>
      <c r="G244">
        <f>GEOMEAN($B$2:B244)</f>
        <v>196.91121021349062</v>
      </c>
      <c r="H244">
        <f>HARMEAN($B$2:B244)</f>
        <v>195.58549046051263</v>
      </c>
      <c r="I244">
        <f>MEDIAN($B$2:B244)</f>
        <v>205.3</v>
      </c>
      <c r="J244">
        <f>_xlfn.MODE.SNGL($B$2:B244)</f>
        <v>166.46</v>
      </c>
      <c r="L244">
        <f t="shared" si="12"/>
        <v>198.845</v>
      </c>
      <c r="M244">
        <f t="shared" si="13"/>
        <v>211</v>
      </c>
      <c r="N244">
        <f t="shared" si="14"/>
        <v>221.79869565217396</v>
      </c>
      <c r="O244">
        <f t="shared" ref="O244:O307" si="15">AVERAGE(B195:B243)</f>
        <v>218.62040816326532</v>
      </c>
    </row>
    <row r="245" spans="1:15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f>AVERAGE($B$2:B245)</f>
        <v>198.33647540983605</v>
      </c>
      <c r="G245">
        <f>GEOMEAN($B$2:B245)</f>
        <v>197.06888243474836</v>
      </c>
      <c r="H245">
        <f>HARMEAN($B$2:B245)</f>
        <v>195.73224933248542</v>
      </c>
      <c r="I245">
        <f>MEDIAN($B$2:B245)</f>
        <v>205.31</v>
      </c>
      <c r="J245">
        <f>_xlfn.MODE.SNGL($B$2:B245)</f>
        <v>166.46</v>
      </c>
      <c r="L245">
        <f t="shared" si="12"/>
        <v>198.845</v>
      </c>
      <c r="M245">
        <f t="shared" si="13"/>
        <v>211</v>
      </c>
      <c r="N245">
        <f t="shared" si="14"/>
        <v>222.19000000000003</v>
      </c>
      <c r="O245">
        <f t="shared" si="15"/>
        <v>219.20367346938778</v>
      </c>
    </row>
    <row r="246" spans="1:15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f>AVERAGE($B$2:B246)</f>
        <v>198.51853061224489</v>
      </c>
      <c r="G246">
        <f>GEOMEAN($B$2:B246)</f>
        <v>197.23727624068363</v>
      </c>
      <c r="H246">
        <f>HARMEAN($B$2:B246)</f>
        <v>195.88761504283633</v>
      </c>
      <c r="I246">
        <f>MEDIAN($B$2:B246)</f>
        <v>205.32</v>
      </c>
      <c r="J246">
        <f>_xlfn.MODE.SNGL($B$2:B246)</f>
        <v>166.46</v>
      </c>
      <c r="L246">
        <f t="shared" si="12"/>
        <v>198.845</v>
      </c>
      <c r="M246">
        <f t="shared" si="13"/>
        <v>211</v>
      </c>
      <c r="N246">
        <f t="shared" si="14"/>
        <v>222.82739130434788</v>
      </c>
      <c r="O246">
        <f t="shared" si="15"/>
        <v>219.75530612244899</v>
      </c>
    </row>
    <row r="247" spans="1:15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f>AVERAGE($B$2:B247)</f>
        <v>198.69569105691056</v>
      </c>
      <c r="G247">
        <f>GEOMEAN($B$2:B247)</f>
        <v>197.40166373297595</v>
      </c>
      <c r="H247">
        <f>HARMEAN($B$2:B247)</f>
        <v>196.0397302320913</v>
      </c>
      <c r="I247">
        <f>MEDIAN($B$2:B247)</f>
        <v>205.55500000000001</v>
      </c>
      <c r="J247">
        <f>_xlfn.MODE.SNGL($B$2:B247)</f>
        <v>166.46</v>
      </c>
      <c r="L247">
        <f t="shared" si="12"/>
        <v>198.845</v>
      </c>
      <c r="M247">
        <f t="shared" si="13"/>
        <v>211</v>
      </c>
      <c r="N247">
        <f t="shared" si="14"/>
        <v>223.484347826087</v>
      </c>
      <c r="O247">
        <f t="shared" si="15"/>
        <v>220.42081632653063</v>
      </c>
    </row>
    <row r="248" spans="1:15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f>AVERAGE($B$2:B248)</f>
        <v>198.87194331983807</v>
      </c>
      <c r="G248">
        <f>GEOMEAN($B$2:B248)</f>
        <v>197.56528488474183</v>
      </c>
      <c r="H248">
        <f>HARMEAN($B$2:B248)</f>
        <v>196.1911927330741</v>
      </c>
      <c r="I248">
        <f>MEDIAN($B$2:B248)</f>
        <v>205.79</v>
      </c>
      <c r="J248">
        <f>_xlfn.MODE.SNGL($B$2:B248)</f>
        <v>166.46</v>
      </c>
      <c r="L248">
        <f t="shared" si="12"/>
        <v>198.845</v>
      </c>
      <c r="M248">
        <f t="shared" si="13"/>
        <v>211</v>
      </c>
      <c r="N248">
        <f t="shared" si="14"/>
        <v>224.40565217391304</v>
      </c>
      <c r="O248">
        <f t="shared" si="15"/>
        <v>221.07489795918372</v>
      </c>
    </row>
    <row r="249" spans="1:15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f>AVERAGE($B$2:B249)</f>
        <v>199.04745967741937</v>
      </c>
      <c r="G249">
        <f>GEOMEAN($B$2:B249)</f>
        <v>197.72827984789708</v>
      </c>
      <c r="H249">
        <f>HARMEAN($B$2:B249)</f>
        <v>196.34211521125229</v>
      </c>
      <c r="I249">
        <f>MEDIAN($B$2:B249)</f>
        <v>205.96499999999997</v>
      </c>
      <c r="J249">
        <f>_xlfn.MODE.SNGL($B$2:B249)</f>
        <v>166.46</v>
      </c>
      <c r="L249">
        <f t="shared" si="12"/>
        <v>198.845</v>
      </c>
      <c r="M249">
        <f t="shared" si="13"/>
        <v>211</v>
      </c>
      <c r="N249">
        <f t="shared" si="14"/>
        <v>225.26913043478262</v>
      </c>
      <c r="O249">
        <f t="shared" si="15"/>
        <v>221.65387755102043</v>
      </c>
    </row>
    <row r="250" spans="1:15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f>AVERAGE($B$2:B250)</f>
        <v>199.22702811244983</v>
      </c>
      <c r="G250">
        <f>GEOMEAN($B$2:B250)</f>
        <v>197.89454499389652</v>
      </c>
      <c r="H250">
        <f>HARMEAN($B$2:B250)</f>
        <v>196.49562400950367</v>
      </c>
      <c r="I250">
        <f>MEDIAN($B$2:B250)</f>
        <v>206.14</v>
      </c>
      <c r="J250">
        <f>_xlfn.MODE.SNGL($B$2:B250)</f>
        <v>166.46</v>
      </c>
      <c r="L250">
        <f t="shared" si="12"/>
        <v>198.845</v>
      </c>
      <c r="M250">
        <f t="shared" si="13"/>
        <v>211</v>
      </c>
      <c r="N250">
        <f t="shared" si="14"/>
        <v>226.3291304347826</v>
      </c>
      <c r="O250">
        <f t="shared" si="15"/>
        <v>222.23775510204084</v>
      </c>
    </row>
    <row r="251" spans="1:15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f>AVERAGE($B$2:B251)</f>
        <v>199.40156000000002</v>
      </c>
      <c r="G251">
        <f>GEOMEAN($B$2:B251)</f>
        <v>198.05668769395587</v>
      </c>
      <c r="H251">
        <f>HARMEAN($B$2:B251)</f>
        <v>196.64579051478862</v>
      </c>
      <c r="I251">
        <f>MEDIAN($B$2:B251)</f>
        <v>206.14</v>
      </c>
      <c r="J251">
        <f>_xlfn.MODE.SNGL($B$2:B251)</f>
        <v>166.46</v>
      </c>
      <c r="L251">
        <f t="shared" si="12"/>
        <v>198.845</v>
      </c>
      <c r="M251">
        <f t="shared" si="13"/>
        <v>211</v>
      </c>
      <c r="N251">
        <f t="shared" si="14"/>
        <v>227.38913043478252</v>
      </c>
      <c r="O251">
        <f t="shared" si="15"/>
        <v>222.82061224489803</v>
      </c>
    </row>
    <row r="252" spans="1:15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f>AVERAGE($B$2:B252)</f>
        <v>199.58107569721119</v>
      </c>
      <c r="G252">
        <f>GEOMEAN($B$2:B252)</f>
        <v>198.22285543684868</v>
      </c>
      <c r="H252">
        <f>HARMEAN($B$2:B252)</f>
        <v>196.79914576893049</v>
      </c>
      <c r="I252">
        <f>MEDIAN($B$2:B252)</f>
        <v>206.14</v>
      </c>
      <c r="J252">
        <f>_xlfn.MODE.SNGL($B$2:B252)</f>
        <v>166.46</v>
      </c>
      <c r="L252">
        <f t="shared" si="12"/>
        <v>198.845</v>
      </c>
      <c r="M252">
        <f t="shared" si="13"/>
        <v>211</v>
      </c>
      <c r="N252">
        <f t="shared" si="14"/>
        <v>228.75956521739127</v>
      </c>
      <c r="O252">
        <f t="shared" si="15"/>
        <v>223.40448979591841</v>
      </c>
    </row>
    <row r="253" spans="1:15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f>AVERAGE($B$2:B253)</f>
        <v>199.76146825396827</v>
      </c>
      <c r="G253">
        <f>GEOMEAN($B$2:B253)</f>
        <v>198.38970776085901</v>
      </c>
      <c r="H253">
        <f>HARMEAN($B$2:B253)</f>
        <v>196.95301085683181</v>
      </c>
      <c r="I253">
        <f>MEDIAN($B$2:B253)</f>
        <v>206.14499999999998</v>
      </c>
      <c r="J253">
        <f>_xlfn.MODE.SNGL($B$2:B253)</f>
        <v>166.46</v>
      </c>
      <c r="L253">
        <f t="shared" si="12"/>
        <v>198.845</v>
      </c>
      <c r="M253">
        <f t="shared" si="13"/>
        <v>211</v>
      </c>
      <c r="N253">
        <f t="shared" si="14"/>
        <v>229.83391304347825</v>
      </c>
      <c r="O253">
        <f t="shared" si="15"/>
        <v>223.98081632653063</v>
      </c>
    </row>
    <row r="254" spans="1:15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f>AVERAGE($B$2:B254)</f>
        <v>199.93525691699608</v>
      </c>
      <c r="G254">
        <f>GEOMEAN($B$2:B254)</f>
        <v>198.55117305549143</v>
      </c>
      <c r="H254">
        <f>HARMEAN($B$2:B254)</f>
        <v>197.10252936401409</v>
      </c>
      <c r="I254">
        <f>MEDIAN($B$2:B254)</f>
        <v>206.15</v>
      </c>
      <c r="J254">
        <f>_xlfn.MODE.SNGL($B$2:B254)</f>
        <v>166.46</v>
      </c>
      <c r="L254">
        <f t="shared" si="12"/>
        <v>198.845</v>
      </c>
      <c r="M254">
        <f t="shared" si="13"/>
        <v>211</v>
      </c>
      <c r="N254">
        <f t="shared" si="14"/>
        <v>230.91695652173911</v>
      </c>
      <c r="O254">
        <f t="shared" si="15"/>
        <v>224.58551020408169</v>
      </c>
    </row>
    <row r="255" spans="1:15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f>AVERAGE($B$2:B255)</f>
        <v>200.10976377952761</v>
      </c>
      <c r="G255">
        <f>GEOMEAN($B$2:B255)</f>
        <v>198.7131961981525</v>
      </c>
      <c r="H255">
        <f>HARMEAN($B$2:B255)</f>
        <v>197.25245878337157</v>
      </c>
      <c r="I255">
        <f>MEDIAN($B$2:B255)</f>
        <v>206.55</v>
      </c>
      <c r="J255">
        <f>_xlfn.MODE.SNGL($B$2:B255)</f>
        <v>166.46</v>
      </c>
      <c r="L255">
        <f t="shared" si="12"/>
        <v>198.845</v>
      </c>
      <c r="M255">
        <f t="shared" si="13"/>
        <v>211</v>
      </c>
      <c r="N255">
        <f t="shared" si="14"/>
        <v>232.11608695652171</v>
      </c>
      <c r="O255">
        <f t="shared" si="15"/>
        <v>225.18653061224495</v>
      </c>
    </row>
    <row r="256" spans="1:15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f>AVERAGE($B$2:B256)</f>
        <v>200.28129411764709</v>
      </c>
      <c r="G256">
        <f>GEOMEAN($B$2:B256)</f>
        <v>198.87276904906531</v>
      </c>
      <c r="H256">
        <f>HARMEAN($B$2:B256)</f>
        <v>197.40038599066915</v>
      </c>
      <c r="I256">
        <f>MEDIAN($B$2:B256)</f>
        <v>206.95</v>
      </c>
      <c r="J256">
        <f>_xlfn.MODE.SNGL($B$2:B256)</f>
        <v>166.46</v>
      </c>
      <c r="L256">
        <f t="shared" si="12"/>
        <v>198.845</v>
      </c>
      <c r="M256">
        <f t="shared" si="13"/>
        <v>211</v>
      </c>
      <c r="N256">
        <f t="shared" si="14"/>
        <v>233.37173913043475</v>
      </c>
      <c r="O256">
        <f t="shared" si="15"/>
        <v>225.79612244897967</v>
      </c>
    </row>
    <row r="257" spans="1:15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f>AVERAGE($B$2:B257)</f>
        <v>200.44019531250004</v>
      </c>
      <c r="G257">
        <f>GEOMEAN($B$2:B257)</f>
        <v>199.02195288821238</v>
      </c>
      <c r="H257">
        <f>HARMEAN($B$2:B257)</f>
        <v>197.53987946373149</v>
      </c>
      <c r="I257">
        <f>MEDIAN($B$2:B257)</f>
        <v>207.06</v>
      </c>
      <c r="J257">
        <f>_xlfn.MODE.SNGL($B$2:B257)</f>
        <v>166.46</v>
      </c>
      <c r="L257">
        <f t="shared" si="12"/>
        <v>198.845</v>
      </c>
      <c r="M257">
        <f t="shared" si="13"/>
        <v>211</v>
      </c>
      <c r="N257">
        <f t="shared" si="14"/>
        <v>234.58217391304345</v>
      </c>
      <c r="O257">
        <f t="shared" si="15"/>
        <v>226.39877551020413</v>
      </c>
    </row>
    <row r="258" spans="1:15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f>AVERAGE($B$2:B258)</f>
        <v>200.57326848249031</v>
      </c>
      <c r="G258">
        <f>GEOMEAN($B$2:B258)</f>
        <v>199.14948959055945</v>
      </c>
      <c r="H258">
        <f>HARMEAN($B$2:B258)</f>
        <v>197.66148748069716</v>
      </c>
      <c r="I258">
        <f>MEDIAN($B$2:B258)</f>
        <v>207.17</v>
      </c>
      <c r="J258">
        <f>_xlfn.MODE.SNGL($B$2:B258)</f>
        <v>166.46</v>
      </c>
      <c r="L258">
        <f t="shared" si="12"/>
        <v>198.845</v>
      </c>
      <c r="M258">
        <f t="shared" si="13"/>
        <v>211</v>
      </c>
      <c r="N258">
        <f t="shared" si="14"/>
        <v>235.92304347826084</v>
      </c>
      <c r="O258">
        <f t="shared" si="15"/>
        <v>226.90857142857146</v>
      </c>
    </row>
    <row r="259" spans="1:15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f>AVERAGE($B$2:B259)</f>
        <v>200.69996124031013</v>
      </c>
      <c r="G259">
        <f>GEOMEAN($B$2:B259)</f>
        <v>199.27156237232182</v>
      </c>
      <c r="H259">
        <f>HARMEAN($B$2:B259)</f>
        <v>197.77847806357462</v>
      </c>
      <c r="I259">
        <f>MEDIAN($B$2:B259)</f>
        <v>207.29499999999999</v>
      </c>
      <c r="J259">
        <f>_xlfn.MODE.SNGL($B$2:B259)</f>
        <v>166.46</v>
      </c>
      <c r="L259">
        <f t="shared" ref="L259:L311" si="16">IF(B259&lt;$K$4,$K$2,$K$4)</f>
        <v>198.845</v>
      </c>
      <c r="M259">
        <f t="shared" ref="M259:M311" si="17">IF(B259&lt;$K$5,$K$2,$K$5)</f>
        <v>211</v>
      </c>
      <c r="N259">
        <f t="shared" si="14"/>
        <v>237.15695652173912</v>
      </c>
      <c r="O259">
        <f t="shared" si="15"/>
        <v>227.38020408163268</v>
      </c>
    </row>
    <row r="260" spans="1:15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f>AVERAGE($B$2:B260)</f>
        <v>200.83019305019309</v>
      </c>
      <c r="G260">
        <f>GEOMEAN($B$2:B260)</f>
        <v>199.39661834741258</v>
      </c>
      <c r="H260">
        <f>HARMEAN($B$2:B260)</f>
        <v>197.89793746367911</v>
      </c>
      <c r="I260">
        <f>MEDIAN($B$2:B260)</f>
        <v>207.42</v>
      </c>
      <c r="J260">
        <f>_xlfn.MODE.SNGL($B$2:B260)</f>
        <v>166.46</v>
      </c>
      <c r="L260">
        <f t="shared" si="16"/>
        <v>198.845</v>
      </c>
      <c r="M260">
        <f t="shared" si="17"/>
        <v>211</v>
      </c>
      <c r="N260">
        <f t="shared" si="14"/>
        <v>237.95260869565226</v>
      </c>
      <c r="O260">
        <f t="shared" si="15"/>
        <v>227.84367346938777</v>
      </c>
    </row>
    <row r="261" spans="1:15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f>AVERAGE($B$2:B261)</f>
        <v>200.93769230769234</v>
      </c>
      <c r="G261">
        <f>GEOMEAN($B$2:B261)</f>
        <v>199.50206947211657</v>
      </c>
      <c r="H261">
        <f>HARMEAN($B$2:B261)</f>
        <v>198.00073476093351</v>
      </c>
      <c r="I261">
        <f>MEDIAN($B$2:B261)</f>
        <v>207.61</v>
      </c>
      <c r="J261">
        <f>_xlfn.MODE.SNGL($B$2:B261)</f>
        <v>166.46</v>
      </c>
      <c r="L261">
        <f t="shared" si="16"/>
        <v>198.845</v>
      </c>
      <c r="M261">
        <f t="shared" si="17"/>
        <v>211</v>
      </c>
      <c r="N261">
        <f t="shared" si="14"/>
        <v>238.34565217391312</v>
      </c>
      <c r="O261">
        <f t="shared" si="15"/>
        <v>228.2748979591837</v>
      </c>
    </row>
    <row r="262" spans="1:15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f>AVERAGE($B$2:B262)</f>
        <v>201.05785440613033</v>
      </c>
      <c r="G262">
        <f>GEOMEAN($B$2:B262)</f>
        <v>199.61844523509632</v>
      </c>
      <c r="H262">
        <f>HARMEAN($B$2:B262)</f>
        <v>198.1128094793431</v>
      </c>
      <c r="I262">
        <f>MEDIAN($B$2:B262)</f>
        <v>207.8</v>
      </c>
      <c r="J262">
        <f>_xlfn.MODE.SNGL($B$2:B262)</f>
        <v>166.46</v>
      </c>
      <c r="L262">
        <f t="shared" si="16"/>
        <v>198.845</v>
      </c>
      <c r="M262">
        <f t="shared" si="17"/>
        <v>211</v>
      </c>
      <c r="N262">
        <f t="shared" si="14"/>
        <v>238.76260869565226</v>
      </c>
      <c r="O262">
        <f t="shared" si="15"/>
        <v>228.57265306122454</v>
      </c>
    </row>
    <row r="263" spans="1:15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f>AVERAGE($B$2:B263)</f>
        <v>201.19488549618325</v>
      </c>
      <c r="G263">
        <f>GEOMEAN($B$2:B263)</f>
        <v>199.74914176386625</v>
      </c>
      <c r="H263">
        <f>HARMEAN($B$2:B263)</f>
        <v>198.23685116907944</v>
      </c>
      <c r="I263">
        <f>MEDIAN($B$2:B263)</f>
        <v>207.91000000000003</v>
      </c>
      <c r="J263">
        <f>_xlfn.MODE.SNGL($B$2:B263)</f>
        <v>166.46</v>
      </c>
      <c r="L263">
        <f t="shared" si="16"/>
        <v>198.845</v>
      </c>
      <c r="M263">
        <f t="shared" si="17"/>
        <v>211</v>
      </c>
      <c r="N263">
        <f t="shared" si="14"/>
        <v>238.89173913043484</v>
      </c>
      <c r="O263">
        <f t="shared" si="15"/>
        <v>228.94346938775513</v>
      </c>
    </row>
    <row r="264" spans="1:15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f>AVERAGE($B$2:B264)</f>
        <v>201.31927756653999</v>
      </c>
      <c r="G264">
        <f>GEOMEAN($B$2:B264)</f>
        <v>199.8690835526838</v>
      </c>
      <c r="H264">
        <f>HARMEAN($B$2:B264)</f>
        <v>198.35187112849084</v>
      </c>
      <c r="I264">
        <f>MEDIAN($B$2:B264)</f>
        <v>208.02</v>
      </c>
      <c r="J264">
        <f>_xlfn.MODE.SNGL($B$2:B264)</f>
        <v>166.46</v>
      </c>
      <c r="L264">
        <f t="shared" si="16"/>
        <v>198.845</v>
      </c>
      <c r="M264">
        <f t="shared" si="17"/>
        <v>211</v>
      </c>
      <c r="N264">
        <f t="shared" si="14"/>
        <v>239.01521739130436</v>
      </c>
      <c r="O264">
        <f t="shared" si="15"/>
        <v>229.30551020408166</v>
      </c>
    </row>
    <row r="265" spans="1:15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f>AVERAGE($B$2:B265)</f>
        <v>201.41821969696977</v>
      </c>
      <c r="G265">
        <f>GEOMEAN($B$2:B265)</f>
        <v>199.96694031078695</v>
      </c>
      <c r="H265">
        <f>HARMEAN($B$2:B265)</f>
        <v>198.44800839217154</v>
      </c>
      <c r="I265">
        <f>MEDIAN($B$2:B265)</f>
        <v>208.125</v>
      </c>
      <c r="J265">
        <f>_xlfn.MODE.SNGL($B$2:B265)</f>
        <v>166.46</v>
      </c>
      <c r="L265">
        <f t="shared" si="16"/>
        <v>198.845</v>
      </c>
      <c r="M265">
        <f t="shared" si="17"/>
        <v>211</v>
      </c>
      <c r="N265">
        <f t="shared" si="14"/>
        <v>239.20869565217396</v>
      </c>
      <c r="O265">
        <f t="shared" si="15"/>
        <v>229.60142857142858</v>
      </c>
    </row>
    <row r="266" spans="1:15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f>AVERAGE($B$2:B266)</f>
        <v>201.51411320754724</v>
      </c>
      <c r="G266">
        <f>GEOMEAN($B$2:B266)</f>
        <v>200.06207836802909</v>
      </c>
      <c r="H266">
        <f>HARMEAN($B$2:B266)</f>
        <v>198.54175344403151</v>
      </c>
      <c r="I266">
        <f>MEDIAN($B$2:B266)</f>
        <v>208.23</v>
      </c>
      <c r="J266">
        <f>_xlfn.MODE.SNGL($B$2:B266)</f>
        <v>166.46</v>
      </c>
      <c r="L266">
        <f t="shared" si="16"/>
        <v>198.845</v>
      </c>
      <c r="M266">
        <f t="shared" si="17"/>
        <v>211</v>
      </c>
      <c r="N266">
        <f t="shared" si="14"/>
        <v>239.23652173913047</v>
      </c>
      <c r="O266">
        <f t="shared" si="15"/>
        <v>229.79122448979592</v>
      </c>
    </row>
    <row r="267" spans="1:15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f>AVERAGE($B$2:B267)</f>
        <v>201.62714285714293</v>
      </c>
      <c r="G267">
        <f>GEOMEAN($B$2:B267)</f>
        <v>200.1721410271648</v>
      </c>
      <c r="H267">
        <f>HARMEAN($B$2:B267)</f>
        <v>198.64829502710595</v>
      </c>
      <c r="I267">
        <f>MEDIAN($B$2:B267)</f>
        <v>208.28</v>
      </c>
      <c r="J267">
        <f>_xlfn.MODE.SNGL($B$2:B267)</f>
        <v>166.46</v>
      </c>
      <c r="L267">
        <f t="shared" si="16"/>
        <v>198.845</v>
      </c>
      <c r="M267">
        <f t="shared" si="17"/>
        <v>211</v>
      </c>
      <c r="N267">
        <f t="shared" si="14"/>
        <v>238.73695652173913</v>
      </c>
      <c r="O267">
        <f t="shared" si="15"/>
        <v>229.87816326530614</v>
      </c>
    </row>
    <row r="268" spans="1:15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f>AVERAGE($B$2:B268)</f>
        <v>201.72385767790269</v>
      </c>
      <c r="G268">
        <f>GEOMEAN($B$2:B268)</f>
        <v>200.26794124017374</v>
      </c>
      <c r="H268">
        <f>HARMEAN($B$2:B268)</f>
        <v>198.74255164584778</v>
      </c>
      <c r="I268">
        <f>MEDIAN($B$2:B268)</f>
        <v>208.33</v>
      </c>
      <c r="J268">
        <f>_xlfn.MODE.SNGL($B$2:B268)</f>
        <v>166.46</v>
      </c>
      <c r="L268">
        <f t="shared" si="16"/>
        <v>198.845</v>
      </c>
      <c r="M268">
        <f t="shared" si="17"/>
        <v>211</v>
      </c>
      <c r="N268">
        <f t="shared" si="14"/>
        <v>238.52608695652171</v>
      </c>
      <c r="O268">
        <f t="shared" si="15"/>
        <v>230.03408163265306</v>
      </c>
    </row>
    <row r="269" spans="1:15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f>AVERAGE($B$2:B269)</f>
        <v>201.84287313432844</v>
      </c>
      <c r="G269">
        <f>GEOMEAN($B$2:B269)</f>
        <v>200.38308332404523</v>
      </c>
      <c r="H269">
        <f>HARMEAN($B$2:B269)</f>
        <v>198.85332434711489</v>
      </c>
      <c r="I269">
        <f>MEDIAN($B$2:B269)</f>
        <v>208.36</v>
      </c>
      <c r="J269">
        <f>_xlfn.MODE.SNGL($B$2:B269)</f>
        <v>166.46</v>
      </c>
      <c r="L269">
        <f t="shared" si="16"/>
        <v>198.845</v>
      </c>
      <c r="M269">
        <f t="shared" si="17"/>
        <v>211</v>
      </c>
      <c r="N269">
        <f t="shared" si="14"/>
        <v>238.17826086956521</v>
      </c>
      <c r="O269">
        <f t="shared" si="15"/>
        <v>230.16693877551018</v>
      </c>
    </row>
    <row r="270" spans="1:15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f>AVERAGE($B$2:B270)</f>
        <v>201.95650557620826</v>
      </c>
      <c r="G270">
        <f>GEOMEAN($B$2:B270)</f>
        <v>200.49356440542601</v>
      </c>
      <c r="H270">
        <f>HARMEAN($B$2:B270)</f>
        <v>198.96011613692662</v>
      </c>
      <c r="I270">
        <f>MEDIAN($B$2:B270)</f>
        <v>208.39</v>
      </c>
      <c r="J270">
        <f>_xlfn.MODE.SNGL($B$2:B270)</f>
        <v>166.46</v>
      </c>
      <c r="L270">
        <f t="shared" si="16"/>
        <v>198.845</v>
      </c>
      <c r="M270">
        <f t="shared" si="17"/>
        <v>211</v>
      </c>
      <c r="N270">
        <f t="shared" si="14"/>
        <v>237.65956521739128</v>
      </c>
      <c r="O270">
        <f t="shared" si="15"/>
        <v>230.39020408163265</v>
      </c>
    </row>
    <row r="271" spans="1:15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f>AVERAGE($B$2:B271)</f>
        <v>202.08696296296304</v>
      </c>
      <c r="G271">
        <f>GEOMEAN($B$2:B271)</f>
        <v>200.61838241554838</v>
      </c>
      <c r="H271">
        <f>HARMEAN($B$2:B271)</f>
        <v>199.07893156455901</v>
      </c>
      <c r="I271">
        <f>MEDIAN($B$2:B271)</f>
        <v>208.55</v>
      </c>
      <c r="J271">
        <f>_xlfn.MODE.SNGL($B$2:B271)</f>
        <v>166.46</v>
      </c>
      <c r="L271">
        <f t="shared" si="16"/>
        <v>198.845</v>
      </c>
      <c r="M271">
        <f t="shared" si="17"/>
        <v>211</v>
      </c>
      <c r="N271">
        <f t="shared" si="14"/>
        <v>237.25434782608693</v>
      </c>
      <c r="O271">
        <f t="shared" si="15"/>
        <v>230.5430612244898</v>
      </c>
    </row>
    <row r="272" spans="1:15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f>AVERAGE($B$2:B272)</f>
        <v>202.21136531365323</v>
      </c>
      <c r="G272">
        <f>GEOMEAN($B$2:B272)</f>
        <v>200.7380336312695</v>
      </c>
      <c r="H272">
        <f>HARMEAN($B$2:B272)</f>
        <v>199.1933977359368</v>
      </c>
      <c r="I272">
        <f>MEDIAN($B$2:B272)</f>
        <v>208.71</v>
      </c>
      <c r="J272">
        <f>_xlfn.MODE.SNGL($B$2:B272)</f>
        <v>166.46</v>
      </c>
      <c r="L272">
        <f t="shared" si="16"/>
        <v>198.845</v>
      </c>
      <c r="M272">
        <f t="shared" si="17"/>
        <v>211</v>
      </c>
      <c r="N272">
        <f t="shared" si="14"/>
        <v>236.83304347826083</v>
      </c>
      <c r="O272">
        <f t="shared" si="15"/>
        <v>230.80653061224496</v>
      </c>
    </row>
    <row r="273" spans="1:15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f>AVERAGE($B$2:B273)</f>
        <v>202.33128676470599</v>
      </c>
      <c r="G273">
        <f>GEOMEAN($B$2:B273)</f>
        <v>200.85383168670091</v>
      </c>
      <c r="H273">
        <f>HARMEAN($B$2:B273)</f>
        <v>199.30459423594223</v>
      </c>
      <c r="I273">
        <f>MEDIAN($B$2:B273)</f>
        <v>208.74</v>
      </c>
      <c r="J273">
        <f>_xlfn.MODE.SNGL($B$2:B273)</f>
        <v>166.46</v>
      </c>
      <c r="L273">
        <f t="shared" si="16"/>
        <v>198.845</v>
      </c>
      <c r="M273">
        <f t="shared" si="17"/>
        <v>211</v>
      </c>
      <c r="N273">
        <f t="shared" si="14"/>
        <v>236.61347826086956</v>
      </c>
      <c r="O273">
        <f t="shared" si="15"/>
        <v>231.09326530612245</v>
      </c>
    </row>
    <row r="274" spans="1:15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f>AVERAGE($B$2:B274)</f>
        <v>202.46084249084259</v>
      </c>
      <c r="G274">
        <f>GEOMEAN($B$2:B274)</f>
        <v>200.9777900676664</v>
      </c>
      <c r="H274">
        <f>HARMEAN($B$2:B274)</f>
        <v>199.42258874087</v>
      </c>
      <c r="I274">
        <f>MEDIAN($B$2:B274)</f>
        <v>208.77</v>
      </c>
      <c r="J274">
        <f>_xlfn.MODE.SNGL($B$2:B274)</f>
        <v>166.46</v>
      </c>
      <c r="L274">
        <f t="shared" si="16"/>
        <v>198.845</v>
      </c>
      <c r="M274">
        <f t="shared" si="17"/>
        <v>211</v>
      </c>
      <c r="N274">
        <f t="shared" si="14"/>
        <v>236.32652173913044</v>
      </c>
      <c r="O274">
        <f t="shared" si="15"/>
        <v>231.35020408163265</v>
      </c>
    </row>
    <row r="275" spans="1:15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f>AVERAGE($B$2:B275)</f>
        <v>202.58729927007309</v>
      </c>
      <c r="G275">
        <f>GEOMEAN($B$2:B275)</f>
        <v>201.09909531298152</v>
      </c>
      <c r="H275">
        <f>HARMEAN($B$2:B275)</f>
        <v>199.53833906782123</v>
      </c>
      <c r="I275">
        <f>MEDIAN($B$2:B275)</f>
        <v>208.8</v>
      </c>
      <c r="J275">
        <f>_xlfn.MODE.SNGL($B$2:B275)</f>
        <v>166.46</v>
      </c>
      <c r="L275">
        <f t="shared" si="16"/>
        <v>198.845</v>
      </c>
      <c r="M275">
        <f t="shared" si="17"/>
        <v>211</v>
      </c>
      <c r="N275">
        <f t="shared" si="14"/>
        <v>235.93826086956523</v>
      </c>
      <c r="O275">
        <f t="shared" si="15"/>
        <v>231.75530612244899</v>
      </c>
    </row>
    <row r="276" spans="1:15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f>AVERAGE($B$2:B276)</f>
        <v>202.68974545454557</v>
      </c>
      <c r="G276">
        <f>GEOMEAN($B$2:B276)</f>
        <v>201.19972883396738</v>
      </c>
      <c r="H276">
        <f>HARMEAN($B$2:B276)</f>
        <v>199.63655972962718</v>
      </c>
      <c r="I276">
        <f>MEDIAN($B$2:B276)</f>
        <v>208.83</v>
      </c>
      <c r="J276">
        <f>_xlfn.MODE.SNGL($B$2:B276)</f>
        <v>166.46</v>
      </c>
      <c r="L276">
        <f t="shared" si="16"/>
        <v>198.845</v>
      </c>
      <c r="M276">
        <f t="shared" si="17"/>
        <v>211</v>
      </c>
      <c r="N276">
        <f t="shared" si="14"/>
        <v>235.71391304347827</v>
      </c>
      <c r="O276">
        <f t="shared" si="15"/>
        <v>232.14489795918368</v>
      </c>
    </row>
    <row r="277" spans="1:15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f>AVERAGE($B$2:B277)</f>
        <v>202.78894927536243</v>
      </c>
      <c r="G277">
        <f>GEOMEAN($B$2:B277)</f>
        <v>201.29749885026558</v>
      </c>
      <c r="H277">
        <f>HARMEAN($B$2:B277)</f>
        <v>199.7322858033877</v>
      </c>
      <c r="I277">
        <f>MEDIAN($B$2:B277)</f>
        <v>208.86</v>
      </c>
      <c r="J277">
        <f>_xlfn.MODE.SNGL($B$2:B277)</f>
        <v>166.46</v>
      </c>
      <c r="L277">
        <f t="shared" si="16"/>
        <v>198.845</v>
      </c>
      <c r="M277">
        <f t="shared" si="17"/>
        <v>211</v>
      </c>
      <c r="N277">
        <f t="shared" si="14"/>
        <v>235.39434782608694</v>
      </c>
      <c r="O277">
        <f t="shared" si="15"/>
        <v>232.52285714285719</v>
      </c>
    </row>
    <row r="278" spans="1:15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f>AVERAGE($B$2:B278)</f>
        <v>202.90902527075824</v>
      </c>
      <c r="G278">
        <f>GEOMEAN($B$2:B278)</f>
        <v>201.41326709913918</v>
      </c>
      <c r="H278">
        <f>HARMEAN($B$2:B278)</f>
        <v>199.84328613985406</v>
      </c>
      <c r="I278">
        <f>MEDIAN($B$2:B278)</f>
        <v>208.89</v>
      </c>
      <c r="J278">
        <f>_xlfn.MODE.SNGL($B$2:B278)</f>
        <v>166.46</v>
      </c>
      <c r="L278">
        <f t="shared" si="16"/>
        <v>198.845</v>
      </c>
      <c r="M278">
        <f t="shared" si="17"/>
        <v>211</v>
      </c>
      <c r="N278">
        <f t="shared" si="14"/>
        <v>234.77347826086952</v>
      </c>
      <c r="O278">
        <f t="shared" si="15"/>
        <v>232.76612244897964</v>
      </c>
    </row>
    <row r="279" spans="1:15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f>AVERAGE($B$2:B279)</f>
        <v>203.03381294964041</v>
      </c>
      <c r="G279">
        <f>GEOMEAN($B$2:B279)</f>
        <v>201.53301297164785</v>
      </c>
      <c r="H279">
        <f>HARMEAN($B$2:B279)</f>
        <v>199.95758472084489</v>
      </c>
      <c r="I279">
        <f>MEDIAN($B$2:B279)</f>
        <v>209.07999999999998</v>
      </c>
      <c r="J279">
        <f>_xlfn.MODE.SNGL($B$2:B279)</f>
        <v>166.46</v>
      </c>
      <c r="L279">
        <f t="shared" si="16"/>
        <v>198.845</v>
      </c>
      <c r="M279">
        <f t="shared" si="17"/>
        <v>211</v>
      </c>
      <c r="N279">
        <f t="shared" si="14"/>
        <v>234.17956521739123</v>
      </c>
      <c r="O279">
        <f t="shared" si="15"/>
        <v>233.10285714285715</v>
      </c>
    </row>
    <row r="280" spans="1:15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f>AVERAGE($B$2:B280)</f>
        <v>203.14974910394275</v>
      </c>
      <c r="G280">
        <f>GEOMEAN($B$2:B280)</f>
        <v>201.6451861216056</v>
      </c>
      <c r="H280">
        <f>HARMEAN($B$2:B280)</f>
        <v>200.0654984272</v>
      </c>
      <c r="I280">
        <f>MEDIAN($B$2:B280)</f>
        <v>209.27</v>
      </c>
      <c r="J280">
        <f>_xlfn.MODE.SNGL($B$2:B280)</f>
        <v>166.46</v>
      </c>
      <c r="L280">
        <f t="shared" si="16"/>
        <v>198.845</v>
      </c>
      <c r="M280">
        <f t="shared" si="17"/>
        <v>211</v>
      </c>
      <c r="N280">
        <f t="shared" si="14"/>
        <v>233.82260869565215</v>
      </c>
      <c r="O280">
        <f t="shared" si="15"/>
        <v>233.51387755102044</v>
      </c>
    </row>
    <row r="281" spans="1:15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f>AVERAGE($B$2:B281)</f>
        <v>203.25367857142868</v>
      </c>
      <c r="G281">
        <f>GEOMEAN($B$2:B281)</f>
        <v>201.74697401214232</v>
      </c>
      <c r="H281">
        <f>HARMEAN($B$2:B281)</f>
        <v>200.16456342345276</v>
      </c>
      <c r="I281">
        <f>MEDIAN($B$2:B281)</f>
        <v>209.42500000000001</v>
      </c>
      <c r="J281">
        <f>_xlfn.MODE.SNGL($B$2:B281)</f>
        <v>166.46</v>
      </c>
      <c r="L281">
        <f t="shared" si="16"/>
        <v>198.845</v>
      </c>
      <c r="M281">
        <f t="shared" si="17"/>
        <v>211</v>
      </c>
      <c r="N281">
        <f t="shared" si="14"/>
        <v>233.55086956521737</v>
      </c>
      <c r="O281">
        <f t="shared" si="15"/>
        <v>233.93285714285716</v>
      </c>
    </row>
    <row r="282" spans="1:15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f>AVERAGE($B$2:B282)</f>
        <v>203.37188612099655</v>
      </c>
      <c r="G282">
        <f>GEOMEAN($B$2:B282)</f>
        <v>201.86102346118307</v>
      </c>
      <c r="H282">
        <f>HARMEAN($B$2:B282)</f>
        <v>200.273987738708</v>
      </c>
      <c r="I282">
        <f>MEDIAN($B$2:B282)</f>
        <v>209.58</v>
      </c>
      <c r="J282">
        <f>_xlfn.MODE.SNGL($B$2:B282)</f>
        <v>166.46</v>
      </c>
      <c r="L282">
        <f t="shared" si="16"/>
        <v>198.845</v>
      </c>
      <c r="M282">
        <f t="shared" si="17"/>
        <v>211</v>
      </c>
      <c r="N282">
        <f t="shared" si="14"/>
        <v>233.30826086956523</v>
      </c>
      <c r="O282">
        <f t="shared" si="15"/>
        <v>234.25591836734696</v>
      </c>
    </row>
    <row r="283" spans="1:15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f>AVERAGE($B$2:B283)</f>
        <v>203.485035460993</v>
      </c>
      <c r="G283">
        <f>GEOMEAN($B$2:B283)</f>
        <v>201.97071449509917</v>
      </c>
      <c r="H283">
        <f>HARMEAN($B$2:B283)</f>
        <v>200.37970898210864</v>
      </c>
      <c r="I283">
        <f>MEDIAN($B$2:B283)</f>
        <v>209.71</v>
      </c>
      <c r="J283">
        <f>_xlfn.MODE.SNGL($B$2:B283)</f>
        <v>166.46</v>
      </c>
      <c r="L283">
        <f t="shared" si="16"/>
        <v>198.845</v>
      </c>
      <c r="M283">
        <f t="shared" si="17"/>
        <v>211</v>
      </c>
      <c r="N283">
        <f t="shared" ref="N283:N311" si="18">AVERAGE(B259:B281)</f>
        <v>233.20434782608694</v>
      </c>
      <c r="O283">
        <f t="shared" si="15"/>
        <v>234.73469387755102</v>
      </c>
    </row>
    <row r="284" spans="1:15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f>AVERAGE($B$2:B284)</f>
        <v>203.58692579505311</v>
      </c>
      <c r="G284">
        <f>GEOMEAN($B$2:B284)</f>
        <v>202.07064907203264</v>
      </c>
      <c r="H284">
        <f>HARMEAN($B$2:B284)</f>
        <v>200.47710262521747</v>
      </c>
      <c r="I284">
        <f>MEDIAN($B$2:B284)</f>
        <v>209.84</v>
      </c>
      <c r="J284">
        <f>_xlfn.MODE.SNGL($B$2:B284)</f>
        <v>166.46</v>
      </c>
      <c r="L284">
        <f t="shared" si="16"/>
        <v>198.845</v>
      </c>
      <c r="M284">
        <f t="shared" si="17"/>
        <v>211</v>
      </c>
      <c r="N284">
        <f t="shared" si="18"/>
        <v>233.34391304347827</v>
      </c>
      <c r="O284">
        <f t="shared" si="15"/>
        <v>235.19795918367345</v>
      </c>
    </row>
    <row r="285" spans="1:15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f>AVERAGE($B$2:B285)</f>
        <v>203.70014084507051</v>
      </c>
      <c r="G285">
        <f>GEOMEAN($B$2:B285)</f>
        <v>202.1803321242424</v>
      </c>
      <c r="H285">
        <f>HARMEAN($B$2:B285)</f>
        <v>200.58275030311833</v>
      </c>
      <c r="I285">
        <f>MEDIAN($B$2:B285)</f>
        <v>209.85500000000002</v>
      </c>
      <c r="J285">
        <f>_xlfn.MODE.SNGL($B$2:B285)</f>
        <v>166.46</v>
      </c>
      <c r="L285">
        <f t="shared" si="16"/>
        <v>198.845</v>
      </c>
      <c r="M285">
        <f t="shared" si="17"/>
        <v>211</v>
      </c>
      <c r="N285">
        <f t="shared" si="18"/>
        <v>233.38086956521741</v>
      </c>
      <c r="O285">
        <f t="shared" si="15"/>
        <v>235.52408163265306</v>
      </c>
    </row>
    <row r="286" spans="1:15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f>AVERAGE($B$2:B286)</f>
        <v>203.83585964912288</v>
      </c>
      <c r="G286">
        <f>GEOMEAN($B$2:B286)</f>
        <v>202.30902126640555</v>
      </c>
      <c r="H286">
        <f>HARMEAN($B$2:B286)</f>
        <v>200.70419051178052</v>
      </c>
      <c r="I286">
        <f>MEDIAN($B$2:B286)</f>
        <v>209.87</v>
      </c>
      <c r="J286">
        <f>_xlfn.MODE.SNGL($B$2:B286)</f>
        <v>166.46</v>
      </c>
      <c r="L286">
        <f t="shared" si="16"/>
        <v>198.845</v>
      </c>
      <c r="M286">
        <f t="shared" si="17"/>
        <v>211</v>
      </c>
      <c r="N286">
        <f t="shared" si="18"/>
        <v>233.53478260869562</v>
      </c>
      <c r="O286">
        <f t="shared" si="15"/>
        <v>235.75918367346935</v>
      </c>
    </row>
    <row r="287" spans="1:15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f>AVERAGE($B$2:B287)</f>
        <v>203.99391608391616</v>
      </c>
      <c r="G287">
        <f>GEOMEAN($B$2:B287)</f>
        <v>202.45607920672987</v>
      </c>
      <c r="H287">
        <f>HARMEAN($B$2:B287)</f>
        <v>200.84048714292891</v>
      </c>
      <c r="I287">
        <f>MEDIAN($B$2:B287)</f>
        <v>209.96</v>
      </c>
      <c r="J287">
        <f>_xlfn.MODE.SNGL($B$2:B287)</f>
        <v>166.46</v>
      </c>
      <c r="L287">
        <f t="shared" si="16"/>
        <v>198.845</v>
      </c>
      <c r="M287">
        <f t="shared" si="17"/>
        <v>211</v>
      </c>
      <c r="N287">
        <f t="shared" si="18"/>
        <v>233.68434782608693</v>
      </c>
      <c r="O287">
        <f t="shared" si="15"/>
        <v>236.11714285714285</v>
      </c>
    </row>
    <row r="288" spans="1:15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f>AVERAGE($B$2:B288)</f>
        <v>204.14689895470391</v>
      </c>
      <c r="G288">
        <f>GEOMEAN($B$2:B288)</f>
        <v>202.59897928678598</v>
      </c>
      <c r="H288">
        <f>HARMEAN($B$2:B288)</f>
        <v>200.97341855669302</v>
      </c>
      <c r="I288">
        <f>MEDIAN($B$2:B288)</f>
        <v>210.05</v>
      </c>
      <c r="J288">
        <f>_xlfn.MODE.SNGL($B$2:B288)</f>
        <v>166.46</v>
      </c>
      <c r="L288">
        <f t="shared" si="16"/>
        <v>198.845</v>
      </c>
      <c r="M288">
        <f t="shared" si="17"/>
        <v>211</v>
      </c>
      <c r="N288">
        <f t="shared" si="18"/>
        <v>233.92</v>
      </c>
      <c r="O288">
        <f t="shared" si="15"/>
        <v>236.59122448979593</v>
      </c>
    </row>
    <row r="289" spans="1:15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f>AVERAGE($B$2:B289)</f>
        <v>204.30583333333342</v>
      </c>
      <c r="G289">
        <f>GEOMEAN($B$2:B289)</f>
        <v>202.74669985149686</v>
      </c>
      <c r="H289">
        <f>HARMEAN($B$2:B289)</f>
        <v>201.11017976184519</v>
      </c>
      <c r="I289">
        <f>MEDIAN($B$2:B289)</f>
        <v>210.11</v>
      </c>
      <c r="J289">
        <f>_xlfn.MODE.SNGL($B$2:B289)</f>
        <v>166.46</v>
      </c>
      <c r="L289">
        <f t="shared" si="16"/>
        <v>198.845</v>
      </c>
      <c r="M289">
        <f t="shared" si="17"/>
        <v>211</v>
      </c>
      <c r="N289">
        <f t="shared" si="18"/>
        <v>234.57782608695652</v>
      </c>
      <c r="O289">
        <f t="shared" si="15"/>
        <v>236.96755102040811</v>
      </c>
    </row>
    <row r="290" spans="1:15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f>AVERAGE($B$2:B290)</f>
        <v>204.47551903114194</v>
      </c>
      <c r="G290">
        <f>GEOMEAN($B$2:B290)</f>
        <v>202.90306082868591</v>
      </c>
      <c r="H290">
        <f>HARMEAN($B$2:B290)</f>
        <v>201.25375975445792</v>
      </c>
      <c r="I290">
        <f>MEDIAN($B$2:B290)</f>
        <v>210.17</v>
      </c>
      <c r="J290">
        <f>_xlfn.MODE.SNGL($B$2:B290)</f>
        <v>166.46</v>
      </c>
      <c r="L290">
        <f t="shared" si="16"/>
        <v>198.845</v>
      </c>
      <c r="M290">
        <f t="shared" si="17"/>
        <v>211</v>
      </c>
      <c r="N290">
        <f t="shared" si="18"/>
        <v>235.46739130434781</v>
      </c>
      <c r="O290">
        <f t="shared" si="15"/>
        <v>237.32285714285709</v>
      </c>
    </row>
    <row r="291" spans="1:15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f>AVERAGE($B$2:B291)</f>
        <v>204.65222413793111</v>
      </c>
      <c r="G291">
        <f>GEOMEAN($B$2:B291)</f>
        <v>203.06499641317245</v>
      </c>
      <c r="H291">
        <f>HARMEAN($B$2:B291)</f>
        <v>201.40168005915487</v>
      </c>
      <c r="I291">
        <f>MEDIAN($B$2:B291)</f>
        <v>210.19</v>
      </c>
      <c r="J291">
        <f>_xlfn.MODE.SNGL($B$2:B291)</f>
        <v>166.46</v>
      </c>
      <c r="L291">
        <f t="shared" si="16"/>
        <v>198.845</v>
      </c>
      <c r="M291">
        <f t="shared" si="17"/>
        <v>211</v>
      </c>
      <c r="N291">
        <f t="shared" si="18"/>
        <v>236.47130434782605</v>
      </c>
      <c r="O291">
        <f t="shared" si="15"/>
        <v>237.7325510204081</v>
      </c>
    </row>
    <row r="292" spans="1:15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f>AVERAGE($B$2:B292)</f>
        <v>204.82881443298979</v>
      </c>
      <c r="G292">
        <f>GEOMEAN($B$2:B292)</f>
        <v>203.22682032355348</v>
      </c>
      <c r="H292">
        <f>HARMEAN($B$2:B292)</f>
        <v>201.54948134564944</v>
      </c>
      <c r="I292">
        <f>MEDIAN($B$2:B292)</f>
        <v>210.21</v>
      </c>
      <c r="J292">
        <f>_xlfn.MODE.SNGL($B$2:B292)</f>
        <v>166.46</v>
      </c>
      <c r="L292">
        <f t="shared" si="16"/>
        <v>198.845</v>
      </c>
      <c r="M292">
        <f t="shared" si="17"/>
        <v>211</v>
      </c>
      <c r="N292">
        <f t="shared" si="18"/>
        <v>237.41760869565221</v>
      </c>
      <c r="O292">
        <f t="shared" si="15"/>
        <v>238.07520408163256</v>
      </c>
    </row>
    <row r="293" spans="1:15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f>AVERAGE($B$2:B293)</f>
        <v>205.01224315068501</v>
      </c>
      <c r="G293">
        <f>GEOMEAN($B$2:B293)</f>
        <v>203.39402738445887</v>
      </c>
      <c r="H293">
        <f>HARMEAN($B$2:B293)</f>
        <v>201.70143406082067</v>
      </c>
      <c r="I293">
        <f>MEDIAN($B$2:B293)</f>
        <v>210.22</v>
      </c>
      <c r="J293">
        <f>_xlfn.MODE.SNGL($B$2:B293)</f>
        <v>166.46</v>
      </c>
      <c r="L293">
        <f t="shared" si="16"/>
        <v>198.845</v>
      </c>
      <c r="M293">
        <f t="shared" si="17"/>
        <v>211</v>
      </c>
      <c r="N293">
        <f t="shared" si="18"/>
        <v>238.64673913043481</v>
      </c>
      <c r="O293">
        <f t="shared" si="15"/>
        <v>238.57234693877544</v>
      </c>
    </row>
    <row r="294" spans="1:15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f>AVERAGE($B$2:B294)</f>
        <v>205.18554607508543</v>
      </c>
      <c r="G294">
        <f>GEOMEAN($B$2:B294)</f>
        <v>203.55320324117824</v>
      </c>
      <c r="H294">
        <f>HARMEAN($B$2:B294)</f>
        <v>201.84710630554468</v>
      </c>
      <c r="I294">
        <f>MEDIAN($B$2:B294)</f>
        <v>210.23</v>
      </c>
      <c r="J294">
        <f>_xlfn.MODE.SNGL($B$2:B294)</f>
        <v>166.46</v>
      </c>
      <c r="L294">
        <f t="shared" si="16"/>
        <v>198.845</v>
      </c>
      <c r="M294">
        <f t="shared" si="17"/>
        <v>211</v>
      </c>
      <c r="N294">
        <f t="shared" si="18"/>
        <v>239.62152173913049</v>
      </c>
      <c r="O294">
        <f t="shared" si="15"/>
        <v>238.95622448979583</v>
      </c>
    </row>
    <row r="295" spans="1:15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f>AVERAGE($B$2:B295)</f>
        <v>205.37045918367357</v>
      </c>
      <c r="G295">
        <f>GEOMEAN($B$2:B295)</f>
        <v>203.72153095323063</v>
      </c>
      <c r="H295">
        <f>HARMEAN($B$2:B295)</f>
        <v>201.9998559784587</v>
      </c>
      <c r="I295">
        <f>MEDIAN($B$2:B295)</f>
        <v>210.24</v>
      </c>
      <c r="J295">
        <f>_xlfn.MODE.SNGL($B$2:B295)</f>
        <v>166.46</v>
      </c>
      <c r="L295">
        <f t="shared" si="16"/>
        <v>198.845</v>
      </c>
      <c r="M295">
        <f t="shared" si="17"/>
        <v>211</v>
      </c>
      <c r="N295">
        <f t="shared" si="18"/>
        <v>240.75108695652176</v>
      </c>
      <c r="O295">
        <f t="shared" si="15"/>
        <v>239.29112244897954</v>
      </c>
    </row>
    <row r="296" spans="1:15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f>AVERAGE($B$2:B296)</f>
        <v>205.55757627118655</v>
      </c>
      <c r="G296">
        <f>GEOMEAN($B$2:B296)</f>
        <v>203.89156607121245</v>
      </c>
      <c r="H296">
        <f>HARMEAN($B$2:B296)</f>
        <v>202.15388833587002</v>
      </c>
      <c r="I296">
        <f>MEDIAN($B$2:B296)</f>
        <v>210.25</v>
      </c>
      <c r="J296">
        <f>_xlfn.MODE.SNGL($B$2:B296)</f>
        <v>166.46</v>
      </c>
      <c r="L296">
        <f t="shared" si="16"/>
        <v>198.845</v>
      </c>
      <c r="M296">
        <f t="shared" si="17"/>
        <v>211</v>
      </c>
      <c r="N296">
        <f t="shared" si="18"/>
        <v>241.56021739130435</v>
      </c>
      <c r="O296">
        <f t="shared" si="15"/>
        <v>239.6301020408163</v>
      </c>
    </row>
    <row r="297" spans="1:15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f>AVERAGE($B$2:B297)</f>
        <v>205.737516891892</v>
      </c>
      <c r="G297">
        <f>GEOMEAN($B$2:B297)</f>
        <v>204.05594722123848</v>
      </c>
      <c r="H297">
        <f>HARMEAN($B$2:B297)</f>
        <v>202.30352475912838</v>
      </c>
      <c r="I297">
        <f>MEDIAN($B$2:B297)</f>
        <v>210.29000000000002</v>
      </c>
      <c r="J297">
        <f>_xlfn.MODE.SNGL($B$2:B297)</f>
        <v>166.46</v>
      </c>
      <c r="L297">
        <f t="shared" si="16"/>
        <v>198.845</v>
      </c>
      <c r="M297">
        <f t="shared" si="17"/>
        <v>211</v>
      </c>
      <c r="N297">
        <f t="shared" si="18"/>
        <v>242.59282608695656</v>
      </c>
      <c r="O297">
        <f t="shared" si="15"/>
        <v>240.00704081632648</v>
      </c>
    </row>
    <row r="298" spans="1:15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f>AVERAGE($B$2:B298)</f>
        <v>205.91449494949507</v>
      </c>
      <c r="G298">
        <f>GEOMEAN($B$2:B298)</f>
        <v>204.21796974945369</v>
      </c>
      <c r="H298">
        <f>HARMEAN($B$2:B298)</f>
        <v>202.45129956726527</v>
      </c>
      <c r="I298">
        <f>MEDIAN($B$2:B298)</f>
        <v>210.33</v>
      </c>
      <c r="J298">
        <f>_xlfn.MODE.SNGL($B$2:B298)</f>
        <v>166.46</v>
      </c>
      <c r="L298">
        <f t="shared" si="16"/>
        <v>198.845</v>
      </c>
      <c r="M298">
        <f t="shared" si="17"/>
        <v>211</v>
      </c>
      <c r="N298">
        <f t="shared" si="18"/>
        <v>243.71195652173913</v>
      </c>
      <c r="O298">
        <f t="shared" si="15"/>
        <v>240.34561224489792</v>
      </c>
    </row>
    <row r="299" spans="1:15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f>AVERAGE($B$2:B299)</f>
        <v>206.09823825503366</v>
      </c>
      <c r="G299">
        <f>GEOMEAN($B$2:B299)</f>
        <v>204.38529643647328</v>
      </c>
      <c r="H299">
        <f>HARMEAN($B$2:B299)</f>
        <v>202.60314487397935</v>
      </c>
      <c r="I299">
        <f>MEDIAN($B$2:B299)</f>
        <v>210.44</v>
      </c>
      <c r="J299">
        <f>_xlfn.MODE.SNGL($B$2:B299)</f>
        <v>166.46</v>
      </c>
      <c r="L299">
        <f t="shared" si="16"/>
        <v>198.845</v>
      </c>
      <c r="M299">
        <f t="shared" si="17"/>
        <v>211</v>
      </c>
      <c r="N299">
        <f t="shared" si="18"/>
        <v>244.63021739130434</v>
      </c>
      <c r="O299">
        <f t="shared" si="15"/>
        <v>240.67010204081626</v>
      </c>
    </row>
    <row r="300" spans="1:15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f>AVERAGE($B$2:B300)</f>
        <v>206.26911371237469</v>
      </c>
      <c r="G300">
        <f>GEOMEAN($B$2:B300)</f>
        <v>204.54244516534189</v>
      </c>
      <c r="H300">
        <f>HARMEAN($B$2:B300)</f>
        <v>202.74706362474492</v>
      </c>
      <c r="I300">
        <f>MEDIAN($B$2:B300)</f>
        <v>210.55</v>
      </c>
      <c r="J300">
        <f>_xlfn.MODE.SNGL($B$2:B300)</f>
        <v>166.46</v>
      </c>
      <c r="L300">
        <f t="shared" si="16"/>
        <v>198.845</v>
      </c>
      <c r="M300">
        <f t="shared" si="17"/>
        <v>211</v>
      </c>
      <c r="N300">
        <f t="shared" si="18"/>
        <v>245.55152173913046</v>
      </c>
      <c r="O300">
        <f t="shared" si="15"/>
        <v>241.01520408163259</v>
      </c>
    </row>
    <row r="301" spans="1:15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f>AVERAGE($B$2:B301)</f>
        <v>206.45095000000012</v>
      </c>
      <c r="G301">
        <f>GEOMEAN($B$2:B301)</f>
        <v>204.70822919707888</v>
      </c>
      <c r="H301">
        <f>HARMEAN($B$2:B301)</f>
        <v>202.89765103341952</v>
      </c>
      <c r="I301">
        <f>MEDIAN($B$2:B301)</f>
        <v>210.58</v>
      </c>
      <c r="J301">
        <f>_xlfn.MODE.SNGL($B$2:B301)</f>
        <v>166.46</v>
      </c>
      <c r="L301">
        <f t="shared" si="16"/>
        <v>198.845</v>
      </c>
      <c r="M301">
        <f t="shared" si="17"/>
        <v>211</v>
      </c>
      <c r="N301">
        <f t="shared" si="18"/>
        <v>246.85195652173911</v>
      </c>
      <c r="O301">
        <f t="shared" si="15"/>
        <v>241.30765306122447</v>
      </c>
    </row>
    <row r="302" spans="1:15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f>AVERAGE($B$2:B302)</f>
        <v>206.6338704318938</v>
      </c>
      <c r="G302">
        <f>GEOMEAN($B$2:B302)</f>
        <v>204.87484297593221</v>
      </c>
      <c r="H302">
        <f>HARMEAN($B$2:B302)</f>
        <v>203.04884513687546</v>
      </c>
      <c r="I302">
        <f>MEDIAN($B$2:B302)</f>
        <v>210.61</v>
      </c>
      <c r="J302">
        <f>_xlfn.MODE.SNGL($B$2:B302)</f>
        <v>166.46</v>
      </c>
      <c r="L302">
        <f t="shared" si="16"/>
        <v>198.845</v>
      </c>
      <c r="M302">
        <f t="shared" si="17"/>
        <v>211</v>
      </c>
      <c r="N302">
        <f t="shared" si="18"/>
        <v>248.0310869565217</v>
      </c>
      <c r="O302">
        <f t="shared" si="15"/>
        <v>241.64153061224485</v>
      </c>
    </row>
    <row r="303" spans="1:15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f>AVERAGE($B$2:B303)</f>
        <v>206.81763245033125</v>
      </c>
      <c r="G303">
        <f>GEOMEAN($B$2:B303)</f>
        <v>205.04209538457894</v>
      </c>
      <c r="H303">
        <f>HARMEAN($B$2:B303)</f>
        <v>203.20049781110137</v>
      </c>
      <c r="I303">
        <f>MEDIAN($B$2:B303)</f>
        <v>210.66500000000002</v>
      </c>
      <c r="J303">
        <f>_xlfn.MODE.SNGL($B$2:B303)</f>
        <v>166.46</v>
      </c>
      <c r="L303">
        <f t="shared" si="16"/>
        <v>198.845</v>
      </c>
      <c r="M303">
        <f t="shared" si="17"/>
        <v>211</v>
      </c>
      <c r="N303">
        <f t="shared" si="18"/>
        <v>249.10804347826081</v>
      </c>
      <c r="O303">
        <f t="shared" si="15"/>
        <v>241.97765306122443</v>
      </c>
    </row>
    <row r="304" spans="1:15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f>AVERAGE($B$2:B304)</f>
        <v>206.97579207920802</v>
      </c>
      <c r="G304">
        <f>GEOMEAN($B$2:B304)</f>
        <v>205.1890123491545</v>
      </c>
      <c r="H304">
        <f>HARMEAN($B$2:B304)</f>
        <v>203.33627140132216</v>
      </c>
      <c r="I304">
        <f>MEDIAN($B$2:B304)</f>
        <v>210.72</v>
      </c>
      <c r="J304">
        <f>_xlfn.MODE.SNGL($B$2:B304)</f>
        <v>166.46</v>
      </c>
      <c r="L304">
        <f t="shared" si="16"/>
        <v>198.845</v>
      </c>
      <c r="M304">
        <f t="shared" si="17"/>
        <v>211</v>
      </c>
      <c r="N304">
        <f t="shared" si="18"/>
        <v>250.14760869565217</v>
      </c>
      <c r="O304">
        <f t="shared" si="15"/>
        <v>242.35316326530602</v>
      </c>
    </row>
    <row r="305" spans="1:15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f>AVERAGE($B$2:B305)</f>
        <v>207.12537828947379</v>
      </c>
      <c r="G305">
        <f>GEOMEAN($B$2:B305)</f>
        <v>205.32896767528689</v>
      </c>
      <c r="H305">
        <f>HARMEAN($B$2:B305)</f>
        <v>203.46648214632458</v>
      </c>
      <c r="I305">
        <f>MEDIAN($B$2:B305)</f>
        <v>210.86</v>
      </c>
      <c r="J305">
        <f>_xlfn.MODE.SNGL($B$2:B305)</f>
        <v>166.46</v>
      </c>
      <c r="L305">
        <f t="shared" si="16"/>
        <v>198.845</v>
      </c>
      <c r="M305">
        <f t="shared" si="17"/>
        <v>211</v>
      </c>
      <c r="N305">
        <f t="shared" si="18"/>
        <v>251.31065217391301</v>
      </c>
      <c r="O305">
        <f t="shared" si="15"/>
        <v>242.56704081632645</v>
      </c>
    </row>
    <row r="306" spans="1:15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f>AVERAGE($B$2:B306)</f>
        <v>207.27313114754108</v>
      </c>
      <c r="G306">
        <f>GEOMEAN($B$2:B306)</f>
        <v>205.4674056157389</v>
      </c>
      <c r="H306">
        <f>HARMEAN($B$2:B306)</f>
        <v>203.59544926657762</v>
      </c>
      <c r="I306">
        <f>MEDIAN($B$2:B306)</f>
        <v>211</v>
      </c>
      <c r="J306">
        <f>_xlfn.MODE.SNGL($B$2:B306)</f>
        <v>166.46</v>
      </c>
      <c r="L306">
        <f t="shared" si="16"/>
        <v>198.845</v>
      </c>
      <c r="M306">
        <f t="shared" si="17"/>
        <v>211</v>
      </c>
      <c r="N306">
        <f t="shared" si="18"/>
        <v>252.28847826086954</v>
      </c>
      <c r="O306">
        <f t="shared" si="15"/>
        <v>242.74255102040814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704C-CE90-4F6C-80E4-15EF39AB49FF}">
  <dimension ref="A1:G334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0.7109375" bestFit="1" customWidth="1"/>
    <col min="4" max="4" width="12" customWidth="1"/>
    <col min="7" max="7" width="8.42578125" customWidth="1"/>
  </cols>
  <sheetData>
    <row r="1" spans="1:7" s="2" customFormat="1" ht="28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160.61000000000001</v>
      </c>
      <c r="C2">
        <v>1484147</v>
      </c>
      <c r="F2">
        <f>LN(B2)</f>
        <v>5.0789790660748055</v>
      </c>
      <c r="G2">
        <f>LN(C2)</f>
        <v>14.210350754407456</v>
      </c>
    </row>
    <row r="3" spans="1:7" x14ac:dyDescent="0.25">
      <c r="A3" s="1">
        <v>43891</v>
      </c>
      <c r="B3">
        <v>158.77000000000001</v>
      </c>
      <c r="C3">
        <v>1454237</v>
      </c>
      <c r="D3">
        <f>(B3-B2)/B2</f>
        <v>-1.1456322769441524E-2</v>
      </c>
      <c r="E3" s="3">
        <f>LN(B3/B2)</f>
        <v>-1.1522451985385767E-2</v>
      </c>
      <c r="F3">
        <f t="shared" ref="F3:F66" si="0">LN(B3)</f>
        <v>5.0674566140894202</v>
      </c>
      <c r="G3">
        <f t="shared" ref="G3:G66" si="1">LN(C3)</f>
        <v>14.189991922417253</v>
      </c>
    </row>
    <row r="4" spans="1:7" x14ac:dyDescent="0.25">
      <c r="A4" s="1">
        <v>43983</v>
      </c>
      <c r="B4">
        <v>159</v>
      </c>
      <c r="C4">
        <v>1382001</v>
      </c>
      <c r="D4">
        <f t="shared" ref="D4:D67" si="2">(B4-B3)/B3</f>
        <v>1.4486363922654767E-3</v>
      </c>
      <c r="E4">
        <f t="shared" ref="E4:E67" si="3">LN(B4/B3)</f>
        <v>1.4475881308112901E-3</v>
      </c>
      <c r="F4">
        <f t="shared" si="0"/>
        <v>5.0689042022202315</v>
      </c>
      <c r="G4">
        <f t="shared" si="1"/>
        <v>14.139043006898492</v>
      </c>
    </row>
    <row r="5" spans="1:7" x14ac:dyDescent="0.25">
      <c r="A5" s="1">
        <v>44013</v>
      </c>
      <c r="B5">
        <v>157.62</v>
      </c>
      <c r="C5">
        <v>1565158</v>
      </c>
      <c r="D5">
        <f t="shared" si="2"/>
        <v>-8.6792452830188396E-3</v>
      </c>
      <c r="E5">
        <f t="shared" si="3"/>
        <v>-8.7171292947280481E-3</v>
      </c>
      <c r="F5">
        <f t="shared" si="0"/>
        <v>5.0601870729255038</v>
      </c>
      <c r="G5">
        <f t="shared" si="1"/>
        <v>14.263497335326882</v>
      </c>
    </row>
    <row r="6" spans="1:7" x14ac:dyDescent="0.25">
      <c r="A6" s="1">
        <v>44044</v>
      </c>
      <c r="B6">
        <v>160.13999999999999</v>
      </c>
      <c r="C6">
        <v>1841459</v>
      </c>
      <c r="D6">
        <f t="shared" si="2"/>
        <v>1.5987818804720097E-2</v>
      </c>
      <c r="E6">
        <f t="shared" si="3"/>
        <v>1.5861359718984062E-2</v>
      </c>
      <c r="F6">
        <f t="shared" si="0"/>
        <v>5.0760484326444875</v>
      </c>
      <c r="G6">
        <f t="shared" si="1"/>
        <v>14.426068750161079</v>
      </c>
    </row>
    <row r="7" spans="1:7" x14ac:dyDescent="0.25">
      <c r="A7" s="1">
        <v>44075</v>
      </c>
      <c r="B7">
        <v>162.08000000000001</v>
      </c>
      <c r="C7">
        <v>1621985</v>
      </c>
      <c r="D7">
        <f t="shared" si="2"/>
        <v>1.2114399900087587E-2</v>
      </c>
      <c r="E7">
        <f t="shared" si="3"/>
        <v>1.2041607855885723E-2</v>
      </c>
      <c r="F7">
        <f t="shared" si="0"/>
        <v>5.0880900405003731</v>
      </c>
      <c r="G7">
        <f t="shared" si="1"/>
        <v>14.299161265772563</v>
      </c>
    </row>
    <row r="8" spans="1:7" x14ac:dyDescent="0.25">
      <c r="A8" s="1">
        <v>44105</v>
      </c>
      <c r="B8">
        <v>161.27000000000001</v>
      </c>
      <c r="C8">
        <v>1554452</v>
      </c>
      <c r="D8">
        <f t="shared" si="2"/>
        <v>-4.9975320829220276E-3</v>
      </c>
      <c r="E8">
        <f t="shared" si="3"/>
        <v>-5.010061507948884E-3</v>
      </c>
      <c r="F8">
        <f t="shared" si="0"/>
        <v>5.0830799789924246</v>
      </c>
      <c r="G8">
        <f t="shared" si="1"/>
        <v>14.256633629908357</v>
      </c>
    </row>
    <row r="9" spans="1:7" x14ac:dyDescent="0.25">
      <c r="A9" t="s">
        <v>53</v>
      </c>
      <c r="B9">
        <v>163.30000000000001</v>
      </c>
      <c r="C9">
        <v>1242038</v>
      </c>
      <c r="D9">
        <f t="shared" si="2"/>
        <v>1.2587586035840523E-2</v>
      </c>
      <c r="E9">
        <f t="shared" si="3"/>
        <v>1.2509020983995013E-2</v>
      </c>
      <c r="F9">
        <f t="shared" si="0"/>
        <v>5.0955889999764192</v>
      </c>
      <c r="G9">
        <f t="shared" si="1"/>
        <v>14.032264136820723</v>
      </c>
    </row>
    <row r="10" spans="1:7" x14ac:dyDescent="0.25">
      <c r="A10" t="s">
        <v>54</v>
      </c>
      <c r="B10">
        <v>162.1</v>
      </c>
      <c r="C10">
        <v>1544199</v>
      </c>
      <c r="D10">
        <f t="shared" si="2"/>
        <v>-7.3484384568280282E-3</v>
      </c>
      <c r="E10">
        <f t="shared" si="3"/>
        <v>-7.3755712347890632E-3</v>
      </c>
      <c r="F10">
        <f t="shared" si="0"/>
        <v>5.0882134287416303</v>
      </c>
      <c r="G10">
        <f t="shared" si="1"/>
        <v>14.250015887272133</v>
      </c>
    </row>
    <row r="11" spans="1:7" x14ac:dyDescent="0.25">
      <c r="A11" t="s">
        <v>55</v>
      </c>
      <c r="B11">
        <v>163.29</v>
      </c>
      <c r="C11">
        <v>1511841</v>
      </c>
      <c r="D11">
        <f t="shared" si="2"/>
        <v>7.3411474398519293E-3</v>
      </c>
      <c r="E11">
        <f t="shared" si="3"/>
        <v>7.3143323725879126E-3</v>
      </c>
      <c r="F11">
        <f t="shared" si="0"/>
        <v>5.0955277611142185</v>
      </c>
      <c r="G11">
        <f t="shared" si="1"/>
        <v>14.22883867146189</v>
      </c>
    </row>
    <row r="12" spans="1:7" x14ac:dyDescent="0.25">
      <c r="A12" t="s">
        <v>56</v>
      </c>
      <c r="B12">
        <v>166.22</v>
      </c>
      <c r="C12">
        <v>1297065</v>
      </c>
      <c r="D12">
        <f t="shared" si="2"/>
        <v>1.7943536040173968E-2</v>
      </c>
      <c r="E12">
        <f t="shared" si="3"/>
        <v>1.7784451010662082E-2</v>
      </c>
      <c r="F12">
        <f t="shared" si="0"/>
        <v>5.11331221212488</v>
      </c>
      <c r="G12">
        <f t="shared" si="1"/>
        <v>14.075614577694337</v>
      </c>
    </row>
    <row r="13" spans="1:7" x14ac:dyDescent="0.25">
      <c r="A13" t="s">
        <v>57</v>
      </c>
      <c r="B13">
        <v>167.08</v>
      </c>
      <c r="C13">
        <v>1671485</v>
      </c>
      <c r="D13">
        <f t="shared" si="2"/>
        <v>5.1738659607749584E-3</v>
      </c>
      <c r="E13">
        <f t="shared" si="3"/>
        <v>5.1605275040943806E-3</v>
      </c>
      <c r="F13">
        <f t="shared" si="0"/>
        <v>5.1184727396289746</v>
      </c>
      <c r="G13">
        <f t="shared" si="1"/>
        <v>14.329223010826553</v>
      </c>
    </row>
    <row r="14" spans="1:7" x14ac:dyDescent="0.25">
      <c r="A14" t="s">
        <v>58</v>
      </c>
      <c r="B14">
        <v>166.46</v>
      </c>
      <c r="C14">
        <v>1478154</v>
      </c>
      <c r="D14">
        <f t="shared" si="2"/>
        <v>-3.7107972228872664E-3</v>
      </c>
      <c r="E14">
        <f t="shared" si="3"/>
        <v>-3.7176993110255214E-3</v>
      </c>
      <c r="F14">
        <f t="shared" si="0"/>
        <v>5.1147550403179487</v>
      </c>
      <c r="G14">
        <f t="shared" si="1"/>
        <v>14.206304569920293</v>
      </c>
    </row>
    <row r="15" spans="1:7" x14ac:dyDescent="0.25">
      <c r="A15" t="s">
        <v>59</v>
      </c>
      <c r="B15">
        <v>165.8</v>
      </c>
      <c r="C15">
        <v>1515488</v>
      </c>
      <c r="D15">
        <f t="shared" si="2"/>
        <v>-3.9649164964555839E-3</v>
      </c>
      <c r="E15">
        <f t="shared" si="3"/>
        <v>-3.9727976167544567E-3</v>
      </c>
      <c r="F15">
        <f t="shared" si="0"/>
        <v>5.1107822427011946</v>
      </c>
      <c r="G15">
        <f t="shared" si="1"/>
        <v>14.231248057269827</v>
      </c>
    </row>
    <row r="16" spans="1:7" x14ac:dyDescent="0.25">
      <c r="A16" t="s">
        <v>60</v>
      </c>
      <c r="B16">
        <v>166.73</v>
      </c>
      <c r="C16">
        <v>1199730</v>
      </c>
      <c r="D16">
        <f t="shared" si="2"/>
        <v>5.6091676718937177E-3</v>
      </c>
      <c r="E16">
        <f t="shared" si="3"/>
        <v>5.5934948711727373E-3</v>
      </c>
      <c r="F16">
        <f t="shared" si="0"/>
        <v>5.1163757375723673</v>
      </c>
      <c r="G16">
        <f t="shared" si="1"/>
        <v>13.997607089441932</v>
      </c>
    </row>
    <row r="17" spans="1:7" x14ac:dyDescent="0.25">
      <c r="A17" t="s">
        <v>61</v>
      </c>
      <c r="B17">
        <v>165.04</v>
      </c>
      <c r="C17">
        <v>2249939</v>
      </c>
      <c r="D17">
        <f t="shared" si="2"/>
        <v>-1.0136148263659796E-2</v>
      </c>
      <c r="E17">
        <f t="shared" si="3"/>
        <v>-1.0187868809371142E-2</v>
      </c>
      <c r="F17">
        <f t="shared" si="0"/>
        <v>5.106187868762996</v>
      </c>
      <c r="G17">
        <f t="shared" si="1"/>
        <v>14.626413662701978</v>
      </c>
    </row>
    <row r="18" spans="1:7" x14ac:dyDescent="0.25">
      <c r="A18" t="s">
        <v>62</v>
      </c>
      <c r="B18">
        <v>162.27000000000001</v>
      </c>
      <c r="C18">
        <v>1947004</v>
      </c>
      <c r="D18">
        <f t="shared" si="2"/>
        <v>-1.6783809985457962E-2</v>
      </c>
      <c r="E18">
        <f t="shared" si="3"/>
        <v>-1.6926254211550945E-2</v>
      </c>
      <c r="F18">
        <f t="shared" si="0"/>
        <v>5.0892616145514458</v>
      </c>
      <c r="G18">
        <f t="shared" si="1"/>
        <v>14.481802338794958</v>
      </c>
    </row>
    <row r="19" spans="1:7" x14ac:dyDescent="0.25">
      <c r="A19" t="s">
        <v>63</v>
      </c>
      <c r="B19">
        <v>165.49</v>
      </c>
      <c r="C19">
        <v>1273572</v>
      </c>
      <c r="D19">
        <f t="shared" si="2"/>
        <v>1.9843470758612182E-2</v>
      </c>
      <c r="E19">
        <f t="shared" si="3"/>
        <v>1.9649155479406561E-2</v>
      </c>
      <c r="F19">
        <f t="shared" si="0"/>
        <v>5.1089107700308523</v>
      </c>
      <c r="G19">
        <f t="shared" si="1"/>
        <v>14.057336108905961</v>
      </c>
    </row>
    <row r="20" spans="1:7" x14ac:dyDescent="0.25">
      <c r="A20" t="s">
        <v>64</v>
      </c>
      <c r="B20">
        <v>168.14</v>
      </c>
      <c r="C20">
        <v>1852795</v>
      </c>
      <c r="D20">
        <f t="shared" si="2"/>
        <v>1.6013052148165913E-2</v>
      </c>
      <c r="E20">
        <f t="shared" si="3"/>
        <v>1.5886195676298693E-2</v>
      </c>
      <c r="F20">
        <f t="shared" si="0"/>
        <v>5.1247969657071506</v>
      </c>
      <c r="G20">
        <f t="shared" si="1"/>
        <v>14.432205867738864</v>
      </c>
    </row>
    <row r="21" spans="1:7" x14ac:dyDescent="0.25">
      <c r="A21" t="s">
        <v>65</v>
      </c>
      <c r="B21">
        <v>172.75</v>
      </c>
      <c r="C21">
        <v>4001118</v>
      </c>
      <c r="D21">
        <f t="shared" si="2"/>
        <v>2.7417628167003771E-2</v>
      </c>
      <c r="E21">
        <f t="shared" si="3"/>
        <v>2.7048496940628573E-2</v>
      </c>
      <c r="F21">
        <f t="shared" si="0"/>
        <v>5.1518454626477794</v>
      </c>
      <c r="G21">
        <f t="shared" si="1"/>
        <v>15.202084380031316</v>
      </c>
    </row>
    <row r="22" spans="1:7" x14ac:dyDescent="0.25">
      <c r="A22" t="s">
        <v>66</v>
      </c>
      <c r="B22">
        <v>170.18</v>
      </c>
      <c r="C22">
        <v>3183291</v>
      </c>
      <c r="D22">
        <f t="shared" si="2"/>
        <v>-1.4876989869753941E-2</v>
      </c>
      <c r="E22">
        <f t="shared" si="3"/>
        <v>-1.4988762226367965E-2</v>
      </c>
      <c r="F22">
        <f t="shared" si="0"/>
        <v>5.1368567004214114</v>
      </c>
      <c r="G22">
        <f t="shared" si="1"/>
        <v>14.973426125271059</v>
      </c>
    </row>
    <row r="23" spans="1:7" x14ac:dyDescent="0.25">
      <c r="A23" s="1">
        <v>43892</v>
      </c>
      <c r="B23">
        <v>174.4</v>
      </c>
      <c r="C23">
        <v>2275551</v>
      </c>
      <c r="D23">
        <f t="shared" si="2"/>
        <v>2.4797273475143957E-2</v>
      </c>
      <c r="E23">
        <f t="shared" si="3"/>
        <v>2.4494811053468058E-2</v>
      </c>
      <c r="F23">
        <f t="shared" si="0"/>
        <v>5.1613515114748791</v>
      </c>
      <c r="G23">
        <f t="shared" si="1"/>
        <v>14.637732778844233</v>
      </c>
    </row>
    <row r="24" spans="1:7" x14ac:dyDescent="0.25">
      <c r="A24" s="1">
        <v>43923</v>
      </c>
      <c r="B24">
        <v>180.15</v>
      </c>
      <c r="C24">
        <v>2224805</v>
      </c>
      <c r="D24">
        <f t="shared" si="2"/>
        <v>3.2970183486238529E-2</v>
      </c>
      <c r="E24">
        <f t="shared" si="3"/>
        <v>3.2438325719223039E-2</v>
      </c>
      <c r="F24">
        <f t="shared" si="0"/>
        <v>5.1937898371941023</v>
      </c>
      <c r="G24">
        <f t="shared" si="1"/>
        <v>14.615179829292391</v>
      </c>
    </row>
    <row r="25" spans="1:7" x14ac:dyDescent="0.25">
      <c r="A25" s="1">
        <v>43953</v>
      </c>
      <c r="B25">
        <v>179.9</v>
      </c>
      <c r="C25">
        <v>3040755</v>
      </c>
      <c r="D25">
        <f t="shared" si="2"/>
        <v>-1.3877324451845683E-3</v>
      </c>
      <c r="E25">
        <f t="shared" si="3"/>
        <v>-1.3886962376147818E-3</v>
      </c>
      <c r="F25">
        <f t="shared" si="0"/>
        <v>5.1924011409564876</v>
      </c>
      <c r="G25">
        <f t="shared" si="1"/>
        <v>14.9276163978105</v>
      </c>
    </row>
    <row r="26" spans="1:7" x14ac:dyDescent="0.25">
      <c r="A26" s="1">
        <v>43984</v>
      </c>
      <c r="B26">
        <v>183.65</v>
      </c>
      <c r="C26">
        <v>2198977</v>
      </c>
      <c r="D26">
        <f t="shared" si="2"/>
        <v>2.0844913841022789E-2</v>
      </c>
      <c r="E26">
        <f t="shared" si="3"/>
        <v>2.0630631309188824E-2</v>
      </c>
      <c r="F26">
        <f t="shared" si="0"/>
        <v>5.2130317722656763</v>
      </c>
      <c r="G26">
        <f t="shared" si="1"/>
        <v>14.603502810182517</v>
      </c>
    </row>
    <row r="27" spans="1:7" x14ac:dyDescent="0.25">
      <c r="A27" s="1">
        <v>44014</v>
      </c>
      <c r="B27">
        <v>183.89</v>
      </c>
      <c r="C27">
        <v>2468882</v>
      </c>
      <c r="D27">
        <f t="shared" si="2"/>
        <v>1.3068336509664072E-3</v>
      </c>
      <c r="E27">
        <f t="shared" si="3"/>
        <v>1.3059804870854833E-3</v>
      </c>
      <c r="F27">
        <f t="shared" si="0"/>
        <v>5.2143377527527619</v>
      </c>
      <c r="G27">
        <f t="shared" si="1"/>
        <v>14.719275974556618</v>
      </c>
    </row>
    <row r="28" spans="1:7" x14ac:dyDescent="0.25">
      <c r="A28" s="1">
        <v>44106</v>
      </c>
      <c r="B28">
        <v>188.72</v>
      </c>
      <c r="C28">
        <v>2188123</v>
      </c>
      <c r="D28">
        <f t="shared" si="2"/>
        <v>2.6265702322040421E-2</v>
      </c>
      <c r="E28">
        <f t="shared" si="3"/>
        <v>2.5926682346657941E-2</v>
      </c>
      <c r="F28">
        <f t="shared" si="0"/>
        <v>5.2402644350994194</v>
      </c>
      <c r="G28">
        <f t="shared" si="1"/>
        <v>14.598554656666085</v>
      </c>
    </row>
    <row r="29" spans="1:7" x14ac:dyDescent="0.25">
      <c r="A29" s="1">
        <v>44137</v>
      </c>
      <c r="B29">
        <v>184.37</v>
      </c>
      <c r="C29">
        <v>4688306</v>
      </c>
      <c r="D29">
        <f t="shared" si="2"/>
        <v>-2.3050021195421759E-2</v>
      </c>
      <c r="E29">
        <f t="shared" si="3"/>
        <v>-2.3319827017120168E-2</v>
      </c>
      <c r="F29">
        <f t="shared" si="0"/>
        <v>5.216944608082299</v>
      </c>
      <c r="G29">
        <f t="shared" si="1"/>
        <v>15.360581881146336</v>
      </c>
    </row>
    <row r="30" spans="1:7" x14ac:dyDescent="0.25">
      <c r="A30" s="1">
        <v>44167</v>
      </c>
      <c r="B30">
        <v>184.7</v>
      </c>
      <c r="C30">
        <v>3756749</v>
      </c>
      <c r="D30">
        <f t="shared" si="2"/>
        <v>1.7898790475673052E-3</v>
      </c>
      <c r="E30">
        <f t="shared" si="3"/>
        <v>1.7882791228947092E-3</v>
      </c>
      <c r="F30">
        <f t="shared" si="0"/>
        <v>5.2187328872051939</v>
      </c>
      <c r="G30">
        <f t="shared" si="1"/>
        <v>15.139064513700408</v>
      </c>
    </row>
    <row r="31" spans="1:7" x14ac:dyDescent="0.25">
      <c r="A31" t="s">
        <v>67</v>
      </c>
      <c r="B31">
        <v>183.69</v>
      </c>
      <c r="C31">
        <v>2711076</v>
      </c>
      <c r="D31">
        <f t="shared" si="2"/>
        <v>-5.4683270167839252E-3</v>
      </c>
      <c r="E31">
        <f t="shared" si="3"/>
        <v>-5.4833330472213978E-3</v>
      </c>
      <c r="F31">
        <f t="shared" si="0"/>
        <v>5.2132495541579731</v>
      </c>
      <c r="G31">
        <f t="shared" si="1"/>
        <v>14.812856162023676</v>
      </c>
    </row>
    <row r="32" spans="1:7" x14ac:dyDescent="0.25">
      <c r="A32" t="s">
        <v>68</v>
      </c>
      <c r="B32">
        <v>185.4</v>
      </c>
      <c r="C32">
        <v>1361434</v>
      </c>
      <c r="D32">
        <f t="shared" si="2"/>
        <v>9.3091621754042564E-3</v>
      </c>
      <c r="E32">
        <f t="shared" si="3"/>
        <v>9.266098973781986E-3</v>
      </c>
      <c r="F32">
        <f t="shared" si="0"/>
        <v>5.2225156531317545</v>
      </c>
      <c r="G32">
        <f t="shared" si="1"/>
        <v>14.124049113975307</v>
      </c>
    </row>
    <row r="33" spans="1:7" x14ac:dyDescent="0.25">
      <c r="A33" t="s">
        <v>69</v>
      </c>
      <c r="B33">
        <v>187.25</v>
      </c>
      <c r="C33">
        <v>1460895</v>
      </c>
      <c r="D33">
        <f t="shared" si="2"/>
        <v>9.9784250269686851E-3</v>
      </c>
      <c r="E33">
        <f t="shared" si="3"/>
        <v>9.9289692655741366E-3</v>
      </c>
      <c r="F33">
        <f t="shared" si="0"/>
        <v>5.2324446223973284</v>
      </c>
      <c r="G33">
        <f t="shared" si="1"/>
        <v>14.194559819567004</v>
      </c>
    </row>
    <row r="34" spans="1:7" x14ac:dyDescent="0.25">
      <c r="A34" t="s">
        <v>70</v>
      </c>
      <c r="B34">
        <v>187.25</v>
      </c>
      <c r="C34">
        <v>1188625</v>
      </c>
      <c r="D34">
        <f t="shared" si="2"/>
        <v>0</v>
      </c>
      <c r="E34">
        <f t="shared" si="3"/>
        <v>0</v>
      </c>
      <c r="F34">
        <f t="shared" si="0"/>
        <v>5.2324446223973284</v>
      </c>
      <c r="G34">
        <f t="shared" si="1"/>
        <v>13.988307734841745</v>
      </c>
    </row>
    <row r="35" spans="1:7" x14ac:dyDescent="0.25">
      <c r="A35" t="s">
        <v>71</v>
      </c>
      <c r="B35">
        <v>184.37</v>
      </c>
      <c r="C35">
        <v>2466554</v>
      </c>
      <c r="D35">
        <f t="shared" si="2"/>
        <v>-1.5380507343124142E-2</v>
      </c>
      <c r="E35">
        <f t="shared" si="3"/>
        <v>-1.5500014315029422E-2</v>
      </c>
      <c r="F35">
        <f t="shared" si="0"/>
        <v>5.216944608082299</v>
      </c>
      <c r="G35">
        <f t="shared" si="1"/>
        <v>14.718332592787448</v>
      </c>
    </row>
    <row r="36" spans="1:7" x14ac:dyDescent="0.25">
      <c r="A36" t="s">
        <v>72</v>
      </c>
      <c r="B36">
        <v>178.57</v>
      </c>
      <c r="C36">
        <v>3200997</v>
      </c>
      <c r="D36">
        <f t="shared" si="2"/>
        <v>-3.1458480229972399E-2</v>
      </c>
      <c r="E36">
        <f t="shared" si="3"/>
        <v>-3.1963926873266171E-2</v>
      </c>
      <c r="F36">
        <f t="shared" si="0"/>
        <v>5.1849806812090335</v>
      </c>
      <c r="G36">
        <f t="shared" si="1"/>
        <v>14.978972881744438</v>
      </c>
    </row>
    <row r="37" spans="1:7" x14ac:dyDescent="0.25">
      <c r="A37" t="s">
        <v>277</v>
      </c>
      <c r="B37">
        <v>170.78</v>
      </c>
      <c r="C37">
        <v>4586661</v>
      </c>
      <c r="D37">
        <f t="shared" si="2"/>
        <v>-4.3624348994791916E-2</v>
      </c>
      <c r="E37">
        <f t="shared" si="3"/>
        <v>-4.4604502729573232E-2</v>
      </c>
      <c r="F37">
        <f t="shared" si="0"/>
        <v>5.1403761784794604</v>
      </c>
      <c r="G37">
        <f t="shared" si="1"/>
        <v>15.338662866335483</v>
      </c>
    </row>
    <row r="38" spans="1:7" x14ac:dyDescent="0.25">
      <c r="A38" t="s">
        <v>73</v>
      </c>
      <c r="B38">
        <v>170.17</v>
      </c>
      <c r="C38">
        <v>3416423</v>
      </c>
      <c r="D38">
        <f t="shared" si="2"/>
        <v>-3.571846820470861E-3</v>
      </c>
      <c r="E38">
        <f t="shared" si="3"/>
        <v>-3.5782410961148598E-3</v>
      </c>
      <c r="F38">
        <f t="shared" si="0"/>
        <v>5.1367979373833448</v>
      </c>
      <c r="G38">
        <f t="shared" si="1"/>
        <v>15.044104655264228</v>
      </c>
    </row>
    <row r="39" spans="1:7" x14ac:dyDescent="0.25">
      <c r="A39" t="s">
        <v>74</v>
      </c>
      <c r="B39">
        <v>158</v>
      </c>
      <c r="C39">
        <v>5997232</v>
      </c>
      <c r="D39">
        <f t="shared" si="2"/>
        <v>-7.1516718575542038E-2</v>
      </c>
      <c r="E39">
        <f t="shared" si="3"/>
        <v>-7.4202904356378357E-2</v>
      </c>
      <c r="F39">
        <f t="shared" si="0"/>
        <v>5.0625950330269669</v>
      </c>
      <c r="G39">
        <f t="shared" si="1"/>
        <v>15.606808587412035</v>
      </c>
    </row>
    <row r="40" spans="1:7" x14ac:dyDescent="0.25">
      <c r="A40" t="s">
        <v>75</v>
      </c>
      <c r="B40">
        <v>161.91999999999999</v>
      </c>
      <c r="C40">
        <v>5726661</v>
      </c>
      <c r="D40">
        <f t="shared" si="2"/>
        <v>2.4810126582278401E-2</v>
      </c>
      <c r="E40">
        <f t="shared" si="3"/>
        <v>2.4507353072133874E-2</v>
      </c>
      <c r="F40">
        <f t="shared" si="0"/>
        <v>5.0871023860991009</v>
      </c>
      <c r="G40">
        <f t="shared" si="1"/>
        <v>15.560643196329083</v>
      </c>
    </row>
    <row r="41" spans="1:7" x14ac:dyDescent="0.25">
      <c r="A41" s="1">
        <v>43864</v>
      </c>
      <c r="B41">
        <v>172.73</v>
      </c>
      <c r="C41">
        <v>4343111</v>
      </c>
      <c r="D41">
        <f t="shared" si="2"/>
        <v>6.676136363636366E-2</v>
      </c>
      <c r="E41">
        <f t="shared" si="3"/>
        <v>6.4627295606092455E-2</v>
      </c>
      <c r="F41">
        <f t="shared" si="0"/>
        <v>5.1517296817051932</v>
      </c>
      <c r="G41">
        <f t="shared" si="1"/>
        <v>15.28410146956014</v>
      </c>
    </row>
    <row r="42" spans="1:7" x14ac:dyDescent="0.25">
      <c r="A42" s="1">
        <v>43893</v>
      </c>
      <c r="B42">
        <v>164.44</v>
      </c>
      <c r="C42">
        <v>3671854</v>
      </c>
      <c r="D42">
        <f t="shared" si="2"/>
        <v>-4.799397904243613E-2</v>
      </c>
      <c r="E42">
        <f t="shared" si="3"/>
        <v>-4.9183919675515303E-2</v>
      </c>
      <c r="F42">
        <f t="shared" si="0"/>
        <v>5.1025457620296777</v>
      </c>
      <c r="G42">
        <f t="shared" si="1"/>
        <v>15.116207269583471</v>
      </c>
    </row>
    <row r="43" spans="1:7" x14ac:dyDescent="0.25">
      <c r="A43" s="1">
        <v>43924</v>
      </c>
      <c r="B43">
        <v>170.45</v>
      </c>
      <c r="C43">
        <v>2873255</v>
      </c>
      <c r="D43">
        <f t="shared" si="2"/>
        <v>3.6548285088786131E-2</v>
      </c>
      <c r="E43">
        <f t="shared" si="3"/>
        <v>3.589623655423442E-2</v>
      </c>
      <c r="F43">
        <f t="shared" si="0"/>
        <v>5.1384419985839118</v>
      </c>
      <c r="G43">
        <f t="shared" si="1"/>
        <v>14.870956091419172</v>
      </c>
    </row>
    <row r="44" spans="1:7" x14ac:dyDescent="0.25">
      <c r="A44" s="1">
        <v>43954</v>
      </c>
      <c r="B44">
        <v>166.46</v>
      </c>
      <c r="C44">
        <v>3422063</v>
      </c>
      <c r="D44">
        <f t="shared" si="2"/>
        <v>-2.3408624229979354E-2</v>
      </c>
      <c r="E44">
        <f t="shared" si="3"/>
        <v>-2.3686958265962912E-2</v>
      </c>
      <c r="F44">
        <f t="shared" si="0"/>
        <v>5.1147550403179487</v>
      </c>
      <c r="G44">
        <f t="shared" si="1"/>
        <v>15.045754143551191</v>
      </c>
    </row>
    <row r="45" spans="1:7" x14ac:dyDescent="0.25">
      <c r="A45" s="1">
        <v>43985</v>
      </c>
      <c r="B45">
        <v>161.29</v>
      </c>
      <c r="C45">
        <v>5498580</v>
      </c>
      <c r="D45">
        <f t="shared" si="2"/>
        <v>-3.1058512555569E-2</v>
      </c>
      <c r="E45">
        <f t="shared" si="3"/>
        <v>-3.1551053388858018E-2</v>
      </c>
      <c r="F45">
        <f t="shared" si="0"/>
        <v>5.0832039869290915</v>
      </c>
      <c r="G45">
        <f t="shared" si="1"/>
        <v>15.520000435049853</v>
      </c>
    </row>
    <row r="46" spans="1:7" x14ac:dyDescent="0.25">
      <c r="A46" s="1">
        <v>44077</v>
      </c>
      <c r="B46">
        <v>150.72</v>
      </c>
      <c r="C46">
        <v>7204268</v>
      </c>
      <c r="D46">
        <f t="shared" si="2"/>
        <v>-6.55341310682621E-2</v>
      </c>
      <c r="E46">
        <f t="shared" si="3"/>
        <v>-6.7780176101038231E-2</v>
      </c>
      <c r="F46">
        <f t="shared" si="0"/>
        <v>5.0154238108280529</v>
      </c>
      <c r="G46">
        <f t="shared" si="1"/>
        <v>15.790184186140715</v>
      </c>
    </row>
    <row r="47" spans="1:7" x14ac:dyDescent="0.25">
      <c r="A47" s="1">
        <v>44107</v>
      </c>
      <c r="B47">
        <v>161</v>
      </c>
      <c r="C47">
        <v>5955348</v>
      </c>
      <c r="D47">
        <f t="shared" si="2"/>
        <v>6.8205944798301499E-2</v>
      </c>
      <c r="E47">
        <f t="shared" si="3"/>
        <v>6.5980554156410035E-2</v>
      </c>
      <c r="F47">
        <f t="shared" si="0"/>
        <v>5.0814043649844631</v>
      </c>
      <c r="G47">
        <f t="shared" si="1"/>
        <v>15.599800197351241</v>
      </c>
    </row>
    <row r="48" spans="1:7" x14ac:dyDescent="0.25">
      <c r="A48" s="1">
        <v>44138</v>
      </c>
      <c r="B48">
        <v>153.59</v>
      </c>
      <c r="C48">
        <v>4934380</v>
      </c>
      <c r="D48">
        <f t="shared" si="2"/>
        <v>-4.6024844720496873E-2</v>
      </c>
      <c r="E48">
        <f t="shared" si="3"/>
        <v>-4.7117650556926058E-2</v>
      </c>
      <c r="F48">
        <f t="shared" si="0"/>
        <v>5.0342867144275365</v>
      </c>
      <c r="G48">
        <f t="shared" si="1"/>
        <v>15.411737589725186</v>
      </c>
    </row>
    <row r="49" spans="1:7" x14ac:dyDescent="0.25">
      <c r="A49" s="1">
        <v>44168</v>
      </c>
      <c r="B49">
        <v>138.93</v>
      </c>
      <c r="C49">
        <v>7603774</v>
      </c>
      <c r="D49">
        <f t="shared" si="2"/>
        <v>-9.5448922455889026E-2</v>
      </c>
      <c r="E49">
        <f t="shared" si="3"/>
        <v>-0.10031650526676651</v>
      </c>
      <c r="F49">
        <f t="shared" si="0"/>
        <v>4.93397020916077</v>
      </c>
      <c r="G49">
        <f t="shared" si="1"/>
        <v>15.844155260949405</v>
      </c>
    </row>
    <row r="50" spans="1:7" x14ac:dyDescent="0.25">
      <c r="A50" t="s">
        <v>76</v>
      </c>
      <c r="B50">
        <v>158.81</v>
      </c>
      <c r="C50">
        <v>8039654</v>
      </c>
      <c r="D50">
        <f t="shared" si="2"/>
        <v>0.1430936442812927</v>
      </c>
      <c r="E50">
        <f t="shared" si="3"/>
        <v>0.1337383099617849</v>
      </c>
      <c r="F50">
        <f t="shared" si="0"/>
        <v>5.0677085191225553</v>
      </c>
      <c r="G50">
        <f t="shared" si="1"/>
        <v>15.899896605403253</v>
      </c>
    </row>
    <row r="51" spans="1:7" x14ac:dyDescent="0.25">
      <c r="A51" t="s">
        <v>77</v>
      </c>
      <c r="B51">
        <v>135.25</v>
      </c>
      <c r="C51">
        <v>5509701</v>
      </c>
      <c r="D51">
        <f t="shared" si="2"/>
        <v>-0.14835337825073988</v>
      </c>
      <c r="E51">
        <f t="shared" si="3"/>
        <v>-0.16058360139596436</v>
      </c>
      <c r="F51">
        <f t="shared" si="0"/>
        <v>4.9071249177265912</v>
      </c>
      <c r="G51">
        <f t="shared" si="1"/>
        <v>15.522020914683923</v>
      </c>
    </row>
    <row r="52" spans="1:7" x14ac:dyDescent="0.25">
      <c r="A52" t="s">
        <v>78</v>
      </c>
      <c r="B52">
        <v>146.47999999999999</v>
      </c>
      <c r="C52">
        <v>4765700</v>
      </c>
      <c r="D52">
        <f t="shared" si="2"/>
        <v>8.3031423290203257E-2</v>
      </c>
      <c r="E52">
        <f t="shared" si="3"/>
        <v>7.9763982639664235E-2</v>
      </c>
      <c r="F52">
        <f t="shared" si="0"/>
        <v>4.9868889003662549</v>
      </c>
      <c r="G52">
        <f t="shared" si="1"/>
        <v>15.376954988793095</v>
      </c>
    </row>
    <row r="53" spans="1:7" x14ac:dyDescent="0.25">
      <c r="A53" t="s">
        <v>79</v>
      </c>
      <c r="B53">
        <v>142.52000000000001</v>
      </c>
      <c r="C53">
        <v>5582841</v>
      </c>
      <c r="D53">
        <f t="shared" si="2"/>
        <v>-2.7034407427635035E-2</v>
      </c>
      <c r="E53">
        <f t="shared" si="3"/>
        <v>-2.7406559628619875E-2</v>
      </c>
      <c r="F53">
        <f t="shared" si="0"/>
        <v>4.9594823407376349</v>
      </c>
      <c r="G53">
        <f t="shared" si="1"/>
        <v>15.535208344574757</v>
      </c>
    </row>
    <row r="54" spans="1:7" x14ac:dyDescent="0.25">
      <c r="A54" t="s">
        <v>80</v>
      </c>
      <c r="B54">
        <v>142.69999999999999</v>
      </c>
      <c r="C54">
        <v>5920618</v>
      </c>
      <c r="D54">
        <f t="shared" si="2"/>
        <v>1.2629806342967891E-3</v>
      </c>
      <c r="E54">
        <f t="shared" si="3"/>
        <v>1.2621837451552444E-3</v>
      </c>
      <c r="F54">
        <f t="shared" si="0"/>
        <v>4.9607445244827906</v>
      </c>
      <c r="G54">
        <f t="shared" si="1"/>
        <v>15.593951393303627</v>
      </c>
    </row>
    <row r="55" spans="1:7" x14ac:dyDescent="0.25">
      <c r="A55" t="s">
        <v>81</v>
      </c>
      <c r="B55">
        <v>136.81</v>
      </c>
      <c r="C55">
        <v>5874487</v>
      </c>
      <c r="D55">
        <f t="shared" si="2"/>
        <v>-4.127540294323747E-2</v>
      </c>
      <c r="E55">
        <f t="shared" si="3"/>
        <v>-4.2151422550767967E-2</v>
      </c>
      <c r="F55">
        <f t="shared" si="0"/>
        <v>4.9185931019320224</v>
      </c>
      <c r="G55">
        <f t="shared" si="1"/>
        <v>15.586129295033022</v>
      </c>
    </row>
    <row r="56" spans="1:7" x14ac:dyDescent="0.25">
      <c r="A56" t="s">
        <v>82</v>
      </c>
      <c r="B56">
        <v>135.56</v>
      </c>
      <c r="C56">
        <v>5865001</v>
      </c>
      <c r="D56">
        <f t="shared" si="2"/>
        <v>-9.1367590088443831E-3</v>
      </c>
      <c r="E56">
        <f t="shared" si="3"/>
        <v>-9.1787551931721036E-3</v>
      </c>
      <c r="F56">
        <f t="shared" si="0"/>
        <v>4.9094143467388509</v>
      </c>
      <c r="G56">
        <f t="shared" si="1"/>
        <v>15.584513210572682</v>
      </c>
    </row>
    <row r="57" spans="1:7" x14ac:dyDescent="0.25">
      <c r="A57" t="s">
        <v>83</v>
      </c>
      <c r="B57">
        <v>148.34</v>
      </c>
      <c r="C57">
        <v>6011066</v>
      </c>
      <c r="D57">
        <f t="shared" si="2"/>
        <v>9.4275597521392751E-2</v>
      </c>
      <c r="E57">
        <f t="shared" si="3"/>
        <v>9.0092589569561385E-2</v>
      </c>
      <c r="F57">
        <f t="shared" si="0"/>
        <v>4.9995069363084124</v>
      </c>
      <c r="G57">
        <f t="shared" si="1"/>
        <v>15.609112661831258</v>
      </c>
    </row>
    <row r="58" spans="1:7" x14ac:dyDescent="0.25">
      <c r="A58" t="s">
        <v>84</v>
      </c>
      <c r="B58">
        <v>146.91999999999999</v>
      </c>
      <c r="C58">
        <v>6236320</v>
      </c>
      <c r="D58">
        <f t="shared" si="2"/>
        <v>-9.5726034784954558E-3</v>
      </c>
      <c r="E58">
        <f t="shared" si="3"/>
        <v>-9.6187153569455269E-3</v>
      </c>
      <c r="F58">
        <f t="shared" si="0"/>
        <v>4.9898882209514666</v>
      </c>
      <c r="G58">
        <f t="shared" si="1"/>
        <v>15.645900822788715</v>
      </c>
    </row>
    <row r="59" spans="1:7" x14ac:dyDescent="0.25">
      <c r="A59" t="s">
        <v>85</v>
      </c>
      <c r="B59">
        <v>156.01</v>
      </c>
      <c r="C59">
        <v>4495929</v>
      </c>
      <c r="D59">
        <f t="shared" si="2"/>
        <v>6.1870405662945847E-2</v>
      </c>
      <c r="E59">
        <f t="shared" si="3"/>
        <v>6.0031886807691441E-2</v>
      </c>
      <c r="F59">
        <f t="shared" si="0"/>
        <v>5.0499201077591582</v>
      </c>
      <c r="G59">
        <f t="shared" si="1"/>
        <v>15.318682878616025</v>
      </c>
    </row>
    <row r="60" spans="1:7" x14ac:dyDescent="0.25">
      <c r="A60" t="s">
        <v>86</v>
      </c>
      <c r="B60">
        <v>149.61000000000001</v>
      </c>
      <c r="C60">
        <v>4005999</v>
      </c>
      <c r="D60">
        <f t="shared" si="2"/>
        <v>-4.1023011345426429E-2</v>
      </c>
      <c r="E60">
        <f t="shared" si="3"/>
        <v>-4.1888199533017E-2</v>
      </c>
      <c r="F60">
        <f t="shared" si="0"/>
        <v>5.0080319082261413</v>
      </c>
      <c r="G60">
        <f t="shared" si="1"/>
        <v>15.203303545582308</v>
      </c>
    </row>
    <row r="61" spans="1:7" x14ac:dyDescent="0.25">
      <c r="A61" t="s">
        <v>87</v>
      </c>
      <c r="B61">
        <v>160.31</v>
      </c>
      <c r="C61">
        <v>3925170</v>
      </c>
      <c r="D61">
        <f t="shared" si="2"/>
        <v>7.1519283470356174E-2</v>
      </c>
      <c r="E61">
        <f t="shared" si="3"/>
        <v>6.9077532475441267E-2</v>
      </c>
      <c r="F61">
        <f t="shared" si="0"/>
        <v>5.077109440701582</v>
      </c>
      <c r="G61">
        <f t="shared" si="1"/>
        <v>15.182920220362615</v>
      </c>
    </row>
    <row r="62" spans="1:7" x14ac:dyDescent="0.25">
      <c r="A62" t="s">
        <v>88</v>
      </c>
      <c r="B62">
        <v>157.66999999999999</v>
      </c>
      <c r="C62">
        <v>4988816</v>
      </c>
      <c r="D62">
        <f t="shared" si="2"/>
        <v>-1.6468093069677593E-2</v>
      </c>
      <c r="E62">
        <f t="shared" si="3"/>
        <v>-1.6605199452191875E-2</v>
      </c>
      <c r="F62">
        <f t="shared" si="0"/>
        <v>5.0605042412493901</v>
      </c>
      <c r="G62">
        <f t="shared" si="1"/>
        <v>15.422709165024544</v>
      </c>
    </row>
    <row r="63" spans="1:7" x14ac:dyDescent="0.25">
      <c r="A63" s="1">
        <v>43834</v>
      </c>
      <c r="B63">
        <v>151.91999999999999</v>
      </c>
      <c r="C63">
        <v>3908441</v>
      </c>
      <c r="D63">
        <f t="shared" si="2"/>
        <v>-3.6468573603095078E-2</v>
      </c>
      <c r="E63">
        <f t="shared" si="3"/>
        <v>-3.7150174745359955E-2</v>
      </c>
      <c r="F63">
        <f t="shared" si="0"/>
        <v>5.0233540665040302</v>
      </c>
      <c r="G63">
        <f t="shared" si="1"/>
        <v>15.178649131223482</v>
      </c>
    </row>
    <row r="64" spans="1:7" x14ac:dyDescent="0.25">
      <c r="A64" s="1">
        <v>43865</v>
      </c>
      <c r="B64">
        <v>155.26</v>
      </c>
      <c r="C64">
        <v>3283062</v>
      </c>
      <c r="D64">
        <f t="shared" si="2"/>
        <v>2.1985255397577695E-2</v>
      </c>
      <c r="E64">
        <f t="shared" si="3"/>
        <v>2.1747064473503844E-2</v>
      </c>
      <c r="F64">
        <f t="shared" si="0"/>
        <v>5.0451011309775344</v>
      </c>
      <c r="G64">
        <f t="shared" si="1"/>
        <v>15.004287081471414</v>
      </c>
    </row>
    <row r="65" spans="1:7" x14ac:dyDescent="0.25">
      <c r="A65" s="1">
        <v>43894</v>
      </c>
      <c r="B65">
        <v>153.83000000000001</v>
      </c>
      <c r="C65">
        <v>2481473</v>
      </c>
      <c r="D65">
        <f t="shared" si="2"/>
        <v>-9.2103568208165565E-3</v>
      </c>
      <c r="E65">
        <f t="shared" si="3"/>
        <v>-9.2530344098743656E-3</v>
      </c>
      <c r="F65">
        <f t="shared" si="0"/>
        <v>5.0358480965676602</v>
      </c>
      <c r="G65">
        <f t="shared" si="1"/>
        <v>14.724362893434622</v>
      </c>
    </row>
    <row r="66" spans="1:7" x14ac:dyDescent="0.25">
      <c r="A66" s="1">
        <v>43986</v>
      </c>
      <c r="B66">
        <v>165.27</v>
      </c>
      <c r="C66">
        <v>3493272</v>
      </c>
      <c r="D66">
        <f t="shared" si="2"/>
        <v>7.4367808619905065E-2</v>
      </c>
      <c r="E66">
        <f t="shared" si="3"/>
        <v>7.1732403585075155E-2</v>
      </c>
      <c r="F66">
        <f t="shared" si="0"/>
        <v>5.1075805001527348</v>
      </c>
      <c r="G66">
        <f t="shared" si="1"/>
        <v>15.066349390783023</v>
      </c>
    </row>
    <row r="67" spans="1:7" x14ac:dyDescent="0.25">
      <c r="A67" s="1">
        <v>44016</v>
      </c>
      <c r="B67">
        <v>163.47999999999999</v>
      </c>
      <c r="C67">
        <v>3539809</v>
      </c>
      <c r="D67">
        <f t="shared" si="2"/>
        <v>-1.0830761783747929E-2</v>
      </c>
      <c r="E67">
        <f t="shared" si="3"/>
        <v>-1.0889841456658469E-2</v>
      </c>
      <c r="F67">
        <f t="shared" ref="F67:F130" si="4">LN(B67)</f>
        <v>5.0966906586960761</v>
      </c>
      <c r="G67">
        <f t="shared" ref="G67:G130" si="5">LN(C67)</f>
        <v>15.079583328852085</v>
      </c>
    </row>
    <row r="68" spans="1:7" x14ac:dyDescent="0.25">
      <c r="A68" s="1">
        <v>44047</v>
      </c>
      <c r="B68">
        <v>165.11</v>
      </c>
      <c r="C68">
        <v>2600733</v>
      </c>
      <c r="D68">
        <f t="shared" ref="D68:D131" si="6">(B68-B67)/B67</f>
        <v>9.9706386102276969E-3</v>
      </c>
      <c r="E68">
        <f t="shared" ref="E68:E131" si="7">LN(B68/B67)</f>
        <v>9.921259747664642E-3</v>
      </c>
      <c r="F68">
        <f t="shared" si="4"/>
        <v>5.1066119184437415</v>
      </c>
      <c r="G68">
        <f t="shared" si="5"/>
        <v>14.77130388633579</v>
      </c>
    </row>
    <row r="69" spans="1:7" x14ac:dyDescent="0.25">
      <c r="A69" s="1">
        <v>44078</v>
      </c>
      <c r="B69">
        <v>165.19</v>
      </c>
      <c r="C69">
        <v>3108571</v>
      </c>
      <c r="D69">
        <f t="shared" si="6"/>
        <v>4.8452546786980846E-4</v>
      </c>
      <c r="E69">
        <f t="shared" si="7"/>
        <v>4.8440812330806035E-4</v>
      </c>
      <c r="F69">
        <f t="shared" si="4"/>
        <v>5.1070963265670493</v>
      </c>
      <c r="G69">
        <f t="shared" si="5"/>
        <v>14.949673693029046</v>
      </c>
    </row>
    <row r="70" spans="1:7" x14ac:dyDescent="0.25">
      <c r="A70" t="s">
        <v>89</v>
      </c>
      <c r="B70">
        <v>165.51</v>
      </c>
      <c r="C70">
        <v>2119362</v>
      </c>
      <c r="D70">
        <f t="shared" si="6"/>
        <v>1.9371632665415169E-3</v>
      </c>
      <c r="E70">
        <f t="shared" si="7"/>
        <v>1.935289385399739E-3</v>
      </c>
      <c r="F70">
        <f t="shared" si="4"/>
        <v>5.1090316159524489</v>
      </c>
      <c r="G70">
        <f t="shared" si="5"/>
        <v>14.566625657959417</v>
      </c>
    </row>
    <row r="71" spans="1:7" x14ac:dyDescent="0.25">
      <c r="A71" t="s">
        <v>90</v>
      </c>
      <c r="B71">
        <v>173.7</v>
      </c>
      <c r="C71">
        <v>2706613</v>
      </c>
      <c r="D71">
        <f t="shared" si="6"/>
        <v>4.9483414899401841E-2</v>
      </c>
      <c r="E71">
        <f t="shared" si="7"/>
        <v>4.8298057294610182E-2</v>
      </c>
      <c r="F71">
        <f t="shared" si="4"/>
        <v>5.1573296732470588</v>
      </c>
      <c r="G71">
        <f t="shared" si="5"/>
        <v>14.811208595686974</v>
      </c>
    </row>
    <row r="72" spans="1:7" x14ac:dyDescent="0.25">
      <c r="A72" t="s">
        <v>91</v>
      </c>
      <c r="B72">
        <v>171.85</v>
      </c>
      <c r="C72">
        <v>2195755</v>
      </c>
      <c r="D72">
        <f t="shared" si="6"/>
        <v>-1.065054691997694E-2</v>
      </c>
      <c r="E72">
        <f t="shared" si="7"/>
        <v>-1.0707669951216298E-2</v>
      </c>
      <c r="F72">
        <f t="shared" si="4"/>
        <v>5.1466220032958425</v>
      </c>
      <c r="G72">
        <f t="shared" si="5"/>
        <v>14.602036508903037</v>
      </c>
    </row>
    <row r="73" spans="1:7" x14ac:dyDescent="0.25">
      <c r="A73" t="s">
        <v>92</v>
      </c>
      <c r="B73">
        <v>177.08</v>
      </c>
      <c r="C73">
        <v>3163450</v>
      </c>
      <c r="D73">
        <f t="shared" si="6"/>
        <v>3.0433517602560481E-2</v>
      </c>
      <c r="E73">
        <f t="shared" si="7"/>
        <v>2.9979604568097531E-2</v>
      </c>
      <c r="F73">
        <f t="shared" si="4"/>
        <v>5.1766016078639403</v>
      </c>
      <c r="G73">
        <f t="shared" si="5"/>
        <v>14.967173762165208</v>
      </c>
    </row>
    <row r="74" spans="1:7" x14ac:dyDescent="0.25">
      <c r="A74" t="s">
        <v>93</v>
      </c>
      <c r="B74">
        <v>178.7</v>
      </c>
      <c r="C74">
        <v>2982625</v>
      </c>
      <c r="D74">
        <f t="shared" si="6"/>
        <v>9.1484074994351485E-3</v>
      </c>
      <c r="E74">
        <f t="shared" si="7"/>
        <v>9.1068143014420375E-3</v>
      </c>
      <c r="F74">
        <f t="shared" si="4"/>
        <v>5.1857084221653826</v>
      </c>
      <c r="G74">
        <f t="shared" si="5"/>
        <v>14.908314343224326</v>
      </c>
    </row>
    <row r="75" spans="1:7" x14ac:dyDescent="0.25">
      <c r="A75" t="s">
        <v>94</v>
      </c>
      <c r="B75">
        <v>167.77</v>
      </c>
      <c r="C75">
        <v>3191636</v>
      </c>
      <c r="D75">
        <f t="shared" si="6"/>
        <v>-6.1163961947397753E-2</v>
      </c>
      <c r="E75">
        <f t="shared" si="7"/>
        <v>-6.3114428383073073E-2</v>
      </c>
      <c r="F75">
        <f t="shared" si="4"/>
        <v>5.1225939937823091</v>
      </c>
      <c r="G75">
        <f t="shared" si="5"/>
        <v>14.976044195961622</v>
      </c>
    </row>
    <row r="76" spans="1:7" x14ac:dyDescent="0.25">
      <c r="A76" t="s">
        <v>95</v>
      </c>
      <c r="B76">
        <v>173.5</v>
      </c>
      <c r="C76">
        <v>2023246</v>
      </c>
      <c r="D76">
        <f t="shared" si="6"/>
        <v>3.4153901174226557E-2</v>
      </c>
      <c r="E76">
        <f t="shared" si="7"/>
        <v>3.3583605604604619E-2</v>
      </c>
      <c r="F76">
        <f t="shared" si="4"/>
        <v>5.1561775993869139</v>
      </c>
      <c r="G76">
        <f t="shared" si="5"/>
        <v>14.520213710338819</v>
      </c>
    </row>
    <row r="77" spans="1:7" x14ac:dyDescent="0.25">
      <c r="A77" t="s">
        <v>96</v>
      </c>
      <c r="B77">
        <v>171.43</v>
      </c>
      <c r="C77">
        <v>2108888</v>
      </c>
      <c r="D77">
        <f t="shared" si="6"/>
        <v>-1.1930835734870278E-2</v>
      </c>
      <c r="E77">
        <f t="shared" si="7"/>
        <v>-1.2002579367524193E-2</v>
      </c>
      <c r="F77">
        <f t="shared" si="4"/>
        <v>5.1441750200193894</v>
      </c>
      <c r="G77">
        <f t="shared" si="5"/>
        <v>14.561671352313436</v>
      </c>
    </row>
    <row r="78" spans="1:7" x14ac:dyDescent="0.25">
      <c r="A78" t="s">
        <v>97</v>
      </c>
      <c r="B78">
        <v>174.54</v>
      </c>
      <c r="C78">
        <v>1907308</v>
      </c>
      <c r="D78">
        <f t="shared" si="6"/>
        <v>1.8141515487370852E-2</v>
      </c>
      <c r="E78">
        <f t="shared" si="7"/>
        <v>1.7978921715775406E-2</v>
      </c>
      <c r="F78">
        <f t="shared" si="4"/>
        <v>5.1621539417351654</v>
      </c>
      <c r="G78">
        <f t="shared" si="5"/>
        <v>14.461203381766669</v>
      </c>
    </row>
    <row r="79" spans="1:7" x14ac:dyDescent="0.25">
      <c r="A79" t="s">
        <v>98</v>
      </c>
      <c r="B79">
        <v>174.14</v>
      </c>
      <c r="C79">
        <v>1753701</v>
      </c>
      <c r="D79">
        <f t="shared" si="6"/>
        <v>-2.2917382834880583E-3</v>
      </c>
      <c r="E79">
        <f t="shared" si="7"/>
        <v>-2.2943683346957557E-3</v>
      </c>
      <c r="F79">
        <f t="shared" si="4"/>
        <v>5.1598595734004693</v>
      </c>
      <c r="G79">
        <f t="shared" si="5"/>
        <v>14.377238969880178</v>
      </c>
    </row>
    <row r="80" spans="1:7" x14ac:dyDescent="0.25">
      <c r="A80" t="s">
        <v>99</v>
      </c>
      <c r="B80">
        <v>169.79</v>
      </c>
      <c r="C80">
        <v>1982256</v>
      </c>
      <c r="D80">
        <f t="shared" si="6"/>
        <v>-2.4979901228896258E-2</v>
      </c>
      <c r="E80">
        <f t="shared" si="7"/>
        <v>-2.5297194072549052E-2</v>
      </c>
      <c r="F80">
        <f t="shared" si="4"/>
        <v>5.13456237932792</v>
      </c>
      <c r="G80">
        <f t="shared" si="5"/>
        <v>14.499746147993477</v>
      </c>
    </row>
    <row r="81" spans="1:7" x14ac:dyDescent="0.25">
      <c r="A81" t="s">
        <v>100</v>
      </c>
      <c r="B81">
        <v>177.27</v>
      </c>
      <c r="C81">
        <v>2310648</v>
      </c>
      <c r="D81">
        <f t="shared" si="6"/>
        <v>4.4054420166087627E-2</v>
      </c>
      <c r="E81">
        <f t="shared" si="7"/>
        <v>4.3111614697772672E-2</v>
      </c>
      <c r="F81">
        <f t="shared" si="4"/>
        <v>5.1776739940256933</v>
      </c>
      <c r="G81">
        <f t="shared" si="5"/>
        <v>14.653038562640264</v>
      </c>
    </row>
    <row r="82" spans="1:7" x14ac:dyDescent="0.25">
      <c r="A82" t="s">
        <v>101</v>
      </c>
      <c r="B82">
        <v>179.2</v>
      </c>
      <c r="C82">
        <v>2090867</v>
      </c>
      <c r="D82">
        <f t="shared" si="6"/>
        <v>1.0887346984825285E-2</v>
      </c>
      <c r="E82">
        <f t="shared" si="7"/>
        <v>1.0828506515136959E-2</v>
      </c>
      <c r="F82">
        <f t="shared" si="4"/>
        <v>5.1885025005408298</v>
      </c>
      <c r="G82">
        <f t="shared" si="5"/>
        <v>14.55308937045765</v>
      </c>
    </row>
    <row r="83" spans="1:7" x14ac:dyDescent="0.25">
      <c r="A83" s="1">
        <v>43835</v>
      </c>
      <c r="B83">
        <v>174.53</v>
      </c>
      <c r="C83">
        <v>2325009</v>
      </c>
      <c r="D83">
        <f t="shared" si="6"/>
        <v>-2.6060267857142789E-2</v>
      </c>
      <c r="E83">
        <f t="shared" si="7"/>
        <v>-2.6405853904084748E-2</v>
      </c>
      <c r="F83">
        <f t="shared" si="4"/>
        <v>5.1620966466367451</v>
      </c>
      <c r="G83">
        <f t="shared" si="5"/>
        <v>14.659234467963843</v>
      </c>
    </row>
    <row r="84" spans="1:7" x14ac:dyDescent="0.25">
      <c r="A84" s="1">
        <v>43926</v>
      </c>
      <c r="B84">
        <v>178.84</v>
      </c>
      <c r="C84">
        <v>1970050</v>
      </c>
      <c r="D84">
        <f t="shared" si="6"/>
        <v>2.4694894860482451E-2</v>
      </c>
      <c r="E84">
        <f t="shared" si="7"/>
        <v>2.439490472903456E-2</v>
      </c>
      <c r="F84">
        <f t="shared" si="4"/>
        <v>5.1864915513657799</v>
      </c>
      <c r="G84">
        <f t="shared" si="5"/>
        <v>14.493569481102746</v>
      </c>
    </row>
    <row r="85" spans="1:7" x14ac:dyDescent="0.25">
      <c r="A85" s="1">
        <v>43956</v>
      </c>
      <c r="B85">
        <v>180.74</v>
      </c>
      <c r="C85">
        <v>2318628</v>
      </c>
      <c r="D85">
        <f t="shared" si="6"/>
        <v>1.0624021471706584E-2</v>
      </c>
      <c r="E85">
        <f t="shared" si="7"/>
        <v>1.0567983108029913E-2</v>
      </c>
      <c r="F85">
        <f t="shared" si="4"/>
        <v>5.1970595344738095</v>
      </c>
      <c r="G85">
        <f t="shared" si="5"/>
        <v>14.656486189398432</v>
      </c>
    </row>
    <row r="86" spans="1:7" x14ac:dyDescent="0.25">
      <c r="A86" s="1">
        <v>43987</v>
      </c>
      <c r="B86">
        <v>182.55</v>
      </c>
      <c r="C86">
        <v>2196380</v>
      </c>
      <c r="D86">
        <f t="shared" si="6"/>
        <v>1.0014385304857818E-2</v>
      </c>
      <c r="E86">
        <f t="shared" si="7"/>
        <v>9.9645736278360826E-3</v>
      </c>
      <c r="F86">
        <f t="shared" si="4"/>
        <v>5.2070241081016455</v>
      </c>
      <c r="G86">
        <f t="shared" si="5"/>
        <v>14.602321108535889</v>
      </c>
    </row>
    <row r="87" spans="1:7" x14ac:dyDescent="0.25">
      <c r="A87" s="1">
        <v>44017</v>
      </c>
      <c r="B87">
        <v>183.64</v>
      </c>
      <c r="C87">
        <v>1588908</v>
      </c>
      <c r="D87">
        <f t="shared" si="6"/>
        <v>5.9709668583948225E-3</v>
      </c>
      <c r="E87">
        <f t="shared" si="7"/>
        <v>5.9532112793754003E-3</v>
      </c>
      <c r="F87">
        <f t="shared" si="4"/>
        <v>5.2129773193810216</v>
      </c>
      <c r="G87">
        <f t="shared" si="5"/>
        <v>14.278557545793609</v>
      </c>
    </row>
    <row r="88" spans="1:7" x14ac:dyDescent="0.25">
      <c r="A88" s="1">
        <v>44048</v>
      </c>
      <c r="B88">
        <v>184.76</v>
      </c>
      <c r="C88">
        <v>1586188</v>
      </c>
      <c r="D88">
        <f t="shared" si="6"/>
        <v>6.0988891309083238E-3</v>
      </c>
      <c r="E88">
        <f t="shared" si="7"/>
        <v>6.0803661813834311E-3</v>
      </c>
      <c r="F88">
        <f t="shared" si="4"/>
        <v>5.2190576855624045</v>
      </c>
      <c r="G88">
        <f t="shared" si="5"/>
        <v>14.276844211352456</v>
      </c>
    </row>
    <row r="89" spans="1:7" x14ac:dyDescent="0.25">
      <c r="A89" s="1">
        <v>44140</v>
      </c>
      <c r="B89">
        <v>186.74</v>
      </c>
      <c r="C89">
        <v>1514570</v>
      </c>
      <c r="D89">
        <f t="shared" si="6"/>
        <v>1.07166053258282E-2</v>
      </c>
      <c r="E89">
        <f t="shared" si="7"/>
        <v>1.065958949337539E-2</v>
      </c>
      <c r="F89">
        <f t="shared" si="4"/>
        <v>5.2297172750557799</v>
      </c>
      <c r="G89">
        <f t="shared" si="5"/>
        <v>14.230642128255869</v>
      </c>
    </row>
    <row r="90" spans="1:7" x14ac:dyDescent="0.25">
      <c r="A90" s="1">
        <v>44170</v>
      </c>
      <c r="B90">
        <v>182.44</v>
      </c>
      <c r="C90">
        <v>1725022</v>
      </c>
      <c r="D90">
        <f t="shared" si="6"/>
        <v>-2.3026668094677152E-2</v>
      </c>
      <c r="E90">
        <f t="shared" si="7"/>
        <v>-2.3295923212280186E-2</v>
      </c>
      <c r="F90">
        <f t="shared" si="4"/>
        <v>5.2064213518434999</v>
      </c>
      <c r="G90">
        <f t="shared" si="5"/>
        <v>14.360750361989458</v>
      </c>
    </row>
    <row r="91" spans="1:7" x14ac:dyDescent="0.25">
      <c r="A91" t="s">
        <v>102</v>
      </c>
      <c r="B91">
        <v>179.62</v>
      </c>
      <c r="C91">
        <v>3096081</v>
      </c>
      <c r="D91">
        <f t="shared" si="6"/>
        <v>-1.5457136592852408E-2</v>
      </c>
      <c r="E91">
        <f t="shared" si="7"/>
        <v>-1.557784360069598E-2</v>
      </c>
      <c r="F91">
        <f t="shared" si="4"/>
        <v>5.1908435082428035</v>
      </c>
      <c r="G91">
        <f t="shared" si="5"/>
        <v>14.945647676140213</v>
      </c>
    </row>
    <row r="92" spans="1:7" x14ac:dyDescent="0.25">
      <c r="A92" t="s">
        <v>103</v>
      </c>
      <c r="B92">
        <v>180.51</v>
      </c>
      <c r="C92">
        <v>2697654</v>
      </c>
      <c r="D92">
        <f t="shared" si="6"/>
        <v>4.954904799020078E-3</v>
      </c>
      <c r="E92">
        <f t="shared" si="7"/>
        <v>4.9426696575663003E-3</v>
      </c>
      <c r="F92">
        <f t="shared" si="4"/>
        <v>5.19578617790037</v>
      </c>
      <c r="G92">
        <f t="shared" si="5"/>
        <v>14.807893064382915</v>
      </c>
    </row>
    <row r="93" spans="1:7" x14ac:dyDescent="0.25">
      <c r="A93" t="s">
        <v>104</v>
      </c>
      <c r="B93">
        <v>183.3</v>
      </c>
      <c r="C93">
        <v>3086800</v>
      </c>
      <c r="D93">
        <f t="shared" si="6"/>
        <v>1.545620741233184E-2</v>
      </c>
      <c r="E93">
        <f t="shared" si="7"/>
        <v>1.5337976945289418E-2</v>
      </c>
      <c r="F93">
        <f t="shared" si="4"/>
        <v>5.2111241548456597</v>
      </c>
      <c r="G93">
        <f t="shared" si="5"/>
        <v>14.942645513565585</v>
      </c>
    </row>
    <row r="94" spans="1:7" x14ac:dyDescent="0.25">
      <c r="A94" t="s">
        <v>105</v>
      </c>
      <c r="B94">
        <v>184.93</v>
      </c>
      <c r="C94">
        <v>2209376</v>
      </c>
      <c r="D94">
        <f t="shared" si="6"/>
        <v>8.8925259138024834E-3</v>
      </c>
      <c r="E94">
        <f t="shared" si="7"/>
        <v>8.8532202511257679E-3</v>
      </c>
      <c r="F94">
        <f t="shared" si="4"/>
        <v>5.2199773750967848</v>
      </c>
      <c r="G94">
        <f t="shared" si="5"/>
        <v>14.608220680683662</v>
      </c>
    </row>
    <row r="95" spans="1:7" x14ac:dyDescent="0.25">
      <c r="A95" t="s">
        <v>106</v>
      </c>
      <c r="B95">
        <v>183.5</v>
      </c>
      <c r="C95">
        <v>2041859</v>
      </c>
      <c r="D95">
        <f t="shared" si="6"/>
        <v>-7.7326555994160322E-3</v>
      </c>
      <c r="E95">
        <f t="shared" si="7"/>
        <v>-7.7627076021602927E-3</v>
      </c>
      <c r="F95">
        <f t="shared" si="4"/>
        <v>5.2122146674946253</v>
      </c>
      <c r="G95">
        <f t="shared" si="5"/>
        <v>14.529371225371662</v>
      </c>
    </row>
    <row r="96" spans="1:7" x14ac:dyDescent="0.25">
      <c r="A96" t="s">
        <v>107</v>
      </c>
      <c r="B96">
        <v>185.65</v>
      </c>
      <c r="C96">
        <v>1748693</v>
      </c>
      <c r="D96">
        <f t="shared" si="6"/>
        <v>1.1716621253406025E-2</v>
      </c>
      <c r="E96">
        <f t="shared" si="7"/>
        <v>1.1648513128464242E-2</v>
      </c>
      <c r="F96">
        <f t="shared" si="4"/>
        <v>5.2238631806230895</v>
      </c>
      <c r="G96">
        <f t="shared" si="5"/>
        <v>14.374379209720102</v>
      </c>
    </row>
    <row r="97" spans="1:7" x14ac:dyDescent="0.25">
      <c r="A97" t="s">
        <v>108</v>
      </c>
      <c r="B97">
        <v>183.45</v>
      </c>
      <c r="C97">
        <v>2106334</v>
      </c>
      <c r="D97">
        <f t="shared" si="6"/>
        <v>-1.1850255857797021E-2</v>
      </c>
      <c r="E97">
        <f t="shared" si="7"/>
        <v>-1.1921029821798082E-2</v>
      </c>
      <c r="F97">
        <f t="shared" si="4"/>
        <v>5.2119421508012911</v>
      </c>
      <c r="G97">
        <f t="shared" si="5"/>
        <v>14.560459553593208</v>
      </c>
    </row>
    <row r="98" spans="1:7" x14ac:dyDescent="0.25">
      <c r="A98" t="s">
        <v>109</v>
      </c>
      <c r="B98">
        <v>183.53</v>
      </c>
      <c r="C98">
        <v>1381350</v>
      </c>
      <c r="D98">
        <f t="shared" si="6"/>
        <v>4.3608612701015269E-4</v>
      </c>
      <c r="E98">
        <f t="shared" si="7"/>
        <v>4.3599106908960886E-4</v>
      </c>
      <c r="F98">
        <f t="shared" si="4"/>
        <v>5.2123781418703805</v>
      </c>
      <c r="G98">
        <f t="shared" si="5"/>
        <v>14.138571839817622</v>
      </c>
    </row>
    <row r="99" spans="1:7" x14ac:dyDescent="0.25">
      <c r="A99" t="s">
        <v>110</v>
      </c>
      <c r="B99">
        <v>181.57</v>
      </c>
      <c r="C99">
        <v>2338356</v>
      </c>
      <c r="D99">
        <f t="shared" si="6"/>
        <v>-1.0679452950471355E-2</v>
      </c>
      <c r="E99">
        <f t="shared" si="7"/>
        <v>-1.0736887587805118E-2</v>
      </c>
      <c r="F99">
        <f t="shared" si="4"/>
        <v>5.2016412542825758</v>
      </c>
      <c r="G99">
        <f t="shared" si="5"/>
        <v>14.664958676317505</v>
      </c>
    </row>
    <row r="100" spans="1:7" x14ac:dyDescent="0.25">
      <c r="A100" t="s">
        <v>111</v>
      </c>
      <c r="B100">
        <v>181.8</v>
      </c>
      <c r="C100">
        <v>3179589</v>
      </c>
      <c r="D100">
        <f t="shared" si="6"/>
        <v>1.2667290852014E-3</v>
      </c>
      <c r="E100">
        <f t="shared" si="7"/>
        <v>1.26592746080288E-3</v>
      </c>
      <c r="F100">
        <f t="shared" si="4"/>
        <v>5.2029071817433783</v>
      </c>
      <c r="G100">
        <f t="shared" si="5"/>
        <v>14.972262501120449</v>
      </c>
    </row>
    <row r="101" spans="1:7" x14ac:dyDescent="0.25">
      <c r="A101" t="s">
        <v>112</v>
      </c>
      <c r="B101">
        <v>181.3</v>
      </c>
      <c r="C101">
        <v>2539642</v>
      </c>
      <c r="D101">
        <f t="shared" si="6"/>
        <v>-2.75027502750275E-3</v>
      </c>
      <c r="E101">
        <f t="shared" si="7"/>
        <v>-2.7540639825731406E-3</v>
      </c>
      <c r="F101">
        <f t="shared" si="4"/>
        <v>5.2001531177608058</v>
      </c>
      <c r="G101">
        <f t="shared" si="5"/>
        <v>14.747533684179166</v>
      </c>
    </row>
    <row r="102" spans="1:7" x14ac:dyDescent="0.25">
      <c r="A102" t="s">
        <v>113</v>
      </c>
      <c r="B102">
        <v>183.17</v>
      </c>
      <c r="C102">
        <v>3107158</v>
      </c>
      <c r="D102">
        <f t="shared" si="6"/>
        <v>1.0314396028681611E-2</v>
      </c>
      <c r="E102">
        <f t="shared" si="7"/>
        <v>1.0261565611320033E-2</v>
      </c>
      <c r="F102">
        <f t="shared" si="4"/>
        <v>5.2104146833721252</v>
      </c>
      <c r="G102">
        <f t="shared" si="5"/>
        <v>14.949219039994997</v>
      </c>
    </row>
    <row r="103" spans="1:7" x14ac:dyDescent="0.25">
      <c r="A103" s="1">
        <v>43836</v>
      </c>
      <c r="B103">
        <v>182.86</v>
      </c>
      <c r="C103">
        <v>1221935</v>
      </c>
      <c r="D103">
        <f t="shared" si="6"/>
        <v>-1.692416880493388E-3</v>
      </c>
      <c r="E103">
        <f t="shared" si="7"/>
        <v>-1.6938506358449251E-3</v>
      </c>
      <c r="F103">
        <f t="shared" si="4"/>
        <v>5.2087208327362804</v>
      </c>
      <c r="G103">
        <f t="shared" si="5"/>
        <v>14.015946225809598</v>
      </c>
    </row>
    <row r="104" spans="1:7" x14ac:dyDescent="0.25">
      <c r="A104" s="1">
        <v>43867</v>
      </c>
      <c r="B104">
        <v>184.99</v>
      </c>
      <c r="C104">
        <v>1563666</v>
      </c>
      <c r="D104">
        <f t="shared" si="6"/>
        <v>1.1648255496007849E-2</v>
      </c>
      <c r="E104">
        <f t="shared" si="7"/>
        <v>1.1580936827017146E-2</v>
      </c>
      <c r="F104">
        <f t="shared" si="4"/>
        <v>5.2203017695632976</v>
      </c>
      <c r="G104">
        <f t="shared" si="5"/>
        <v>14.262543622294068</v>
      </c>
    </row>
    <row r="105" spans="1:7" x14ac:dyDescent="0.25">
      <c r="A105" s="1">
        <v>43896</v>
      </c>
      <c r="B105">
        <v>185.33</v>
      </c>
      <c r="C105">
        <v>1505543</v>
      </c>
      <c r="D105">
        <f t="shared" si="6"/>
        <v>1.8379371857938451E-3</v>
      </c>
      <c r="E105">
        <f t="shared" si="7"/>
        <v>1.8362502459212265E-3</v>
      </c>
      <c r="F105">
        <f t="shared" si="4"/>
        <v>5.2221380198092193</v>
      </c>
      <c r="G105">
        <f t="shared" si="5"/>
        <v>14.224664188435597</v>
      </c>
    </row>
    <row r="106" spans="1:7" x14ac:dyDescent="0.25">
      <c r="A106" s="1">
        <v>43927</v>
      </c>
      <c r="B106">
        <v>182.94</v>
      </c>
      <c r="C106">
        <v>1456424</v>
      </c>
      <c r="D106">
        <f t="shared" si="6"/>
        <v>-1.2895915394161845E-2</v>
      </c>
      <c r="E106">
        <f t="shared" si="7"/>
        <v>-1.2979789581000458E-2</v>
      </c>
      <c r="F106">
        <f t="shared" si="4"/>
        <v>5.2091582302282182</v>
      </c>
      <c r="G106">
        <f t="shared" si="5"/>
        <v>14.191494674136926</v>
      </c>
    </row>
    <row r="107" spans="1:7" x14ac:dyDescent="0.25">
      <c r="A107" s="1">
        <v>43957</v>
      </c>
      <c r="B107">
        <v>187.27</v>
      </c>
      <c r="C107">
        <v>2482529</v>
      </c>
      <c r="D107">
        <f t="shared" si="6"/>
        <v>2.3668962501366637E-2</v>
      </c>
      <c r="E107">
        <f t="shared" si="7"/>
        <v>2.3393195544198681E-2</v>
      </c>
      <c r="F107">
        <f t="shared" si="4"/>
        <v>5.2325514257724173</v>
      </c>
      <c r="G107">
        <f t="shared" si="5"/>
        <v>14.724788356605639</v>
      </c>
    </row>
    <row r="108" spans="1:7" x14ac:dyDescent="0.25">
      <c r="A108" s="1">
        <v>44049</v>
      </c>
      <c r="B108">
        <v>188.45</v>
      </c>
      <c r="C108">
        <v>1776590</v>
      </c>
      <c r="D108">
        <f t="shared" si="6"/>
        <v>6.3010626368344017E-3</v>
      </c>
      <c r="E108">
        <f t="shared" si="7"/>
        <v>6.2812939407273834E-3</v>
      </c>
      <c r="F108">
        <f t="shared" si="4"/>
        <v>5.2388327197131446</v>
      </c>
      <c r="G108">
        <f t="shared" si="5"/>
        <v>14.390206354572863</v>
      </c>
    </row>
    <row r="109" spans="1:7" x14ac:dyDescent="0.25">
      <c r="A109" s="1">
        <v>44080</v>
      </c>
      <c r="B109">
        <v>189.85</v>
      </c>
      <c r="C109">
        <v>1635808</v>
      </c>
      <c r="D109">
        <f t="shared" si="6"/>
        <v>7.4290262669143318E-3</v>
      </c>
      <c r="E109">
        <f t="shared" si="7"/>
        <v>7.4015669646669228E-3</v>
      </c>
      <c r="F109">
        <f t="shared" si="4"/>
        <v>5.2462342866778116</v>
      </c>
      <c r="G109">
        <f t="shared" si="5"/>
        <v>14.307647429844472</v>
      </c>
    </row>
    <row r="110" spans="1:7" x14ac:dyDescent="0.25">
      <c r="A110" s="1">
        <v>44110</v>
      </c>
      <c r="B110">
        <v>196.9</v>
      </c>
      <c r="C110">
        <v>2682176</v>
      </c>
      <c r="D110">
        <f t="shared" si="6"/>
        <v>3.7134579931524948E-2</v>
      </c>
      <c r="E110">
        <f t="shared" si="7"/>
        <v>3.6461698967268655E-2</v>
      </c>
      <c r="F110">
        <f t="shared" si="4"/>
        <v>5.2826959856450797</v>
      </c>
      <c r="G110">
        <f t="shared" si="5"/>
        <v>14.802138963340337</v>
      </c>
    </row>
    <row r="111" spans="1:7" x14ac:dyDescent="0.25">
      <c r="A111" s="1">
        <v>44141</v>
      </c>
      <c r="B111">
        <v>186.26</v>
      </c>
      <c r="C111">
        <v>2843247</v>
      </c>
      <c r="D111">
        <f t="shared" si="6"/>
        <v>-5.4037582529202717E-2</v>
      </c>
      <c r="E111">
        <f t="shared" si="7"/>
        <v>-5.5552438551568231E-2</v>
      </c>
      <c r="F111">
        <f t="shared" si="4"/>
        <v>5.2271435470935117</v>
      </c>
      <c r="G111">
        <f t="shared" si="5"/>
        <v>14.860457266915562</v>
      </c>
    </row>
    <row r="112" spans="1:7" x14ac:dyDescent="0.25">
      <c r="A112" s="1">
        <v>44171</v>
      </c>
      <c r="B112">
        <v>187.83</v>
      </c>
      <c r="C112">
        <v>3177880</v>
      </c>
      <c r="D112">
        <f t="shared" si="6"/>
        <v>8.4290776334157713E-3</v>
      </c>
      <c r="E112">
        <f t="shared" si="7"/>
        <v>8.3937513318170648E-3</v>
      </c>
      <c r="F112">
        <f t="shared" si="4"/>
        <v>5.2355372984253288</v>
      </c>
      <c r="G112">
        <f t="shared" si="5"/>
        <v>14.971724865768655</v>
      </c>
    </row>
    <row r="113" spans="1:7" x14ac:dyDescent="0.25">
      <c r="A113" t="s">
        <v>114</v>
      </c>
      <c r="B113">
        <v>189.25</v>
      </c>
      <c r="C113">
        <v>2368806</v>
      </c>
      <c r="D113">
        <f t="shared" si="6"/>
        <v>7.5600276846083557E-3</v>
      </c>
      <c r="E113">
        <f t="shared" si="7"/>
        <v>7.5315938922293664E-3</v>
      </c>
      <c r="F113">
        <f t="shared" si="4"/>
        <v>5.2430688923175586</v>
      </c>
      <c r="G113">
        <f t="shared" si="5"/>
        <v>14.677896588694376</v>
      </c>
    </row>
    <row r="114" spans="1:7" x14ac:dyDescent="0.25">
      <c r="A114" t="s">
        <v>115</v>
      </c>
      <c r="B114">
        <v>193.85</v>
      </c>
      <c r="C114">
        <v>2755877</v>
      </c>
      <c r="D114">
        <f t="shared" si="6"/>
        <v>2.4306472919418728E-2</v>
      </c>
      <c r="E114">
        <f t="shared" si="7"/>
        <v>2.4015771799379897E-2</v>
      </c>
      <c r="F114">
        <f t="shared" si="4"/>
        <v>5.267084664116938</v>
      </c>
      <c r="G114">
        <f t="shared" si="5"/>
        <v>14.829246280221339</v>
      </c>
    </row>
    <row r="115" spans="1:7" x14ac:dyDescent="0.25">
      <c r="A115" t="s">
        <v>116</v>
      </c>
      <c r="B115">
        <v>194.13</v>
      </c>
      <c r="C115">
        <v>1513067</v>
      </c>
      <c r="D115">
        <f t="shared" si="6"/>
        <v>1.4444157854010893E-3</v>
      </c>
      <c r="E115">
        <f t="shared" si="7"/>
        <v>1.4433736203461765E-3</v>
      </c>
      <c r="F115">
        <f t="shared" si="4"/>
        <v>5.2685280377372843</v>
      </c>
      <c r="G115">
        <f t="shared" si="5"/>
        <v>14.229649274671727</v>
      </c>
    </row>
    <row r="116" spans="1:7" x14ac:dyDescent="0.25">
      <c r="A116" t="s">
        <v>117</v>
      </c>
      <c r="B116">
        <v>196.33</v>
      </c>
      <c r="C116">
        <v>1153291</v>
      </c>
      <c r="D116">
        <f t="shared" si="6"/>
        <v>1.1332612167104605E-2</v>
      </c>
      <c r="E116">
        <f t="shared" si="7"/>
        <v>1.1268879173373421E-2</v>
      </c>
      <c r="F116">
        <f t="shared" si="4"/>
        <v>5.2797969169106578</v>
      </c>
      <c r="G116">
        <f t="shared" si="5"/>
        <v>13.958130152489833</v>
      </c>
    </row>
    <row r="117" spans="1:7" x14ac:dyDescent="0.25">
      <c r="A117" t="s">
        <v>118</v>
      </c>
      <c r="B117">
        <v>195.06</v>
      </c>
      <c r="C117">
        <v>2138422</v>
      </c>
      <c r="D117">
        <f t="shared" si="6"/>
        <v>-6.4687006570570476E-3</v>
      </c>
      <c r="E117">
        <f t="shared" si="7"/>
        <v>-6.4897133667887524E-3</v>
      </c>
      <c r="F117">
        <f t="shared" si="4"/>
        <v>5.2733072035438688</v>
      </c>
      <c r="G117">
        <f t="shared" si="5"/>
        <v>14.575578731819768</v>
      </c>
    </row>
    <row r="118" spans="1:7" x14ac:dyDescent="0.25">
      <c r="A118" t="s">
        <v>119</v>
      </c>
      <c r="B118">
        <v>200.53</v>
      </c>
      <c r="C118">
        <v>1622192</v>
      </c>
      <c r="D118">
        <f t="shared" si="6"/>
        <v>2.8042653542499737E-2</v>
      </c>
      <c r="E118">
        <f t="shared" si="7"/>
        <v>2.7656657945073292E-2</v>
      </c>
      <c r="F118">
        <f t="shared" si="4"/>
        <v>5.3009638614889418</v>
      </c>
      <c r="G118">
        <f t="shared" si="5"/>
        <v>14.299288879031817</v>
      </c>
    </row>
    <row r="119" spans="1:7" x14ac:dyDescent="0.25">
      <c r="A119" t="s">
        <v>120</v>
      </c>
      <c r="B119">
        <v>201.82</v>
      </c>
      <c r="C119">
        <v>1337359</v>
      </c>
      <c r="D119">
        <f t="shared" si="6"/>
        <v>6.4329526754101233E-3</v>
      </c>
      <c r="E119">
        <f t="shared" si="7"/>
        <v>6.4123495474404484E-3</v>
      </c>
      <c r="F119">
        <f t="shared" si="4"/>
        <v>5.3073762110363827</v>
      </c>
      <c r="G119">
        <f t="shared" si="5"/>
        <v>14.106207331634414</v>
      </c>
    </row>
    <row r="120" spans="1:7" x14ac:dyDescent="0.25">
      <c r="A120" t="s">
        <v>278</v>
      </c>
      <c r="B120">
        <v>197.7</v>
      </c>
      <c r="C120">
        <v>2046773</v>
      </c>
      <c r="D120">
        <f t="shared" si="6"/>
        <v>-2.0414230502427928E-2</v>
      </c>
      <c r="E120">
        <f t="shared" si="7"/>
        <v>-2.062548085981155E-2</v>
      </c>
      <c r="F120">
        <f t="shared" si="4"/>
        <v>5.2867507301765713</v>
      </c>
      <c r="G120">
        <f t="shared" si="5"/>
        <v>14.531774964503027</v>
      </c>
    </row>
    <row r="121" spans="1:7" x14ac:dyDescent="0.25">
      <c r="A121" t="s">
        <v>121</v>
      </c>
      <c r="B121">
        <v>200.35</v>
      </c>
      <c r="C121">
        <v>1640001</v>
      </c>
      <c r="D121">
        <f t="shared" si="6"/>
        <v>1.340414769853316E-2</v>
      </c>
      <c r="E121">
        <f t="shared" si="7"/>
        <v>1.3315106905582358E-2</v>
      </c>
      <c r="F121">
        <f t="shared" si="4"/>
        <v>5.3000658370821538</v>
      </c>
      <c r="G121">
        <f t="shared" si="5"/>
        <v>14.310207409556293</v>
      </c>
    </row>
    <row r="122" spans="1:7" x14ac:dyDescent="0.25">
      <c r="A122" t="s">
        <v>122</v>
      </c>
      <c r="B122">
        <v>196.39</v>
      </c>
      <c r="C122">
        <v>2655697</v>
      </c>
      <c r="D122">
        <f t="shared" si="6"/>
        <v>-1.9765410531569792E-2</v>
      </c>
      <c r="E122">
        <f t="shared" si="7"/>
        <v>-1.9963358955021909E-2</v>
      </c>
      <c r="F122">
        <f t="shared" si="4"/>
        <v>5.280102478127132</v>
      </c>
      <c r="G122">
        <f t="shared" si="5"/>
        <v>14.792217701745392</v>
      </c>
    </row>
    <row r="123" spans="1:7" x14ac:dyDescent="0.25">
      <c r="A123" t="s">
        <v>123</v>
      </c>
      <c r="B123">
        <v>198.47</v>
      </c>
      <c r="C123">
        <v>1274956</v>
      </c>
      <c r="D123">
        <f t="shared" si="6"/>
        <v>1.0591170629869202E-2</v>
      </c>
      <c r="E123">
        <f t="shared" si="7"/>
        <v>1.053547707703556E-2</v>
      </c>
      <c r="F123">
        <f t="shared" si="4"/>
        <v>5.2906379552041676</v>
      </c>
      <c r="G123">
        <f t="shared" si="5"/>
        <v>14.058422226175265</v>
      </c>
    </row>
    <row r="124" spans="1:7" x14ac:dyDescent="0.25">
      <c r="A124" t="s">
        <v>124</v>
      </c>
      <c r="B124">
        <v>203.51</v>
      </c>
      <c r="C124">
        <v>1833982</v>
      </c>
      <c r="D124">
        <f t="shared" si="6"/>
        <v>2.53942661359399E-2</v>
      </c>
      <c r="E124">
        <f t="shared" si="7"/>
        <v>2.5077188520289766E-2</v>
      </c>
      <c r="F124">
        <f t="shared" si="4"/>
        <v>5.3157151437244572</v>
      </c>
      <c r="G124">
        <f t="shared" si="5"/>
        <v>14.422000117137516</v>
      </c>
    </row>
    <row r="125" spans="1:7" x14ac:dyDescent="0.25">
      <c r="A125" s="1">
        <v>43837</v>
      </c>
      <c r="B125">
        <v>204.61</v>
      </c>
      <c r="C125">
        <v>1706789</v>
      </c>
      <c r="D125">
        <f t="shared" si="6"/>
        <v>5.4051397965703052E-3</v>
      </c>
      <c r="E125">
        <f t="shared" si="7"/>
        <v>5.3905844540108189E-3</v>
      </c>
      <c r="F125">
        <f t="shared" si="4"/>
        <v>5.3211057281784679</v>
      </c>
      <c r="G125">
        <f t="shared" si="5"/>
        <v>14.350124385466215</v>
      </c>
    </row>
    <row r="126" spans="1:7" x14ac:dyDescent="0.25">
      <c r="A126" s="1">
        <v>43868</v>
      </c>
      <c r="B126">
        <v>206.15</v>
      </c>
      <c r="C126">
        <v>1657640</v>
      </c>
      <c r="D126">
        <f t="shared" si="6"/>
        <v>7.52651385562774E-3</v>
      </c>
      <c r="E126">
        <f t="shared" si="7"/>
        <v>7.4983309744411104E-3</v>
      </c>
      <c r="F126">
        <f t="shared" si="4"/>
        <v>5.3286040591529087</v>
      </c>
      <c r="G126">
        <f t="shared" si="5"/>
        <v>14.320905462030277</v>
      </c>
    </row>
    <row r="127" spans="1:7" x14ac:dyDescent="0.25">
      <c r="A127" s="1">
        <v>43989</v>
      </c>
      <c r="B127">
        <v>210.72</v>
      </c>
      <c r="C127">
        <v>1462464</v>
      </c>
      <c r="D127">
        <f t="shared" si="6"/>
        <v>2.2168324035896157E-2</v>
      </c>
      <c r="E127">
        <f t="shared" si="7"/>
        <v>2.1926178842061786E-2</v>
      </c>
      <c r="F127">
        <f t="shared" si="4"/>
        <v>5.3505302379949713</v>
      </c>
      <c r="G127">
        <f t="shared" si="5"/>
        <v>14.19563324240057</v>
      </c>
    </row>
    <row r="128" spans="1:7" x14ac:dyDescent="0.25">
      <c r="A128" s="1">
        <v>44019</v>
      </c>
      <c r="B128">
        <v>208.23</v>
      </c>
      <c r="C128">
        <v>1483660</v>
      </c>
      <c r="D128">
        <f t="shared" si="6"/>
        <v>-1.1816628701594577E-2</v>
      </c>
      <c r="E128">
        <f t="shared" si="7"/>
        <v>-1.1886999975368965E-2</v>
      </c>
      <c r="F128">
        <f t="shared" si="4"/>
        <v>5.3386432380196016</v>
      </c>
      <c r="G128">
        <f t="shared" si="5"/>
        <v>14.21002256594751</v>
      </c>
    </row>
    <row r="129" spans="1:7" x14ac:dyDescent="0.25">
      <c r="A129" s="1">
        <v>44050</v>
      </c>
      <c r="B129">
        <v>212.85</v>
      </c>
      <c r="C129">
        <v>1556988</v>
      </c>
      <c r="D129">
        <f t="shared" si="6"/>
        <v>2.2187004754358183E-2</v>
      </c>
      <c r="E129">
        <f t="shared" si="7"/>
        <v>2.1944454254559365E-2</v>
      </c>
      <c r="F129">
        <f t="shared" si="4"/>
        <v>5.3605876922741613</v>
      </c>
      <c r="G129">
        <f t="shared" si="5"/>
        <v>14.258263743657341</v>
      </c>
    </row>
    <row r="130" spans="1:7" x14ac:dyDescent="0.25">
      <c r="A130" s="1">
        <v>44081</v>
      </c>
      <c r="B130">
        <v>214.4</v>
      </c>
      <c r="C130">
        <v>1510746</v>
      </c>
      <c r="D130">
        <f t="shared" si="6"/>
        <v>7.2821235611933823E-3</v>
      </c>
      <c r="E130">
        <f t="shared" si="7"/>
        <v>7.2557369224855251E-3</v>
      </c>
      <c r="F130">
        <f t="shared" si="4"/>
        <v>5.3678434291966468</v>
      </c>
      <c r="G130">
        <f t="shared" si="5"/>
        <v>14.228114126528755</v>
      </c>
    </row>
    <row r="131" spans="1:7" x14ac:dyDescent="0.25">
      <c r="A131" s="1">
        <v>44111</v>
      </c>
      <c r="B131">
        <v>213.74</v>
      </c>
      <c r="C131">
        <v>1423705</v>
      </c>
      <c r="D131">
        <f t="shared" si="6"/>
        <v>-3.078358208955208E-3</v>
      </c>
      <c r="E131">
        <f t="shared" si="7"/>
        <v>-3.0831060998962353E-3</v>
      </c>
      <c r="F131">
        <f t="shared" ref="F131:F194" si="8">LN(B131)</f>
        <v>5.3647603230967507</v>
      </c>
      <c r="G131">
        <f t="shared" ref="G131:G194" si="9">LN(C131)</f>
        <v>14.168773186571508</v>
      </c>
    </row>
    <row r="132" spans="1:7" x14ac:dyDescent="0.25">
      <c r="A132" t="s">
        <v>125</v>
      </c>
      <c r="B132">
        <v>206.95</v>
      </c>
      <c r="C132">
        <v>2124919</v>
      </c>
      <c r="D132">
        <f t="shared" ref="D132:D195" si="10">(B132-B131)/B131</f>
        <v>-3.1767568073360251E-2</v>
      </c>
      <c r="E132">
        <f t="shared" ref="E132:E195" si="11">LN(B132/B131)</f>
        <v>-3.2283104902009321E-2</v>
      </c>
      <c r="F132">
        <f t="shared" si="8"/>
        <v>5.3324772181947413</v>
      </c>
      <c r="G132">
        <f t="shared" si="9"/>
        <v>14.5692442419671</v>
      </c>
    </row>
    <row r="133" spans="1:7" x14ac:dyDescent="0.25">
      <c r="A133" t="s">
        <v>126</v>
      </c>
      <c r="B133">
        <v>208.39</v>
      </c>
      <c r="C133">
        <v>2229348</v>
      </c>
      <c r="D133">
        <f t="shared" si="10"/>
        <v>6.9582024643633621E-3</v>
      </c>
      <c r="E133">
        <f t="shared" si="11"/>
        <v>6.934105888256833E-3</v>
      </c>
      <c r="F133">
        <f t="shared" si="8"/>
        <v>5.3394113240829979</v>
      </c>
      <c r="G133">
        <f t="shared" si="9"/>
        <v>14.617219724004292</v>
      </c>
    </row>
    <row r="134" spans="1:7" x14ac:dyDescent="0.25">
      <c r="A134" t="s">
        <v>127</v>
      </c>
      <c r="B134">
        <v>208.02</v>
      </c>
      <c r="C134">
        <v>1647981</v>
      </c>
      <c r="D134">
        <f t="shared" si="10"/>
        <v>-1.7755170593597397E-3</v>
      </c>
      <c r="E134">
        <f t="shared" si="11"/>
        <v>-1.7770951580111452E-3</v>
      </c>
      <c r="F134">
        <f t="shared" si="8"/>
        <v>5.337634228924987</v>
      </c>
      <c r="G134">
        <f t="shared" si="9"/>
        <v>14.31506146025888</v>
      </c>
    </row>
    <row r="135" spans="1:7" x14ac:dyDescent="0.25">
      <c r="A135" t="s">
        <v>128</v>
      </c>
      <c r="B135">
        <v>203.9</v>
      </c>
      <c r="C135">
        <v>1571934</v>
      </c>
      <c r="D135">
        <f t="shared" si="10"/>
        <v>-1.9805787905009156E-2</v>
      </c>
      <c r="E135">
        <f t="shared" si="11"/>
        <v>-2.000455134457764E-2</v>
      </c>
      <c r="F135">
        <f t="shared" si="8"/>
        <v>5.3176296775804097</v>
      </c>
      <c r="G135">
        <f t="shared" si="9"/>
        <v>14.267817266357081</v>
      </c>
    </row>
    <row r="136" spans="1:7" x14ac:dyDescent="0.25">
      <c r="A136" t="s">
        <v>129</v>
      </c>
      <c r="B136">
        <v>202.85</v>
      </c>
      <c r="C136">
        <v>1635101</v>
      </c>
      <c r="D136">
        <f t="shared" si="10"/>
        <v>-5.1495831289848524E-3</v>
      </c>
      <c r="E136">
        <f t="shared" si="11"/>
        <v>-5.1628879279532911E-3</v>
      </c>
      <c r="F136">
        <f t="shared" si="8"/>
        <v>5.312466789652456</v>
      </c>
      <c r="G136">
        <f t="shared" si="9"/>
        <v>14.30721513410588</v>
      </c>
    </row>
    <row r="137" spans="1:7" x14ac:dyDescent="0.25">
      <c r="A137" t="s">
        <v>130</v>
      </c>
      <c r="B137">
        <v>211.56</v>
      </c>
      <c r="C137">
        <v>1497666</v>
      </c>
      <c r="D137">
        <f t="shared" si="10"/>
        <v>4.2938131624353011E-2</v>
      </c>
      <c r="E137">
        <f t="shared" si="11"/>
        <v>4.2041856545323067E-2</v>
      </c>
      <c r="F137">
        <f t="shared" si="8"/>
        <v>5.3545086461977789</v>
      </c>
      <c r="G137">
        <f t="shared" si="9"/>
        <v>14.219418454247208</v>
      </c>
    </row>
    <row r="138" spans="1:7" x14ac:dyDescent="0.25">
      <c r="A138" t="s">
        <v>131</v>
      </c>
      <c r="B138">
        <v>208.77</v>
      </c>
      <c r="C138">
        <v>1504992</v>
      </c>
      <c r="D138">
        <f t="shared" si="10"/>
        <v>-1.3187748156551295E-2</v>
      </c>
      <c r="E138">
        <f t="shared" si="11"/>
        <v>-1.3275478672910788E-2</v>
      </c>
      <c r="F138">
        <f t="shared" si="8"/>
        <v>5.3412331675248685</v>
      </c>
      <c r="G138">
        <f t="shared" si="9"/>
        <v>14.224298140536368</v>
      </c>
    </row>
    <row r="139" spans="1:7" x14ac:dyDescent="0.25">
      <c r="A139" t="s">
        <v>132</v>
      </c>
      <c r="B139">
        <v>211.86</v>
      </c>
      <c r="C139">
        <v>1418184</v>
      </c>
      <c r="D139">
        <f t="shared" si="10"/>
        <v>1.4800977151889655E-2</v>
      </c>
      <c r="E139">
        <f t="shared" si="11"/>
        <v>1.4692511643481577E-2</v>
      </c>
      <c r="F139">
        <f t="shared" si="8"/>
        <v>5.3559256791683501</v>
      </c>
      <c r="G139">
        <f t="shared" si="9"/>
        <v>14.164887737881751</v>
      </c>
    </row>
    <row r="140" spans="1:7" x14ac:dyDescent="0.25">
      <c r="A140" t="s">
        <v>133</v>
      </c>
      <c r="B140">
        <v>202.72</v>
      </c>
      <c r="C140">
        <v>2439619</v>
      </c>
      <c r="D140">
        <f t="shared" si="10"/>
        <v>-4.3141697347304893E-2</v>
      </c>
      <c r="E140">
        <f t="shared" si="11"/>
        <v>-4.4099962595521187E-2</v>
      </c>
      <c r="F140">
        <f t="shared" si="8"/>
        <v>5.3118257165728293</v>
      </c>
      <c r="G140">
        <f t="shared" si="9"/>
        <v>14.707352437536105</v>
      </c>
    </row>
    <row r="141" spans="1:7" x14ac:dyDescent="0.25">
      <c r="A141" t="s">
        <v>134</v>
      </c>
      <c r="B141">
        <v>201.31</v>
      </c>
      <c r="C141">
        <v>1852609</v>
      </c>
      <c r="D141">
        <f t="shared" si="10"/>
        <v>-6.955406471981041E-3</v>
      </c>
      <c r="E141">
        <f t="shared" si="11"/>
        <v>-6.9797080620918562E-3</v>
      </c>
      <c r="F141">
        <f t="shared" si="8"/>
        <v>5.3048460085107374</v>
      </c>
      <c r="G141">
        <f t="shared" si="9"/>
        <v>14.432105473827617</v>
      </c>
    </row>
    <row r="142" spans="1:7" x14ac:dyDescent="0.25">
      <c r="A142" t="s">
        <v>135</v>
      </c>
      <c r="B142">
        <v>203.8</v>
      </c>
      <c r="C142">
        <v>1177094</v>
      </c>
      <c r="D142">
        <f t="shared" si="10"/>
        <v>1.2368983160300081E-2</v>
      </c>
      <c r="E142">
        <f t="shared" si="11"/>
        <v>1.2293112277887385E-2</v>
      </c>
      <c r="F142">
        <f t="shared" si="8"/>
        <v>5.3171391207886245</v>
      </c>
      <c r="G142">
        <f t="shared" si="9"/>
        <v>13.978559247114623</v>
      </c>
    </row>
    <row r="143" spans="1:7" x14ac:dyDescent="0.25">
      <c r="A143" t="s">
        <v>136</v>
      </c>
      <c r="B143">
        <v>202.06</v>
      </c>
      <c r="C143">
        <v>1273056</v>
      </c>
      <c r="D143">
        <f t="shared" si="10"/>
        <v>-8.5377821393523498E-3</v>
      </c>
      <c r="E143">
        <f t="shared" si="11"/>
        <v>-8.5744377890382348E-3</v>
      </c>
      <c r="F143">
        <f t="shared" si="8"/>
        <v>5.3085646829995863</v>
      </c>
      <c r="G143">
        <f t="shared" si="9"/>
        <v>14.056930867145436</v>
      </c>
    </row>
    <row r="144" spans="1:7" x14ac:dyDescent="0.25">
      <c r="A144" t="s">
        <v>137</v>
      </c>
      <c r="B144">
        <v>204.06</v>
      </c>
      <c r="C144">
        <v>1075706</v>
      </c>
      <c r="D144">
        <f t="shared" si="10"/>
        <v>9.8980500841334262E-3</v>
      </c>
      <c r="E144">
        <f t="shared" si="11"/>
        <v>9.8493852475729331E-3</v>
      </c>
      <c r="F144">
        <f t="shared" si="8"/>
        <v>5.3184140682471588</v>
      </c>
      <c r="G144">
        <f t="shared" si="9"/>
        <v>13.888487748167858</v>
      </c>
    </row>
    <row r="145" spans="1:7" x14ac:dyDescent="0.25">
      <c r="A145" t="s">
        <v>138</v>
      </c>
      <c r="B145">
        <v>203.88</v>
      </c>
      <c r="C145">
        <v>1314773</v>
      </c>
      <c r="D145">
        <f t="shared" si="10"/>
        <v>-8.8209350191123601E-4</v>
      </c>
      <c r="E145">
        <f t="shared" si="11"/>
        <v>-8.8248277531818365E-4</v>
      </c>
      <c r="F145">
        <f t="shared" si="8"/>
        <v>5.3175315854718406</v>
      </c>
      <c r="G145">
        <f t="shared" si="9"/>
        <v>14.089174585118693</v>
      </c>
    </row>
    <row r="146" spans="1:7" x14ac:dyDescent="0.25">
      <c r="A146" t="s">
        <v>139</v>
      </c>
      <c r="B146">
        <v>205.07</v>
      </c>
      <c r="C146">
        <v>2264628</v>
      </c>
      <c r="D146">
        <f t="shared" si="10"/>
        <v>5.8367667255248071E-3</v>
      </c>
      <c r="E146">
        <f t="shared" si="11"/>
        <v>5.8197987958374092E-3</v>
      </c>
      <c r="F146">
        <f t="shared" si="8"/>
        <v>5.3233513842676787</v>
      </c>
      <c r="G146">
        <f t="shared" si="9"/>
        <v>14.632921065000071</v>
      </c>
    </row>
    <row r="147" spans="1:7" x14ac:dyDescent="0.25">
      <c r="A147" s="1">
        <v>43898</v>
      </c>
      <c r="B147">
        <v>216.6</v>
      </c>
      <c r="C147">
        <v>2869113</v>
      </c>
      <c r="D147">
        <f t="shared" si="10"/>
        <v>5.6224703759691817E-2</v>
      </c>
      <c r="E147">
        <f t="shared" si="11"/>
        <v>5.4700950299211931E-2</v>
      </c>
      <c r="F147">
        <f t="shared" si="8"/>
        <v>5.37805233456689</v>
      </c>
      <c r="G147">
        <f t="shared" si="9"/>
        <v>14.869513480733707</v>
      </c>
    </row>
    <row r="148" spans="1:7" x14ac:dyDescent="0.25">
      <c r="A148" s="1">
        <v>43929</v>
      </c>
      <c r="B148">
        <v>213.35</v>
      </c>
      <c r="C148">
        <v>1662587</v>
      </c>
      <c r="D148">
        <f t="shared" si="10"/>
        <v>-1.5004616805170823E-2</v>
      </c>
      <c r="E148">
        <f t="shared" si="11"/>
        <v>-1.5118324932881287E-2</v>
      </c>
      <c r="F148">
        <f t="shared" si="8"/>
        <v>5.3629340096340092</v>
      </c>
      <c r="G148">
        <f t="shared" si="9"/>
        <v>14.323885380970005</v>
      </c>
    </row>
    <row r="149" spans="1:7" x14ac:dyDescent="0.25">
      <c r="A149" s="1">
        <v>43959</v>
      </c>
      <c r="B149">
        <v>212.93</v>
      </c>
      <c r="C149">
        <v>1094084</v>
      </c>
      <c r="D149">
        <f t="shared" si="10"/>
        <v>-1.9685962034215491E-3</v>
      </c>
      <c r="E149">
        <f t="shared" si="11"/>
        <v>-1.9705364357017665E-3</v>
      </c>
      <c r="F149">
        <f t="shared" si="8"/>
        <v>5.3609634731983071</v>
      </c>
      <c r="G149">
        <f t="shared" si="9"/>
        <v>13.905428041466168</v>
      </c>
    </row>
    <row r="150" spans="1:7" x14ac:dyDescent="0.25">
      <c r="A150" s="1">
        <v>43990</v>
      </c>
      <c r="B150">
        <v>216.32</v>
      </c>
      <c r="C150">
        <v>1568896</v>
      </c>
      <c r="D150">
        <f t="shared" si="10"/>
        <v>1.5920725120931695E-2</v>
      </c>
      <c r="E150">
        <f t="shared" si="11"/>
        <v>1.5795319656291988E-2</v>
      </c>
      <c r="F150">
        <f t="shared" si="8"/>
        <v>5.3767587928545995</v>
      </c>
      <c r="G150">
        <f t="shared" si="9"/>
        <v>14.265882745260782</v>
      </c>
    </row>
    <row r="151" spans="1:7" x14ac:dyDescent="0.25">
      <c r="A151" s="1">
        <v>44020</v>
      </c>
      <c r="B151">
        <v>212.46</v>
      </c>
      <c r="C151">
        <v>1219371</v>
      </c>
      <c r="D151">
        <f t="shared" si="10"/>
        <v>-1.7843934911242535E-2</v>
      </c>
      <c r="E151">
        <f t="shared" si="11"/>
        <v>-1.8005057502731889E-2</v>
      </c>
      <c r="F151">
        <f t="shared" si="8"/>
        <v>5.3587537353518675</v>
      </c>
      <c r="G151">
        <f t="shared" si="9"/>
        <v>14.013845709985091</v>
      </c>
    </row>
    <row r="152" spans="1:7" x14ac:dyDescent="0.25">
      <c r="A152" s="1">
        <v>44112</v>
      </c>
      <c r="B152">
        <v>208.33</v>
      </c>
      <c r="C152">
        <v>1270825</v>
      </c>
      <c r="D152">
        <f t="shared" si="10"/>
        <v>-1.9438953214722748E-2</v>
      </c>
      <c r="E152">
        <f t="shared" si="11"/>
        <v>-1.9630374411576928E-2</v>
      </c>
      <c r="F152">
        <f t="shared" si="8"/>
        <v>5.3391233609402908</v>
      </c>
      <c r="G152">
        <f t="shared" si="9"/>
        <v>14.055176853831146</v>
      </c>
    </row>
    <row r="153" spans="1:7" x14ac:dyDescent="0.25">
      <c r="A153" s="1">
        <v>44143</v>
      </c>
      <c r="B153">
        <v>203.37</v>
      </c>
      <c r="C153">
        <v>1486104</v>
      </c>
      <c r="D153">
        <f t="shared" si="10"/>
        <v>-2.3808380934094982E-2</v>
      </c>
      <c r="E153">
        <f t="shared" si="11"/>
        <v>-2.4096380829306548E-2</v>
      </c>
      <c r="F153">
        <f t="shared" si="8"/>
        <v>5.315026980110984</v>
      </c>
      <c r="G153">
        <f t="shared" si="9"/>
        <v>14.211668488351947</v>
      </c>
    </row>
    <row r="154" spans="1:7" x14ac:dyDescent="0.25">
      <c r="A154" s="1">
        <v>44173</v>
      </c>
      <c r="B154">
        <v>209.27</v>
      </c>
      <c r="C154">
        <v>1258058</v>
      </c>
      <c r="D154">
        <f t="shared" si="10"/>
        <v>2.9011161921620718E-2</v>
      </c>
      <c r="E154">
        <f t="shared" si="11"/>
        <v>2.8598304141594273E-2</v>
      </c>
      <c r="F154">
        <f t="shared" si="8"/>
        <v>5.3436252842525782</v>
      </c>
      <c r="G154">
        <f t="shared" si="9"/>
        <v>14.045079820108182</v>
      </c>
    </row>
    <row r="155" spans="1:7" x14ac:dyDescent="0.25">
      <c r="A155" t="s">
        <v>140</v>
      </c>
      <c r="B155">
        <v>208.71</v>
      </c>
      <c r="C155">
        <v>923297</v>
      </c>
      <c r="D155">
        <f t="shared" si="10"/>
        <v>-2.6759688440770404E-3</v>
      </c>
      <c r="E155">
        <f t="shared" si="11"/>
        <v>-2.6795556489185844E-3</v>
      </c>
      <c r="F155">
        <f t="shared" si="8"/>
        <v>5.3409457286036597</v>
      </c>
      <c r="G155">
        <f t="shared" si="9"/>
        <v>13.735706238540667</v>
      </c>
    </row>
    <row r="156" spans="1:7" x14ac:dyDescent="0.25">
      <c r="A156" t="s">
        <v>141</v>
      </c>
      <c r="B156">
        <v>208.89</v>
      </c>
      <c r="C156">
        <v>806860</v>
      </c>
      <c r="D156">
        <f t="shared" si="10"/>
        <v>8.624407072012764E-4</v>
      </c>
      <c r="E156">
        <f t="shared" si="11"/>
        <v>8.6206901890532428E-4</v>
      </c>
      <c r="F156">
        <f t="shared" si="8"/>
        <v>5.3418077976225646</v>
      </c>
      <c r="G156">
        <f t="shared" si="9"/>
        <v>13.600905450170119</v>
      </c>
    </row>
    <row r="157" spans="1:7" x14ac:dyDescent="0.25">
      <c r="A157" t="s">
        <v>142</v>
      </c>
      <c r="B157">
        <v>210.21</v>
      </c>
      <c r="C157">
        <v>874189</v>
      </c>
      <c r="D157">
        <f t="shared" si="10"/>
        <v>6.3191153238547643E-3</v>
      </c>
      <c r="E157">
        <f t="shared" si="11"/>
        <v>6.2992334279873708E-3</v>
      </c>
      <c r="F157">
        <f t="shared" si="8"/>
        <v>5.3481070310505521</v>
      </c>
      <c r="G157">
        <f t="shared" si="9"/>
        <v>13.681051878399218</v>
      </c>
    </row>
    <row r="158" spans="1:7" x14ac:dyDescent="0.25">
      <c r="A158" t="s">
        <v>143</v>
      </c>
      <c r="B158">
        <v>211.49</v>
      </c>
      <c r="C158">
        <v>1016934</v>
      </c>
      <c r="D158">
        <f t="shared" si="10"/>
        <v>6.0891489462918088E-3</v>
      </c>
      <c r="E158">
        <f t="shared" si="11"/>
        <v>6.0706849941063032E-3</v>
      </c>
      <c r="F158">
        <f t="shared" si="8"/>
        <v>5.3541777160446582</v>
      </c>
      <c r="G158">
        <f t="shared" si="9"/>
        <v>13.83230277616965</v>
      </c>
    </row>
    <row r="159" spans="1:7" x14ac:dyDescent="0.25">
      <c r="A159" t="s">
        <v>144</v>
      </c>
      <c r="B159">
        <v>209.84</v>
      </c>
      <c r="C159">
        <v>1146244</v>
      </c>
      <c r="D159">
        <f t="shared" si="10"/>
        <v>-7.8017873185493667E-3</v>
      </c>
      <c r="E159">
        <f t="shared" si="11"/>
        <v>-7.8323804860404057E-3</v>
      </c>
      <c r="F159">
        <f t="shared" si="8"/>
        <v>5.3463453355586186</v>
      </c>
      <c r="G159">
        <f t="shared" si="9"/>
        <v>13.952001068078916</v>
      </c>
    </row>
    <row r="160" spans="1:7" x14ac:dyDescent="0.25">
      <c r="A160" t="s">
        <v>145</v>
      </c>
      <c r="B160">
        <v>214.55</v>
      </c>
      <c r="C160">
        <v>1504588</v>
      </c>
      <c r="D160">
        <f t="shared" si="10"/>
        <v>2.2445672893633282E-2</v>
      </c>
      <c r="E160">
        <f t="shared" si="11"/>
        <v>2.2197475878915539E-2</v>
      </c>
      <c r="F160">
        <f t="shared" si="8"/>
        <v>5.3685428114375338</v>
      </c>
      <c r="G160">
        <f t="shared" si="9"/>
        <v>14.224029664534781</v>
      </c>
    </row>
    <row r="161" spans="1:7" x14ac:dyDescent="0.25">
      <c r="A161" t="s">
        <v>146</v>
      </c>
      <c r="B161">
        <v>213.12</v>
      </c>
      <c r="C161">
        <v>1452507</v>
      </c>
      <c r="D161">
        <f t="shared" si="10"/>
        <v>-6.665113027266403E-3</v>
      </c>
      <c r="E161">
        <f t="shared" si="11"/>
        <v>-6.6874240855093799E-3</v>
      </c>
      <c r="F161">
        <f t="shared" si="8"/>
        <v>5.3618553873520245</v>
      </c>
      <c r="G161">
        <f t="shared" si="9"/>
        <v>14.1888015869737</v>
      </c>
    </row>
    <row r="162" spans="1:7" x14ac:dyDescent="0.25">
      <c r="A162" t="s">
        <v>147</v>
      </c>
      <c r="B162">
        <v>213.71</v>
      </c>
      <c r="C162">
        <v>1086903</v>
      </c>
      <c r="D162">
        <f t="shared" si="10"/>
        <v>2.7683933933934095E-3</v>
      </c>
      <c r="E162">
        <f t="shared" si="11"/>
        <v>2.7645684500755925E-3</v>
      </c>
      <c r="F162">
        <f t="shared" si="8"/>
        <v>5.3646199558020999</v>
      </c>
      <c r="G162">
        <f t="shared" si="9"/>
        <v>13.898842925690996</v>
      </c>
    </row>
    <row r="163" spans="1:7" x14ac:dyDescent="0.25">
      <c r="A163" t="s">
        <v>148</v>
      </c>
      <c r="B163">
        <v>216.43</v>
      </c>
      <c r="C163">
        <v>1154763</v>
      </c>
      <c r="D163">
        <f t="shared" si="10"/>
        <v>1.272752795844836E-2</v>
      </c>
      <c r="E163">
        <f t="shared" si="11"/>
        <v>1.2647213724338259E-2</v>
      </c>
      <c r="F163">
        <f t="shared" si="8"/>
        <v>5.377267169526438</v>
      </c>
      <c r="G163">
        <f t="shared" si="9"/>
        <v>13.959405686077503</v>
      </c>
    </row>
    <row r="164" spans="1:7" x14ac:dyDescent="0.25">
      <c r="A164" t="s">
        <v>149</v>
      </c>
      <c r="B164">
        <v>221.18</v>
      </c>
      <c r="C164">
        <v>1719149</v>
      </c>
      <c r="D164">
        <f t="shared" si="10"/>
        <v>2.1947049854456405E-2</v>
      </c>
      <c r="E164">
        <f t="shared" si="11"/>
        <v>2.1709680120776065E-2</v>
      </c>
      <c r="F164">
        <f t="shared" si="8"/>
        <v>5.3989768496472141</v>
      </c>
      <c r="G164">
        <f t="shared" si="9"/>
        <v>14.357339958909977</v>
      </c>
    </row>
    <row r="165" spans="1:7" x14ac:dyDescent="0.25">
      <c r="A165" t="s">
        <v>150</v>
      </c>
      <c r="B165">
        <v>226.57</v>
      </c>
      <c r="C165">
        <v>2391471</v>
      </c>
      <c r="D165">
        <f t="shared" si="10"/>
        <v>2.4369291979383246E-2</v>
      </c>
      <c r="E165">
        <f t="shared" si="11"/>
        <v>2.407709830214869E-2</v>
      </c>
      <c r="F165">
        <f t="shared" si="8"/>
        <v>5.4230539479493629</v>
      </c>
      <c r="G165">
        <f t="shared" si="9"/>
        <v>14.687419215748388</v>
      </c>
    </row>
    <row r="166" spans="1:7" x14ac:dyDescent="0.25">
      <c r="A166" t="s">
        <v>151</v>
      </c>
      <c r="B166">
        <v>229.02</v>
      </c>
      <c r="C166">
        <v>1495909</v>
      </c>
      <c r="D166">
        <f t="shared" si="10"/>
        <v>1.0813435141457462E-2</v>
      </c>
      <c r="E166">
        <f t="shared" si="11"/>
        <v>1.0755388035830753E-2</v>
      </c>
      <c r="F166">
        <f t="shared" si="8"/>
        <v>5.4338093359851936</v>
      </c>
      <c r="G166">
        <f t="shared" si="9"/>
        <v>14.218244606789403</v>
      </c>
    </row>
    <row r="167" spans="1:7" x14ac:dyDescent="0.25">
      <c r="A167" t="s">
        <v>152</v>
      </c>
      <c r="B167">
        <v>225</v>
      </c>
      <c r="C167">
        <v>1244389</v>
      </c>
      <c r="D167">
        <f t="shared" si="10"/>
        <v>-1.7553052135184745E-2</v>
      </c>
      <c r="E167">
        <f t="shared" si="11"/>
        <v>-1.7708933780773303E-2</v>
      </c>
      <c r="F167">
        <f t="shared" si="8"/>
        <v>5.4161004022044201</v>
      </c>
      <c r="G167">
        <f t="shared" si="9"/>
        <v>14.034155204365135</v>
      </c>
    </row>
    <row r="168" spans="1:7" x14ac:dyDescent="0.25">
      <c r="A168" s="1">
        <v>43839</v>
      </c>
      <c r="B168">
        <v>227.28</v>
      </c>
      <c r="C168">
        <v>938716</v>
      </c>
      <c r="D168">
        <f t="shared" si="10"/>
        <v>1.0133333333333338E-2</v>
      </c>
      <c r="E168">
        <f t="shared" si="11"/>
        <v>1.0082335341512358E-2</v>
      </c>
      <c r="F168">
        <f t="shared" si="8"/>
        <v>5.4261827375459326</v>
      </c>
      <c r="G168">
        <f t="shared" si="9"/>
        <v>13.75226826302908</v>
      </c>
    </row>
    <row r="169" spans="1:7" x14ac:dyDescent="0.25">
      <c r="A169" s="1">
        <v>43870</v>
      </c>
      <c r="B169">
        <v>231.71</v>
      </c>
      <c r="C169">
        <v>1599534</v>
      </c>
      <c r="D169">
        <f t="shared" si="10"/>
        <v>1.9491376275959198E-2</v>
      </c>
      <c r="E169">
        <f t="shared" si="11"/>
        <v>1.9303852218724864E-2</v>
      </c>
      <c r="F169">
        <f t="shared" si="8"/>
        <v>5.4454865897646574</v>
      </c>
      <c r="G169">
        <f t="shared" si="9"/>
        <v>14.285222894788491</v>
      </c>
    </row>
    <row r="170" spans="1:7" x14ac:dyDescent="0.25">
      <c r="A170" s="1">
        <v>43899</v>
      </c>
      <c r="B170">
        <v>217.11</v>
      </c>
      <c r="C170">
        <v>2622417</v>
      </c>
      <c r="D170">
        <f t="shared" si="10"/>
        <v>-6.3009796728669437E-2</v>
      </c>
      <c r="E170">
        <f t="shared" si="11"/>
        <v>-6.5082452218511319E-2</v>
      </c>
      <c r="F170">
        <f t="shared" si="8"/>
        <v>5.3804041375461464</v>
      </c>
      <c r="G170">
        <f t="shared" si="9"/>
        <v>14.779606969562039</v>
      </c>
    </row>
    <row r="171" spans="1:7" x14ac:dyDescent="0.25">
      <c r="A171" s="1">
        <v>43930</v>
      </c>
      <c r="B171">
        <v>214.14</v>
      </c>
      <c r="C171">
        <v>2436065</v>
      </c>
      <c r="D171">
        <f t="shared" si="10"/>
        <v>-1.3679701533784842E-2</v>
      </c>
      <c r="E171">
        <f t="shared" si="11"/>
        <v>-1.3774130816022157E-2</v>
      </c>
      <c r="F171">
        <f t="shared" si="8"/>
        <v>5.3666300067301238</v>
      </c>
      <c r="G171">
        <f t="shared" si="9"/>
        <v>14.705894590542965</v>
      </c>
    </row>
    <row r="172" spans="1:7" x14ac:dyDescent="0.25">
      <c r="A172" s="1">
        <v>44052</v>
      </c>
      <c r="B172">
        <v>202.67</v>
      </c>
      <c r="C172">
        <v>1843302</v>
      </c>
      <c r="D172">
        <f t="shared" si="10"/>
        <v>-5.3563089567572615E-2</v>
      </c>
      <c r="E172">
        <f t="shared" si="11"/>
        <v>-5.5050966198902082E-2</v>
      </c>
      <c r="F172">
        <f t="shared" si="8"/>
        <v>5.311579040531222</v>
      </c>
      <c r="G172">
        <f t="shared" si="9"/>
        <v>14.427069086494255</v>
      </c>
    </row>
    <row r="173" spans="1:7" x14ac:dyDescent="0.25">
      <c r="A173" s="1">
        <v>44083</v>
      </c>
      <c r="B173">
        <v>211.17</v>
      </c>
      <c r="C173">
        <v>1735486</v>
      </c>
      <c r="D173">
        <f t="shared" si="10"/>
        <v>4.1940099669413332E-2</v>
      </c>
      <c r="E173">
        <f t="shared" si="11"/>
        <v>4.1084455756927964E-2</v>
      </c>
      <c r="F173">
        <f t="shared" si="8"/>
        <v>5.3526634962881499</v>
      </c>
      <c r="G173">
        <f t="shared" si="9"/>
        <v>14.366798047411914</v>
      </c>
    </row>
    <row r="174" spans="1:7" x14ac:dyDescent="0.25">
      <c r="A174" s="1">
        <v>44113</v>
      </c>
      <c r="B174">
        <v>205.32</v>
      </c>
      <c r="C174">
        <v>1481419</v>
      </c>
      <c r="D174">
        <f t="shared" si="10"/>
        <v>-2.770279869299614E-2</v>
      </c>
      <c r="E174">
        <f t="shared" si="11"/>
        <v>-2.8093758596047531E-2</v>
      </c>
      <c r="F174">
        <f t="shared" si="8"/>
        <v>5.3245697376921024</v>
      </c>
      <c r="G174">
        <f t="shared" si="9"/>
        <v>14.208510970184491</v>
      </c>
    </row>
    <row r="175" spans="1:7" x14ac:dyDescent="0.25">
      <c r="A175" s="1">
        <v>44144</v>
      </c>
      <c r="B175">
        <v>204.04</v>
      </c>
      <c r="C175">
        <v>1511966</v>
      </c>
      <c r="D175">
        <f t="shared" si="10"/>
        <v>-6.2341710500681919E-3</v>
      </c>
      <c r="E175">
        <f t="shared" si="11"/>
        <v>-6.2536846373766114E-3</v>
      </c>
      <c r="F175">
        <f t="shared" si="8"/>
        <v>5.3183160530547253</v>
      </c>
      <c r="G175">
        <f t="shared" si="9"/>
        <v>14.228921348696298</v>
      </c>
    </row>
    <row r="176" spans="1:7" x14ac:dyDescent="0.25">
      <c r="A176" t="s">
        <v>153</v>
      </c>
      <c r="B176">
        <v>205.3</v>
      </c>
      <c r="C176">
        <v>1180813</v>
      </c>
      <c r="D176">
        <f t="shared" si="10"/>
        <v>6.1752597529897051E-3</v>
      </c>
      <c r="E176">
        <f t="shared" si="11"/>
        <v>6.1562709701620767E-3</v>
      </c>
      <c r="F176">
        <f t="shared" si="8"/>
        <v>5.3244723240248879</v>
      </c>
      <c r="G176">
        <f t="shared" si="9"/>
        <v>13.981713742252836</v>
      </c>
    </row>
    <row r="177" spans="1:7" x14ac:dyDescent="0.25">
      <c r="A177" t="s">
        <v>154</v>
      </c>
      <c r="B177">
        <v>208.83</v>
      </c>
      <c r="C177">
        <v>768517</v>
      </c>
      <c r="D177">
        <f t="shared" si="10"/>
        <v>1.7194349732099372E-2</v>
      </c>
      <c r="E177">
        <f t="shared" si="11"/>
        <v>1.7048199823796975E-2</v>
      </c>
      <c r="F177">
        <f t="shared" si="8"/>
        <v>5.3415205238486845</v>
      </c>
      <c r="G177">
        <f t="shared" si="9"/>
        <v>13.552217962731087</v>
      </c>
    </row>
    <row r="178" spans="1:7" x14ac:dyDescent="0.25">
      <c r="A178" t="s">
        <v>155</v>
      </c>
      <c r="B178">
        <v>204.96</v>
      </c>
      <c r="C178">
        <v>1046362</v>
      </c>
      <c r="D178">
        <f t="shared" si="10"/>
        <v>-1.8531820140784392E-2</v>
      </c>
      <c r="E178">
        <f t="shared" si="11"/>
        <v>-1.8705685700260669E-2</v>
      </c>
      <c r="F178">
        <f t="shared" si="8"/>
        <v>5.3228148381484237</v>
      </c>
      <c r="G178">
        <f t="shared" si="9"/>
        <v>13.860829944040956</v>
      </c>
    </row>
    <row r="179" spans="1:7" x14ac:dyDescent="0.25">
      <c r="A179" t="s">
        <v>156</v>
      </c>
      <c r="B179">
        <v>202.94</v>
      </c>
      <c r="C179">
        <v>1386142</v>
      </c>
      <c r="D179">
        <f t="shared" si="10"/>
        <v>-9.8555815768931014E-3</v>
      </c>
      <c r="E179">
        <f t="shared" si="11"/>
        <v>-9.9044692974873828E-3</v>
      </c>
      <c r="F179">
        <f t="shared" si="8"/>
        <v>5.3129103688509369</v>
      </c>
      <c r="G179">
        <f t="shared" si="9"/>
        <v>14.142034906586478</v>
      </c>
    </row>
    <row r="180" spans="1:7" x14ac:dyDescent="0.25">
      <c r="A180" t="s">
        <v>157</v>
      </c>
      <c r="B180">
        <v>200.34</v>
      </c>
      <c r="C180">
        <v>2040834</v>
      </c>
      <c r="D180">
        <f t="shared" si="10"/>
        <v>-1.2811668473440398E-2</v>
      </c>
      <c r="E180">
        <f t="shared" si="11"/>
        <v>-1.2894445667318642E-2</v>
      </c>
      <c r="F180">
        <f t="shared" si="8"/>
        <v>5.3000159231836186</v>
      </c>
      <c r="G180">
        <f t="shared" si="9"/>
        <v>14.528869105804242</v>
      </c>
    </row>
    <row r="181" spans="1:7" x14ac:dyDescent="0.25">
      <c r="A181" t="s">
        <v>158</v>
      </c>
      <c r="B181">
        <v>202.67</v>
      </c>
      <c r="C181">
        <v>2494659</v>
      </c>
      <c r="D181">
        <f t="shared" si="10"/>
        <v>1.1630228611360607E-2</v>
      </c>
      <c r="E181">
        <f t="shared" si="11"/>
        <v>1.1563117347603586E-2</v>
      </c>
      <c r="F181">
        <f t="shared" si="8"/>
        <v>5.311579040531222</v>
      </c>
      <c r="G181">
        <f t="shared" si="9"/>
        <v>14.72966260448041</v>
      </c>
    </row>
    <row r="182" spans="1:7" x14ac:dyDescent="0.25">
      <c r="A182" t="s">
        <v>159</v>
      </c>
      <c r="B182">
        <v>207.42</v>
      </c>
      <c r="C182">
        <v>1720514</v>
      </c>
      <c r="D182">
        <f t="shared" si="10"/>
        <v>2.3437114521142745E-2</v>
      </c>
      <c r="E182">
        <f t="shared" si="11"/>
        <v>2.3166682630366257E-2</v>
      </c>
      <c r="F182">
        <f t="shared" si="8"/>
        <v>5.3347457231615882</v>
      </c>
      <c r="G182">
        <f t="shared" si="9"/>
        <v>14.358133641355993</v>
      </c>
    </row>
    <row r="183" spans="1:7" x14ac:dyDescent="0.25">
      <c r="A183" t="s">
        <v>160</v>
      </c>
      <c r="B183">
        <v>200.75</v>
      </c>
      <c r="C183">
        <v>1782923</v>
      </c>
      <c r="D183">
        <f t="shared" si="10"/>
        <v>-3.2156976183588794E-2</v>
      </c>
      <c r="E183">
        <f t="shared" si="11"/>
        <v>-3.2685370334717072E-2</v>
      </c>
      <c r="F183">
        <f t="shared" si="8"/>
        <v>5.3020603528268708</v>
      </c>
      <c r="G183">
        <f t="shared" si="9"/>
        <v>14.393764710270574</v>
      </c>
    </row>
    <row r="184" spans="1:7" x14ac:dyDescent="0.25">
      <c r="A184" t="s">
        <v>161</v>
      </c>
      <c r="B184">
        <v>203.09</v>
      </c>
      <c r="C184">
        <v>1516504</v>
      </c>
      <c r="D184">
        <f t="shared" si="10"/>
        <v>1.1656288916562906E-2</v>
      </c>
      <c r="E184">
        <f t="shared" si="11"/>
        <v>1.1588877718147398E-2</v>
      </c>
      <c r="F184">
        <f t="shared" si="8"/>
        <v>5.3136492305450185</v>
      </c>
      <c r="G184">
        <f t="shared" si="9"/>
        <v>14.231918243759784</v>
      </c>
    </row>
    <row r="185" spans="1:7" x14ac:dyDescent="0.25">
      <c r="A185" t="s">
        <v>162</v>
      </c>
      <c r="B185">
        <v>207.8</v>
      </c>
      <c r="C185">
        <v>1574179</v>
      </c>
      <c r="D185">
        <f t="shared" si="10"/>
        <v>2.3191688414003684E-2</v>
      </c>
      <c r="E185">
        <f t="shared" si="11"/>
        <v>2.2926848120108798E-2</v>
      </c>
      <c r="F185">
        <f t="shared" si="8"/>
        <v>5.3365760786651268</v>
      </c>
      <c r="G185">
        <f t="shared" si="9"/>
        <v>14.269244424492245</v>
      </c>
    </row>
    <row r="186" spans="1:7" x14ac:dyDescent="0.25">
      <c r="A186" t="s">
        <v>163</v>
      </c>
      <c r="B186">
        <v>209.58</v>
      </c>
      <c r="C186">
        <v>1781494</v>
      </c>
      <c r="D186">
        <f t="shared" si="10"/>
        <v>8.5659287776708431E-3</v>
      </c>
      <c r="E186">
        <f t="shared" si="11"/>
        <v>8.5294493816686755E-3</v>
      </c>
      <c r="F186">
        <f t="shared" si="8"/>
        <v>5.3451055280467958</v>
      </c>
      <c r="G186">
        <f t="shared" si="9"/>
        <v>14.392962896073998</v>
      </c>
    </row>
    <row r="187" spans="1:7" x14ac:dyDescent="0.25">
      <c r="A187" t="s">
        <v>164</v>
      </c>
      <c r="B187">
        <v>207.17</v>
      </c>
      <c r="C187">
        <v>1110151</v>
      </c>
      <c r="D187">
        <f t="shared" si="10"/>
        <v>-1.1499188853898392E-2</v>
      </c>
      <c r="E187">
        <f t="shared" si="11"/>
        <v>-1.156581578899833E-2</v>
      </c>
      <c r="F187">
        <f t="shared" si="8"/>
        <v>5.3335397122577977</v>
      </c>
      <c r="G187">
        <f t="shared" si="9"/>
        <v>13.92000660007249</v>
      </c>
    </row>
    <row r="188" spans="1:7" x14ac:dyDescent="0.25">
      <c r="A188" t="s">
        <v>165</v>
      </c>
      <c r="B188">
        <v>210.17</v>
      </c>
      <c r="C188">
        <v>1709244</v>
      </c>
      <c r="D188">
        <f t="shared" si="10"/>
        <v>1.4480861128541777E-2</v>
      </c>
      <c r="E188">
        <f t="shared" si="11"/>
        <v>1.4377014781523487E-2</v>
      </c>
      <c r="F188">
        <f t="shared" si="8"/>
        <v>5.3479167270393209</v>
      </c>
      <c r="G188">
        <f t="shared" si="9"/>
        <v>14.351561725458339</v>
      </c>
    </row>
    <row r="189" spans="1:7" x14ac:dyDescent="0.25">
      <c r="A189" s="1">
        <v>43840</v>
      </c>
      <c r="B189">
        <v>212.44</v>
      </c>
      <c r="C189">
        <v>1231166</v>
      </c>
      <c r="D189">
        <f t="shared" si="10"/>
        <v>1.0800780320692822E-2</v>
      </c>
      <c r="E189">
        <f t="shared" si="11"/>
        <v>1.0742868514877647E-2</v>
      </c>
      <c r="F189">
        <f t="shared" si="8"/>
        <v>5.3586595955541982</v>
      </c>
      <c r="G189">
        <f t="shared" si="9"/>
        <v>14.023472245790863</v>
      </c>
    </row>
    <row r="190" spans="1:7" x14ac:dyDescent="0.25">
      <c r="A190" s="1">
        <v>43871</v>
      </c>
      <c r="B190">
        <v>206.14</v>
      </c>
      <c r="C190">
        <v>2050139</v>
      </c>
      <c r="D190">
        <f t="shared" si="10"/>
        <v>-2.9655432122010973E-2</v>
      </c>
      <c r="E190">
        <f t="shared" si="11"/>
        <v>-3.0104045945551751E-2</v>
      </c>
      <c r="F190">
        <f t="shared" si="8"/>
        <v>5.3285555496086463</v>
      </c>
      <c r="G190">
        <f t="shared" si="9"/>
        <v>14.533418153693994</v>
      </c>
    </row>
    <row r="191" spans="1:7" x14ac:dyDescent="0.25">
      <c r="A191" s="1">
        <v>43961</v>
      </c>
      <c r="B191">
        <v>210.23</v>
      </c>
      <c r="C191">
        <v>1106669</v>
      </c>
      <c r="D191">
        <f t="shared" si="10"/>
        <v>1.9840884835548675E-2</v>
      </c>
      <c r="E191">
        <f t="shared" si="11"/>
        <v>1.9646619868387762E-2</v>
      </c>
      <c r="F191">
        <f t="shared" si="8"/>
        <v>5.3482021694770348</v>
      </c>
      <c r="G191">
        <f t="shared" si="9"/>
        <v>13.916865160656073</v>
      </c>
    </row>
    <row r="192" spans="1:7" x14ac:dyDescent="0.25">
      <c r="A192" s="1">
        <v>43992</v>
      </c>
      <c r="B192">
        <v>205.79</v>
      </c>
      <c r="C192">
        <v>1775846</v>
      </c>
      <c r="D192">
        <f t="shared" si="10"/>
        <v>-2.1119726014365209E-2</v>
      </c>
      <c r="E192">
        <f t="shared" si="11"/>
        <v>-2.1345938122576846E-2</v>
      </c>
      <c r="F192">
        <f t="shared" si="8"/>
        <v>5.3268562313544576</v>
      </c>
      <c r="G192">
        <f t="shared" si="9"/>
        <v>14.389787487062863</v>
      </c>
    </row>
    <row r="193" spans="1:7" x14ac:dyDescent="0.25">
      <c r="A193" s="1">
        <v>44022</v>
      </c>
      <c r="B193">
        <v>209.87</v>
      </c>
      <c r="C193">
        <v>1314049</v>
      </c>
      <c r="D193">
        <f t="shared" si="10"/>
        <v>1.9826036250546734E-2</v>
      </c>
      <c r="E193">
        <f t="shared" si="11"/>
        <v>1.9632060054872367E-2</v>
      </c>
      <c r="F193">
        <f t="shared" si="8"/>
        <v>5.3464882914093295</v>
      </c>
      <c r="G193">
        <f t="shared" si="9"/>
        <v>14.088623768046784</v>
      </c>
    </row>
    <row r="194" spans="1:7" x14ac:dyDescent="0.25">
      <c r="A194" s="1">
        <v>44053</v>
      </c>
      <c r="B194">
        <v>210.61</v>
      </c>
      <c r="C194">
        <v>1156989</v>
      </c>
      <c r="D194">
        <f t="shared" si="10"/>
        <v>3.5259922809358609E-3</v>
      </c>
      <c r="E194">
        <f t="shared" si="11"/>
        <v>3.5197905440619744E-3</v>
      </c>
      <c r="F194">
        <f t="shared" si="8"/>
        <v>5.3500080819533915</v>
      </c>
      <c r="G194">
        <f t="shared" si="9"/>
        <v>13.961331498784032</v>
      </c>
    </row>
    <row r="195" spans="1:7" x14ac:dyDescent="0.25">
      <c r="A195" s="1">
        <v>44084</v>
      </c>
      <c r="B195">
        <v>215.81</v>
      </c>
      <c r="C195">
        <v>1553012</v>
      </c>
      <c r="D195">
        <f t="shared" si="10"/>
        <v>2.4690185651203591E-2</v>
      </c>
      <c r="E195">
        <f t="shared" si="11"/>
        <v>2.4390308999980473E-2</v>
      </c>
      <c r="F195">
        <f t="shared" ref="F195:F258" si="12">LN(B195)</f>
        <v>5.3743983909533721</v>
      </c>
      <c r="G195">
        <f t="shared" ref="G195:G258" si="13">LN(C195)</f>
        <v>14.25570682908101</v>
      </c>
    </row>
    <row r="196" spans="1:7" x14ac:dyDescent="0.25">
      <c r="A196" s="1">
        <v>44175</v>
      </c>
      <c r="B196">
        <v>221.49</v>
      </c>
      <c r="C196">
        <v>2485180</v>
      </c>
      <c r="D196">
        <f t="shared" ref="D196:D259" si="14">(B196-B195)/B195</f>
        <v>2.6319447662295568E-2</v>
      </c>
      <c r="E196">
        <f t="shared" ref="E196:E259" si="15">LN(B196/B195)</f>
        <v>2.59790507858117E-2</v>
      </c>
      <c r="F196">
        <f t="shared" si="12"/>
        <v>5.4003774417391837</v>
      </c>
      <c r="G196">
        <f t="shared" si="13"/>
        <v>14.725855649497252</v>
      </c>
    </row>
    <row r="197" spans="1:7" x14ac:dyDescent="0.25">
      <c r="A197" t="s">
        <v>166</v>
      </c>
      <c r="B197">
        <v>222.8</v>
      </c>
      <c r="C197">
        <v>1754396</v>
      </c>
      <c r="D197">
        <f t="shared" si="14"/>
        <v>5.9144882387466803E-3</v>
      </c>
      <c r="E197">
        <f t="shared" si="15"/>
        <v>5.8970663139451471E-3</v>
      </c>
      <c r="F197">
        <f t="shared" si="12"/>
        <v>5.4062745080531291</v>
      </c>
      <c r="G197">
        <f t="shared" si="13"/>
        <v>14.377635196101457</v>
      </c>
    </row>
    <row r="198" spans="1:7" x14ac:dyDescent="0.25">
      <c r="A198" t="s">
        <v>167</v>
      </c>
      <c r="B198">
        <v>220.89</v>
      </c>
      <c r="C198">
        <v>1293668</v>
      </c>
      <c r="D198">
        <f t="shared" si="14"/>
        <v>-8.5727109515261433E-3</v>
      </c>
      <c r="E198">
        <f t="shared" si="15"/>
        <v>-8.6096680043938802E-3</v>
      </c>
      <c r="F198">
        <f t="shared" si="12"/>
        <v>5.3976648400487353</v>
      </c>
      <c r="G198">
        <f t="shared" si="13"/>
        <v>14.072992152344604</v>
      </c>
    </row>
    <row r="199" spans="1:7" x14ac:dyDescent="0.25">
      <c r="A199" t="s">
        <v>168</v>
      </c>
      <c r="B199">
        <v>219.71</v>
      </c>
      <c r="C199">
        <v>1167219</v>
      </c>
      <c r="D199">
        <f t="shared" si="14"/>
        <v>-5.3420254425278575E-3</v>
      </c>
      <c r="E199">
        <f t="shared" si="15"/>
        <v>-5.3563450804561758E-3</v>
      </c>
      <c r="F199">
        <f t="shared" si="12"/>
        <v>5.3923084949682787</v>
      </c>
      <c r="G199">
        <f t="shared" si="13"/>
        <v>13.970134554331013</v>
      </c>
    </row>
    <row r="200" spans="1:7" x14ac:dyDescent="0.25">
      <c r="A200" t="s">
        <v>169</v>
      </c>
      <c r="B200">
        <v>219.65</v>
      </c>
      <c r="C200">
        <v>1520369</v>
      </c>
      <c r="D200">
        <f t="shared" si="14"/>
        <v>-2.7308725137682521E-4</v>
      </c>
      <c r="E200">
        <f t="shared" si="15"/>
        <v>-2.7312454649033581E-4</v>
      </c>
      <c r="F200">
        <f t="shared" si="12"/>
        <v>5.3920353704217883</v>
      </c>
      <c r="G200">
        <f t="shared" si="13"/>
        <v>14.234463626518147</v>
      </c>
    </row>
    <row r="201" spans="1:7" x14ac:dyDescent="0.25">
      <c r="A201" t="s">
        <v>170</v>
      </c>
      <c r="B201">
        <v>214.37</v>
      </c>
      <c r="C201">
        <v>1524390</v>
      </c>
      <c r="D201">
        <f t="shared" si="14"/>
        <v>-2.4038242658775327E-2</v>
      </c>
      <c r="E201">
        <f t="shared" si="15"/>
        <v>-2.4331876388744275E-2</v>
      </c>
      <c r="F201">
        <f t="shared" si="12"/>
        <v>5.3677034940330444</v>
      </c>
      <c r="G201">
        <f t="shared" si="13"/>
        <v>14.237104888002309</v>
      </c>
    </row>
    <row r="202" spans="1:7" x14ac:dyDescent="0.25">
      <c r="A202" t="s">
        <v>171</v>
      </c>
      <c r="B202">
        <v>214.61</v>
      </c>
      <c r="C202">
        <v>1146166</v>
      </c>
      <c r="D202">
        <f t="shared" si="14"/>
        <v>1.1195596398750249E-3</v>
      </c>
      <c r="E202">
        <f t="shared" si="15"/>
        <v>1.1189334003461127E-3</v>
      </c>
      <c r="F202">
        <f t="shared" si="12"/>
        <v>5.3688224274333907</v>
      </c>
      <c r="G202">
        <f t="shared" si="13"/>
        <v>13.951933017424775</v>
      </c>
    </row>
    <row r="203" spans="1:7" x14ac:dyDescent="0.25">
      <c r="A203" t="s">
        <v>172</v>
      </c>
      <c r="B203">
        <v>214.78</v>
      </c>
      <c r="C203">
        <v>1183537</v>
      </c>
      <c r="D203">
        <f t="shared" si="14"/>
        <v>7.9213456968448579E-4</v>
      </c>
      <c r="E203">
        <f t="shared" si="15"/>
        <v>7.9182099667991757E-4</v>
      </c>
      <c r="F203">
        <f t="shared" si="12"/>
        <v>5.3696142484300706</v>
      </c>
      <c r="G203">
        <f t="shared" si="13"/>
        <v>13.984017970649857</v>
      </c>
    </row>
    <row r="204" spans="1:7" x14ac:dyDescent="0.25">
      <c r="A204" t="s">
        <v>173</v>
      </c>
      <c r="B204">
        <v>214.94</v>
      </c>
      <c r="C204">
        <v>1126777</v>
      </c>
      <c r="D204">
        <f t="shared" si="14"/>
        <v>7.4494831921033888E-4</v>
      </c>
      <c r="E204">
        <f t="shared" si="15"/>
        <v>7.4467098293678092E-4</v>
      </c>
      <c r="F204">
        <f t="shared" si="12"/>
        <v>5.3703589194130075</v>
      </c>
      <c r="G204">
        <f t="shared" si="13"/>
        <v>13.934871902990444</v>
      </c>
    </row>
    <row r="205" spans="1:7" x14ac:dyDescent="0.25">
      <c r="A205" t="s">
        <v>174</v>
      </c>
      <c r="B205">
        <v>216.22</v>
      </c>
      <c r="C205">
        <v>1034545</v>
      </c>
      <c r="D205">
        <f t="shared" si="14"/>
        <v>5.9551502744952132E-3</v>
      </c>
      <c r="E205">
        <f t="shared" si="15"/>
        <v>5.937488451618113E-3</v>
      </c>
      <c r="F205">
        <f t="shared" si="12"/>
        <v>5.3762964078646256</v>
      </c>
      <c r="G205">
        <f t="shared" si="13"/>
        <v>13.84947227449668</v>
      </c>
    </row>
    <row r="206" spans="1:7" x14ac:dyDescent="0.25">
      <c r="A206" t="s">
        <v>175</v>
      </c>
      <c r="B206">
        <v>210.25</v>
      </c>
      <c r="C206">
        <v>2092203</v>
      </c>
      <c r="D206">
        <f t="shared" si="14"/>
        <v>-2.7610766811580791E-2</v>
      </c>
      <c r="E206">
        <f t="shared" si="15"/>
        <v>-2.7999109011567901E-2</v>
      </c>
      <c r="F206">
        <f t="shared" si="12"/>
        <v>5.3482972988530575</v>
      </c>
      <c r="G206">
        <f t="shared" si="13"/>
        <v>14.553728135788102</v>
      </c>
    </row>
    <row r="207" spans="1:7" x14ac:dyDescent="0.25">
      <c r="A207" t="s">
        <v>176</v>
      </c>
      <c r="B207">
        <v>213.15</v>
      </c>
      <c r="C207">
        <v>1401623</v>
      </c>
      <c r="D207">
        <f t="shared" si="14"/>
        <v>1.379310344827589E-2</v>
      </c>
      <c r="E207">
        <f t="shared" si="15"/>
        <v>1.3698844358161927E-2</v>
      </c>
      <c r="F207">
        <f t="shared" si="12"/>
        <v>5.3619961432112193</v>
      </c>
      <c r="G207">
        <f t="shared" si="13"/>
        <v>14.153141408846976</v>
      </c>
    </row>
    <row r="208" spans="1:7" x14ac:dyDescent="0.25">
      <c r="A208" t="s">
        <v>177</v>
      </c>
      <c r="B208">
        <v>202.47</v>
      </c>
      <c r="C208">
        <v>2032308</v>
      </c>
      <c r="D208">
        <f t="shared" si="14"/>
        <v>-5.0105559465165407E-2</v>
      </c>
      <c r="E208">
        <f t="shared" si="15"/>
        <v>-5.1404415787794512E-2</v>
      </c>
      <c r="F208">
        <f t="shared" si="12"/>
        <v>5.3105917274234251</v>
      </c>
      <c r="G208">
        <f t="shared" si="13"/>
        <v>14.524682650997359</v>
      </c>
    </row>
    <row r="209" spans="1:7" x14ac:dyDescent="0.25">
      <c r="A209" t="s">
        <v>178</v>
      </c>
      <c r="B209">
        <v>204.35</v>
      </c>
      <c r="C209">
        <v>1385771</v>
      </c>
      <c r="D209">
        <f t="shared" si="14"/>
        <v>9.2853262211685453E-3</v>
      </c>
      <c r="E209">
        <f t="shared" si="15"/>
        <v>9.2424825868614412E-3</v>
      </c>
      <c r="F209">
        <f t="shared" si="12"/>
        <v>5.3198342100102867</v>
      </c>
      <c r="G209">
        <f t="shared" si="13"/>
        <v>14.141767221415828</v>
      </c>
    </row>
    <row r="210" spans="1:7" x14ac:dyDescent="0.25">
      <c r="A210" t="s">
        <v>179</v>
      </c>
      <c r="B210">
        <v>202.63</v>
      </c>
      <c r="C210">
        <v>1622105</v>
      </c>
      <c r="D210">
        <f t="shared" si="14"/>
        <v>-8.4169317347687744E-3</v>
      </c>
      <c r="E210">
        <f t="shared" si="15"/>
        <v>-8.4525541330484674E-3</v>
      </c>
      <c r="F210">
        <f t="shared" si="12"/>
        <v>5.3113816558772378</v>
      </c>
      <c r="G210">
        <f t="shared" si="13"/>
        <v>14.299235246457474</v>
      </c>
    </row>
    <row r="211" spans="1:7" x14ac:dyDescent="0.25">
      <c r="A211" s="1">
        <v>43872</v>
      </c>
      <c r="B211">
        <v>202.32</v>
      </c>
      <c r="C211">
        <v>1367230</v>
      </c>
      <c r="D211">
        <f t="shared" si="14"/>
        <v>-1.5298820510289803E-3</v>
      </c>
      <c r="E211">
        <f t="shared" si="15"/>
        <v>-1.5310535155281509E-3</v>
      </c>
      <c r="F211">
        <f t="shared" si="12"/>
        <v>5.3098506023617098</v>
      </c>
      <c r="G211">
        <f t="shared" si="13"/>
        <v>14.128297353199306</v>
      </c>
    </row>
    <row r="212" spans="1:7" x14ac:dyDescent="0.25">
      <c r="A212" s="1">
        <v>43901</v>
      </c>
      <c r="B212">
        <v>206.14</v>
      </c>
      <c r="C212">
        <v>1164962</v>
      </c>
      <c r="D212">
        <f t="shared" si="14"/>
        <v>1.8880980624752835E-2</v>
      </c>
      <c r="E212">
        <f t="shared" si="15"/>
        <v>1.8704947246936842E-2</v>
      </c>
      <c r="F212">
        <f t="shared" si="12"/>
        <v>5.3285555496086463</v>
      </c>
      <c r="G212">
        <f t="shared" si="13"/>
        <v>13.968199026424207</v>
      </c>
    </row>
    <row r="213" spans="1:7" x14ac:dyDescent="0.25">
      <c r="A213" s="1">
        <v>43932</v>
      </c>
      <c r="B213">
        <v>216.46</v>
      </c>
      <c r="C213">
        <v>2106906</v>
      </c>
      <c r="D213">
        <f t="shared" si="14"/>
        <v>5.0063063937130212E-2</v>
      </c>
      <c r="E213">
        <f t="shared" si="15"/>
        <v>4.8850223258353795E-2</v>
      </c>
      <c r="F213">
        <f t="shared" si="12"/>
        <v>5.3774057728670002</v>
      </c>
      <c r="G213">
        <f t="shared" si="13"/>
        <v>14.560731078597014</v>
      </c>
    </row>
    <row r="214" spans="1:7" x14ac:dyDescent="0.25">
      <c r="A214" s="1">
        <v>43962</v>
      </c>
      <c r="B214">
        <v>223.23</v>
      </c>
      <c r="C214">
        <v>1738397</v>
      </c>
      <c r="D214">
        <f t="shared" si="14"/>
        <v>3.1275986325418004E-2</v>
      </c>
      <c r="E214">
        <f t="shared" si="15"/>
        <v>3.0796857210279069E-2</v>
      </c>
      <c r="F214">
        <f t="shared" si="12"/>
        <v>5.4082026300772794</v>
      </c>
      <c r="G214">
        <f t="shared" si="13"/>
        <v>14.368473982198063</v>
      </c>
    </row>
    <row r="215" spans="1:7" x14ac:dyDescent="0.25">
      <c r="A215" s="1">
        <v>43993</v>
      </c>
      <c r="B215">
        <v>223.64</v>
      </c>
      <c r="C215">
        <v>1066372</v>
      </c>
      <c r="D215">
        <f t="shared" si="14"/>
        <v>1.8366706983828187E-3</v>
      </c>
      <c r="E215">
        <f t="shared" si="15"/>
        <v>1.8349860811649498E-3</v>
      </c>
      <c r="F215">
        <f t="shared" si="12"/>
        <v>5.4100376161584443</v>
      </c>
      <c r="G215">
        <f t="shared" si="13"/>
        <v>13.879772790937785</v>
      </c>
    </row>
    <row r="216" spans="1:7" x14ac:dyDescent="0.25">
      <c r="A216" s="1">
        <v>44085</v>
      </c>
      <c r="B216">
        <v>218.42</v>
      </c>
      <c r="C216">
        <v>1903543</v>
      </c>
      <c r="D216">
        <f t="shared" si="14"/>
        <v>-2.3341083884814876E-2</v>
      </c>
      <c r="E216">
        <f t="shared" si="15"/>
        <v>-2.3617801388862273E-2</v>
      </c>
      <c r="F216">
        <f t="shared" si="12"/>
        <v>5.3864198147695825</v>
      </c>
      <c r="G216">
        <f t="shared" si="13"/>
        <v>14.459227444515392</v>
      </c>
    </row>
    <row r="217" spans="1:7" x14ac:dyDescent="0.25">
      <c r="A217" s="1">
        <v>44115</v>
      </c>
      <c r="B217">
        <v>211.08</v>
      </c>
      <c r="C217">
        <v>2193104</v>
      </c>
      <c r="D217">
        <f t="shared" si="14"/>
        <v>-3.360498122882509E-2</v>
      </c>
      <c r="E217">
        <f t="shared" si="15"/>
        <v>-3.4182606232115068E-2</v>
      </c>
      <c r="F217">
        <f t="shared" si="12"/>
        <v>5.352237208537467</v>
      </c>
      <c r="G217">
        <f t="shared" si="13"/>
        <v>14.600828449896172</v>
      </c>
    </row>
    <row r="218" spans="1:7" x14ac:dyDescent="0.25">
      <c r="A218" s="1">
        <v>44146</v>
      </c>
      <c r="B218">
        <v>216.42</v>
      </c>
      <c r="C218">
        <v>1549085</v>
      </c>
      <c r="D218">
        <f t="shared" si="14"/>
        <v>2.5298465036952694E-2</v>
      </c>
      <c r="E218">
        <f t="shared" si="15"/>
        <v>2.4983755606035468E-2</v>
      </c>
      <c r="F218">
        <f t="shared" si="12"/>
        <v>5.3772209641435023</v>
      </c>
      <c r="G218">
        <f t="shared" si="13"/>
        <v>14.253174992005807</v>
      </c>
    </row>
    <row r="219" spans="1:7" x14ac:dyDescent="0.25">
      <c r="A219" s="1">
        <v>44176</v>
      </c>
      <c r="B219">
        <v>215.43</v>
      </c>
      <c r="C219">
        <v>1030334</v>
      </c>
      <c r="D219">
        <f t="shared" si="14"/>
        <v>-4.574438591627302E-3</v>
      </c>
      <c r="E219">
        <f t="shared" si="15"/>
        <v>-4.5849333531666975E-3</v>
      </c>
      <c r="F219">
        <f t="shared" si="12"/>
        <v>5.3726360307903356</v>
      </c>
      <c r="G219">
        <f t="shared" si="13"/>
        <v>13.845393579485727</v>
      </c>
    </row>
    <row r="220" spans="1:7" x14ac:dyDescent="0.25">
      <c r="A220" t="s">
        <v>180</v>
      </c>
      <c r="B220">
        <v>216.5</v>
      </c>
      <c r="C220">
        <v>972394</v>
      </c>
      <c r="D220">
        <f t="shared" si="14"/>
        <v>4.9668105649166468E-3</v>
      </c>
      <c r="E220">
        <f t="shared" si="15"/>
        <v>4.9545166522085519E-3</v>
      </c>
      <c r="F220">
        <f t="shared" si="12"/>
        <v>5.3775905474425443</v>
      </c>
      <c r="G220">
        <f t="shared" si="13"/>
        <v>13.787516351104781</v>
      </c>
    </row>
    <row r="221" spans="1:7" x14ac:dyDescent="0.25">
      <c r="A221" t="s">
        <v>181</v>
      </c>
      <c r="B221">
        <v>217.35</v>
      </c>
      <c r="C221">
        <v>1152764</v>
      </c>
      <c r="D221">
        <f t="shared" si="14"/>
        <v>3.9260969976905053E-3</v>
      </c>
      <c r="E221">
        <f t="shared" si="15"/>
        <v>3.9184099922564292E-3</v>
      </c>
      <c r="F221">
        <f t="shared" si="12"/>
        <v>5.381508957434801</v>
      </c>
      <c r="G221">
        <f t="shared" si="13"/>
        <v>13.957673094866164</v>
      </c>
    </row>
    <row r="222" spans="1:7" x14ac:dyDescent="0.25">
      <c r="A222" t="s">
        <v>182</v>
      </c>
      <c r="B222">
        <v>214.5</v>
      </c>
      <c r="C222">
        <v>1135149</v>
      </c>
      <c r="D222">
        <f t="shared" si="14"/>
        <v>-1.3112491373360912E-2</v>
      </c>
      <c r="E222">
        <f t="shared" si="15"/>
        <v>-1.3199219066729377E-2</v>
      </c>
      <c r="F222">
        <f t="shared" si="12"/>
        <v>5.3683097383680716</v>
      </c>
      <c r="G222">
        <f t="shared" si="13"/>
        <v>13.942274477814539</v>
      </c>
    </row>
    <row r="223" spans="1:7" x14ac:dyDescent="0.25">
      <c r="A223" t="s">
        <v>183</v>
      </c>
      <c r="B223">
        <v>211</v>
      </c>
      <c r="C223">
        <v>1191647</v>
      </c>
      <c r="D223">
        <f t="shared" si="14"/>
        <v>-1.6317016317016316E-2</v>
      </c>
      <c r="E223">
        <f t="shared" si="15"/>
        <v>-1.6451604892005169E-2</v>
      </c>
      <c r="F223">
        <f t="shared" si="12"/>
        <v>5.3518581334760666</v>
      </c>
      <c r="G223">
        <f t="shared" si="13"/>
        <v>13.990846941809448</v>
      </c>
    </row>
    <row r="224" spans="1:7" x14ac:dyDescent="0.25">
      <c r="A224" t="s">
        <v>184</v>
      </c>
      <c r="B224">
        <v>212.35</v>
      </c>
      <c r="C224">
        <v>1184342</v>
      </c>
      <c r="D224">
        <f t="shared" si="14"/>
        <v>6.3981042654028169E-3</v>
      </c>
      <c r="E224">
        <f t="shared" si="15"/>
        <v>6.3777232832137104E-3</v>
      </c>
      <c r="F224">
        <f t="shared" si="12"/>
        <v>5.35823585675928</v>
      </c>
      <c r="G224">
        <f t="shared" si="13"/>
        <v>13.98469790406792</v>
      </c>
    </row>
    <row r="225" spans="1:7" x14ac:dyDescent="0.25">
      <c r="A225" t="s">
        <v>185</v>
      </c>
      <c r="B225">
        <v>210.33</v>
      </c>
      <c r="C225">
        <v>980160</v>
      </c>
      <c r="D225">
        <f t="shared" si="14"/>
        <v>-9.51259712738395E-3</v>
      </c>
      <c r="E225">
        <f t="shared" si="15"/>
        <v>-9.55813087229411E-3</v>
      </c>
      <c r="F225">
        <f t="shared" si="12"/>
        <v>5.3486777258869864</v>
      </c>
      <c r="G225">
        <f t="shared" si="13"/>
        <v>13.795471102626548</v>
      </c>
    </row>
    <row r="226" spans="1:7" x14ac:dyDescent="0.25">
      <c r="A226" t="s">
        <v>186</v>
      </c>
      <c r="B226">
        <v>210.05</v>
      </c>
      <c r="C226">
        <v>883303</v>
      </c>
      <c r="D226">
        <f t="shared" si="14"/>
        <v>-1.3312413825892699E-3</v>
      </c>
      <c r="E226">
        <f t="shared" si="15"/>
        <v>-1.3321282715948589E-3</v>
      </c>
      <c r="F226">
        <f t="shared" si="12"/>
        <v>5.3473455976153907</v>
      </c>
      <c r="G226">
        <f t="shared" si="13"/>
        <v>13.691423569082035</v>
      </c>
    </row>
    <row r="227" spans="1:7" x14ac:dyDescent="0.25">
      <c r="A227" t="s">
        <v>187</v>
      </c>
      <c r="B227">
        <v>213.86</v>
      </c>
      <c r="C227">
        <v>1316283</v>
      </c>
      <c r="D227">
        <f t="shared" si="14"/>
        <v>1.8138538443227811E-2</v>
      </c>
      <c r="E227">
        <f t="shared" si="15"/>
        <v>1.7975997713119446E-2</v>
      </c>
      <c r="F227">
        <f t="shared" si="12"/>
        <v>5.3653215953285107</v>
      </c>
      <c r="G227">
        <f t="shared" si="13"/>
        <v>14.090322413341116</v>
      </c>
    </row>
    <row r="228" spans="1:7" x14ac:dyDescent="0.25">
      <c r="A228" t="s">
        <v>188</v>
      </c>
      <c r="B228">
        <v>213.79</v>
      </c>
      <c r="C228">
        <v>1039714</v>
      </c>
      <c r="D228">
        <f t="shared" si="14"/>
        <v>-3.2731693631357709E-4</v>
      </c>
      <c r="E228">
        <f t="shared" si="15"/>
        <v>-3.2737051619405685E-4</v>
      </c>
      <c r="F228">
        <f t="shared" si="12"/>
        <v>5.3649942248123166</v>
      </c>
      <c r="G228">
        <f t="shared" si="13"/>
        <v>13.854456233298121</v>
      </c>
    </row>
    <row r="229" spans="1:7" x14ac:dyDescent="0.25">
      <c r="A229" t="s">
        <v>189</v>
      </c>
      <c r="B229">
        <v>215.2</v>
      </c>
      <c r="C229">
        <v>588470</v>
      </c>
      <c r="D229">
        <f t="shared" si="14"/>
        <v>6.595257027924583E-3</v>
      </c>
      <c r="E229">
        <f t="shared" si="15"/>
        <v>6.5736034753127622E-3</v>
      </c>
      <c r="F229">
        <f t="shared" si="12"/>
        <v>5.3715678282876294</v>
      </c>
      <c r="G229">
        <f t="shared" si="13"/>
        <v>13.285281227322772</v>
      </c>
    </row>
    <row r="230" spans="1:7" x14ac:dyDescent="0.25">
      <c r="A230" t="s">
        <v>190</v>
      </c>
      <c r="B230">
        <v>214.25</v>
      </c>
      <c r="C230">
        <v>1429089</v>
      </c>
      <c r="D230">
        <f t="shared" si="14"/>
        <v>-4.4144981412638879E-3</v>
      </c>
      <c r="E230">
        <f t="shared" si="15"/>
        <v>-4.4242708097401735E-3</v>
      </c>
      <c r="F230">
        <f t="shared" si="12"/>
        <v>5.3671435574778892</v>
      </c>
      <c r="G230">
        <f t="shared" si="13"/>
        <v>14.172547736288209</v>
      </c>
    </row>
    <row r="231" spans="1:7" x14ac:dyDescent="0.25">
      <c r="A231" s="1">
        <v>43842</v>
      </c>
      <c r="B231">
        <v>216.22</v>
      </c>
      <c r="C231">
        <v>1207571</v>
      </c>
      <c r="D231">
        <f t="shared" si="14"/>
        <v>9.1948658109684903E-3</v>
      </c>
      <c r="E231">
        <f t="shared" si="15"/>
        <v>9.1528503867360587E-3</v>
      </c>
      <c r="F231">
        <f t="shared" si="12"/>
        <v>5.3762964078646256</v>
      </c>
      <c r="G231">
        <f t="shared" si="13"/>
        <v>14.004121461952105</v>
      </c>
    </row>
    <row r="232" spans="1:7" x14ac:dyDescent="0.25">
      <c r="A232" s="1">
        <v>43873</v>
      </c>
      <c r="B232">
        <v>215.41</v>
      </c>
      <c r="C232">
        <v>912649</v>
      </c>
      <c r="D232">
        <f t="shared" si="14"/>
        <v>-3.7461844417722794E-3</v>
      </c>
      <c r="E232">
        <f t="shared" si="15"/>
        <v>-3.7532189646171002E-3</v>
      </c>
      <c r="F232">
        <f t="shared" si="12"/>
        <v>5.3725431889000079</v>
      </c>
      <c r="G232">
        <f t="shared" si="13"/>
        <v>13.724106638780036</v>
      </c>
    </row>
    <row r="233" spans="1:7" x14ac:dyDescent="0.25">
      <c r="A233" s="1">
        <v>43902</v>
      </c>
      <c r="B233">
        <v>214.28</v>
      </c>
      <c r="C233">
        <v>853519</v>
      </c>
      <c r="D233">
        <f t="shared" si="14"/>
        <v>-5.245810315212829E-3</v>
      </c>
      <c r="E233">
        <f t="shared" si="15"/>
        <v>-5.2596178872487175E-3</v>
      </c>
      <c r="F233">
        <f t="shared" si="12"/>
        <v>5.3672835710127593</v>
      </c>
      <c r="G233">
        <f t="shared" si="13"/>
        <v>13.657123082245947</v>
      </c>
    </row>
    <row r="234" spans="1:7" x14ac:dyDescent="0.25">
      <c r="A234" s="1">
        <v>43933</v>
      </c>
      <c r="B234">
        <v>214.39</v>
      </c>
      <c r="C234">
        <v>889105</v>
      </c>
      <c r="D234">
        <f t="shared" si="14"/>
        <v>5.1334702258720006E-4</v>
      </c>
      <c r="E234">
        <f t="shared" si="15"/>
        <v>5.1321530508022879E-4</v>
      </c>
      <c r="F234">
        <f t="shared" si="12"/>
        <v>5.3677967863178395</v>
      </c>
      <c r="G234">
        <f t="shared" si="13"/>
        <v>13.697970617757797</v>
      </c>
    </row>
    <row r="235" spans="1:7" x14ac:dyDescent="0.25">
      <c r="A235" s="1">
        <v>44024</v>
      </c>
      <c r="B235">
        <v>214.32</v>
      </c>
      <c r="C235">
        <v>798986</v>
      </c>
      <c r="D235">
        <f t="shared" si="14"/>
        <v>-3.2650776622040757E-4</v>
      </c>
      <c r="E235">
        <f t="shared" si="15"/>
        <v>-3.2656108148670113E-4</v>
      </c>
      <c r="F235">
        <f t="shared" si="12"/>
        <v>5.3674702252363531</v>
      </c>
      <c r="G235">
        <f t="shared" si="13"/>
        <v>13.591098702692523</v>
      </c>
    </row>
    <row r="236" spans="1:7" x14ac:dyDescent="0.25">
      <c r="A236" s="1">
        <v>44055</v>
      </c>
      <c r="B236">
        <v>215.98</v>
      </c>
      <c r="C236">
        <v>1000537</v>
      </c>
      <c r="D236">
        <f t="shared" si="14"/>
        <v>7.7454273982829258E-3</v>
      </c>
      <c r="E236">
        <f t="shared" si="15"/>
        <v>7.7155855682603178E-3</v>
      </c>
      <c r="F236">
        <f t="shared" si="12"/>
        <v>5.3751858108046138</v>
      </c>
      <c r="G236">
        <f t="shared" si="13"/>
        <v>13.816047413831372</v>
      </c>
    </row>
    <row r="237" spans="1:7" x14ac:dyDescent="0.25">
      <c r="A237" s="1">
        <v>44086</v>
      </c>
      <c r="B237">
        <v>211.53</v>
      </c>
      <c r="C237">
        <v>1376468</v>
      </c>
      <c r="D237">
        <f t="shared" si="14"/>
        <v>-2.0603759607371E-2</v>
      </c>
      <c r="E237">
        <f t="shared" si="15"/>
        <v>-2.0818978405554762E-2</v>
      </c>
      <c r="F237">
        <f t="shared" si="12"/>
        <v>5.3543668323990588</v>
      </c>
      <c r="G237">
        <f t="shared" si="13"/>
        <v>14.135031355928065</v>
      </c>
    </row>
    <row r="238" spans="1:7" x14ac:dyDescent="0.25">
      <c r="A238" s="1">
        <v>44116</v>
      </c>
      <c r="B238">
        <v>210.55</v>
      </c>
      <c r="C238">
        <v>862692</v>
      </c>
      <c r="D238">
        <f t="shared" si="14"/>
        <v>-4.6329125892307938E-3</v>
      </c>
      <c r="E238">
        <f t="shared" si="15"/>
        <v>-4.643677791122105E-3</v>
      </c>
      <c r="F238">
        <f t="shared" si="12"/>
        <v>5.3497231546079371</v>
      </c>
      <c r="G238">
        <f t="shared" si="13"/>
        <v>13.667813011809665</v>
      </c>
    </row>
    <row r="239" spans="1:7" x14ac:dyDescent="0.25">
      <c r="A239" s="1">
        <v>44147</v>
      </c>
      <c r="B239">
        <v>213.3</v>
      </c>
      <c r="C239">
        <v>1166144</v>
      </c>
      <c r="D239">
        <f t="shared" si="14"/>
        <v>1.3061030634053668E-2</v>
      </c>
      <c r="E239">
        <f t="shared" si="15"/>
        <v>1.2976470869368161E-2</v>
      </c>
      <c r="F239">
        <f t="shared" si="12"/>
        <v>5.3626996254773047</v>
      </c>
      <c r="G239">
        <f t="shared" si="13"/>
        <v>13.96921313740955</v>
      </c>
    </row>
    <row r="240" spans="1:7" x14ac:dyDescent="0.25">
      <c r="A240" t="s">
        <v>191</v>
      </c>
      <c r="B240">
        <v>214.19</v>
      </c>
      <c r="C240">
        <v>1163704</v>
      </c>
      <c r="D240">
        <f t="shared" si="14"/>
        <v>4.1725269573370197E-3</v>
      </c>
      <c r="E240">
        <f t="shared" si="15"/>
        <v>4.1638461057459386E-3</v>
      </c>
      <c r="F240">
        <f t="shared" si="12"/>
        <v>5.3668634715830512</v>
      </c>
      <c r="G240">
        <f t="shared" si="13"/>
        <v>13.967118579402282</v>
      </c>
    </row>
    <row r="241" spans="1:7" x14ac:dyDescent="0.25">
      <c r="A241" t="s">
        <v>192</v>
      </c>
      <c r="B241">
        <v>214.13</v>
      </c>
      <c r="C241">
        <v>925614</v>
      </c>
      <c r="D241">
        <f t="shared" si="14"/>
        <v>-2.8012512255475171E-4</v>
      </c>
      <c r="E241">
        <f t="shared" si="15"/>
        <v>-2.8016436492553874E-4</v>
      </c>
      <c r="F241">
        <f t="shared" si="12"/>
        <v>5.366583307218125</v>
      </c>
      <c r="G241">
        <f t="shared" si="13"/>
        <v>13.738212580071332</v>
      </c>
    </row>
    <row r="242" spans="1:7" x14ac:dyDescent="0.25">
      <c r="A242" t="s">
        <v>193</v>
      </c>
      <c r="B242">
        <v>219.22</v>
      </c>
      <c r="C242">
        <v>1533742</v>
      </c>
      <c r="D242">
        <f t="shared" si="14"/>
        <v>2.3770606640825684E-2</v>
      </c>
      <c r="E242">
        <f t="shared" si="15"/>
        <v>2.3492484569451914E-2</v>
      </c>
      <c r="F242">
        <f t="shared" si="12"/>
        <v>5.3900757917875772</v>
      </c>
      <c r="G242">
        <f t="shared" si="13"/>
        <v>14.243221059019735</v>
      </c>
    </row>
    <row r="243" spans="1:7" x14ac:dyDescent="0.25">
      <c r="A243" t="s">
        <v>194</v>
      </c>
      <c r="B243">
        <v>219.41</v>
      </c>
      <c r="C243">
        <v>1141818</v>
      </c>
      <c r="D243">
        <f t="shared" si="14"/>
        <v>8.6670924185748436E-4</v>
      </c>
      <c r="E243">
        <f t="shared" si="15"/>
        <v>8.6633386628120156E-4</v>
      </c>
      <c r="F243">
        <f t="shared" si="12"/>
        <v>5.3909421256538588</v>
      </c>
      <c r="G243">
        <f t="shared" si="13"/>
        <v>13.948132286970274</v>
      </c>
    </row>
    <row r="244" spans="1:7" x14ac:dyDescent="0.25">
      <c r="A244" t="s">
        <v>195</v>
      </c>
      <c r="B244">
        <v>218.14</v>
      </c>
      <c r="C244">
        <v>1684558</v>
      </c>
      <c r="D244">
        <f t="shared" si="14"/>
        <v>-5.788250307643272E-3</v>
      </c>
      <c r="E244">
        <f t="shared" si="15"/>
        <v>-5.8050671532617441E-3</v>
      </c>
      <c r="F244">
        <f t="shared" si="12"/>
        <v>5.3851370585005967</v>
      </c>
      <c r="G244">
        <f t="shared" si="13"/>
        <v>14.337013772818063</v>
      </c>
    </row>
    <row r="245" spans="1:7" x14ac:dyDescent="0.25">
      <c r="A245" t="s">
        <v>196</v>
      </c>
      <c r="B245">
        <v>222.57</v>
      </c>
      <c r="C245">
        <v>1388687</v>
      </c>
      <c r="D245">
        <f t="shared" si="14"/>
        <v>2.0308059044650256E-2</v>
      </c>
      <c r="E245">
        <f t="shared" si="15"/>
        <v>2.0104600368947411E-2</v>
      </c>
      <c r="F245">
        <f t="shared" si="12"/>
        <v>5.405241658869544</v>
      </c>
      <c r="G245">
        <f t="shared" si="13"/>
        <v>14.143869254370522</v>
      </c>
    </row>
    <row r="246" spans="1:7" x14ac:dyDescent="0.25">
      <c r="A246" t="s">
        <v>197</v>
      </c>
      <c r="B246">
        <v>223.94</v>
      </c>
      <c r="C246">
        <v>837643</v>
      </c>
      <c r="D246">
        <f t="shared" si="14"/>
        <v>6.1553668508783962E-3</v>
      </c>
      <c r="E246">
        <f t="shared" si="15"/>
        <v>6.1364999625067888E-3</v>
      </c>
      <c r="F246">
        <f t="shared" si="12"/>
        <v>5.4113781588320506</v>
      </c>
      <c r="G246">
        <f t="shared" si="13"/>
        <v>13.63834727437453</v>
      </c>
    </row>
    <row r="247" spans="1:7" x14ac:dyDescent="0.25">
      <c r="A247" t="s">
        <v>198</v>
      </c>
      <c r="B247">
        <v>220.94</v>
      </c>
      <c r="C247">
        <v>701654</v>
      </c>
      <c r="D247">
        <f t="shared" si="14"/>
        <v>-1.3396445476466911E-2</v>
      </c>
      <c r="E247">
        <f t="shared" si="15"/>
        <v>-1.3486987387921846E-2</v>
      </c>
      <c r="F247">
        <f t="shared" si="12"/>
        <v>5.3978911714441287</v>
      </c>
      <c r="G247">
        <f t="shared" si="13"/>
        <v>13.461195684011033</v>
      </c>
    </row>
    <row r="248" spans="1:7" x14ac:dyDescent="0.25">
      <c r="A248" t="s">
        <v>199</v>
      </c>
      <c r="B248">
        <v>222.68</v>
      </c>
      <c r="C248">
        <v>540619</v>
      </c>
      <c r="D248">
        <f t="shared" si="14"/>
        <v>7.8754412962795742E-3</v>
      </c>
      <c r="E248">
        <f t="shared" si="15"/>
        <v>7.8445918711780253E-3</v>
      </c>
      <c r="F248">
        <f t="shared" si="12"/>
        <v>5.4057357633153069</v>
      </c>
      <c r="G248">
        <f t="shared" si="13"/>
        <v>13.200470058340798</v>
      </c>
    </row>
    <row r="249" spans="1:7" x14ac:dyDescent="0.25">
      <c r="A249" t="s">
        <v>200</v>
      </c>
      <c r="B249">
        <v>224.92</v>
      </c>
      <c r="C249">
        <v>901536</v>
      </c>
      <c r="D249">
        <f t="shared" si="14"/>
        <v>1.0059277887551557E-2</v>
      </c>
      <c r="E249">
        <f t="shared" si="15"/>
        <v>1.0009020108693751E-2</v>
      </c>
      <c r="F249">
        <f t="shared" si="12"/>
        <v>5.4157447834240013</v>
      </c>
      <c r="G249">
        <f t="shared" si="13"/>
        <v>13.71185525427245</v>
      </c>
    </row>
    <row r="250" spans="1:7" x14ac:dyDescent="0.25">
      <c r="A250" t="s">
        <v>201</v>
      </c>
      <c r="B250">
        <v>224.27</v>
      </c>
      <c r="C250">
        <v>852999</v>
      </c>
      <c r="D250">
        <f t="shared" si="14"/>
        <v>-2.8899164147251346E-3</v>
      </c>
      <c r="E250">
        <f t="shared" si="15"/>
        <v>-2.8941002858032128E-3</v>
      </c>
      <c r="F250">
        <f t="shared" si="12"/>
        <v>5.4128506831381973</v>
      </c>
      <c r="G250">
        <f t="shared" si="13"/>
        <v>13.656513654140186</v>
      </c>
    </row>
    <row r="251" spans="1:7" x14ac:dyDescent="0.25">
      <c r="A251" t="s">
        <v>202</v>
      </c>
      <c r="B251">
        <v>221.75</v>
      </c>
      <c r="C251">
        <v>724823</v>
      </c>
      <c r="D251">
        <f t="shared" si="14"/>
        <v>-1.1236456057430821E-2</v>
      </c>
      <c r="E251">
        <f t="shared" si="15"/>
        <v>-1.1300061948508839E-2</v>
      </c>
      <c r="F251">
        <f t="shared" si="12"/>
        <v>5.4015506211896884</v>
      </c>
      <c r="G251">
        <f t="shared" si="13"/>
        <v>13.493682766099262</v>
      </c>
    </row>
    <row r="252" spans="1:7" x14ac:dyDescent="0.25">
      <c r="A252" t="s">
        <v>279</v>
      </c>
      <c r="B252">
        <v>222.24</v>
      </c>
      <c r="C252">
        <v>785502</v>
      </c>
      <c r="D252">
        <f t="shared" si="14"/>
        <v>2.2096956031567492E-3</v>
      </c>
      <c r="E252">
        <f t="shared" si="15"/>
        <v>2.2072578163448136E-3</v>
      </c>
      <c r="F252">
        <f t="shared" si="12"/>
        <v>5.4037578790060339</v>
      </c>
      <c r="G252">
        <f t="shared" si="13"/>
        <v>13.574078282823521</v>
      </c>
    </row>
    <row r="253" spans="1:7" x14ac:dyDescent="0.25">
      <c r="A253" s="1">
        <v>44287</v>
      </c>
      <c r="B253">
        <v>217.85</v>
      </c>
      <c r="C253">
        <v>1396408</v>
      </c>
      <c r="D253">
        <f t="shared" si="14"/>
        <v>-1.9753419726421952E-2</v>
      </c>
      <c r="E253">
        <f t="shared" si="15"/>
        <v>-1.9951126442582602E-2</v>
      </c>
      <c r="F253">
        <f t="shared" si="12"/>
        <v>5.3838067525634514</v>
      </c>
      <c r="G253">
        <f t="shared" si="13"/>
        <v>14.149413783214081</v>
      </c>
    </row>
    <row r="254" spans="1:7" x14ac:dyDescent="0.25">
      <c r="A254" s="1">
        <v>44317</v>
      </c>
      <c r="B254">
        <v>218.02</v>
      </c>
      <c r="C254">
        <v>787674</v>
      </c>
      <c r="D254">
        <f t="shared" si="14"/>
        <v>7.8035345421168661E-4</v>
      </c>
      <c r="E254">
        <f t="shared" si="15"/>
        <v>7.8004913676142098E-4</v>
      </c>
      <c r="F254">
        <f t="shared" si="12"/>
        <v>5.3845868017002125</v>
      </c>
      <c r="G254">
        <f t="shared" si="13"/>
        <v>13.576839577656495</v>
      </c>
    </row>
    <row r="255" spans="1:7" x14ac:dyDescent="0.25">
      <c r="A255" s="1">
        <v>44348</v>
      </c>
      <c r="B255">
        <v>212.24</v>
      </c>
      <c r="C255">
        <v>1512084</v>
      </c>
      <c r="D255">
        <f t="shared" si="14"/>
        <v>-2.6511329235849927E-2</v>
      </c>
      <c r="E255">
        <f t="shared" si="15"/>
        <v>-2.6869091870728321E-2</v>
      </c>
      <c r="F255">
        <f t="shared" si="12"/>
        <v>5.3577177098294841</v>
      </c>
      <c r="G255">
        <f t="shared" si="13"/>
        <v>14.228999389734017</v>
      </c>
    </row>
    <row r="256" spans="1:7" x14ac:dyDescent="0.25">
      <c r="A256" s="1">
        <v>44378</v>
      </c>
      <c r="B256">
        <v>218.15</v>
      </c>
      <c r="C256">
        <v>1096705</v>
      </c>
      <c r="D256">
        <f t="shared" si="14"/>
        <v>2.7845834903882379E-2</v>
      </c>
      <c r="E256">
        <f t="shared" si="15"/>
        <v>2.7465189740134375E-2</v>
      </c>
      <c r="F256">
        <f t="shared" si="12"/>
        <v>5.3851828995696183</v>
      </c>
      <c r="G256">
        <f t="shared" si="13"/>
        <v>13.907820787869849</v>
      </c>
    </row>
    <row r="257" spans="1:7" x14ac:dyDescent="0.25">
      <c r="A257" s="1">
        <v>44409</v>
      </c>
      <c r="B257">
        <v>219.55</v>
      </c>
      <c r="C257">
        <v>941765</v>
      </c>
      <c r="D257">
        <f t="shared" si="14"/>
        <v>6.4176025670410527E-3</v>
      </c>
      <c r="E257">
        <f t="shared" si="15"/>
        <v>6.3970974381078608E-3</v>
      </c>
      <c r="F257">
        <f t="shared" si="12"/>
        <v>5.3915799970077263</v>
      </c>
      <c r="G257">
        <f t="shared" si="13"/>
        <v>13.755511053221442</v>
      </c>
    </row>
    <row r="258" spans="1:7" x14ac:dyDescent="0.25">
      <c r="A258" s="1">
        <v>44501</v>
      </c>
      <c r="B258">
        <v>217.46</v>
      </c>
      <c r="C258">
        <v>893708</v>
      </c>
      <c r="D258">
        <f t="shared" si="14"/>
        <v>-9.5194716465497754E-3</v>
      </c>
      <c r="E258">
        <f t="shared" si="15"/>
        <v>-9.565071438123041E-3</v>
      </c>
      <c r="F258">
        <f t="shared" si="12"/>
        <v>5.382014925569603</v>
      </c>
      <c r="G258">
        <f t="shared" si="13"/>
        <v>13.703134378879156</v>
      </c>
    </row>
    <row r="259" spans="1:7" x14ac:dyDescent="0.25">
      <c r="A259" s="1">
        <v>44531</v>
      </c>
      <c r="B259">
        <v>214.85</v>
      </c>
      <c r="C259">
        <v>925884</v>
      </c>
      <c r="D259">
        <f t="shared" si="14"/>
        <v>-1.2002207302492475E-2</v>
      </c>
      <c r="E259">
        <f t="shared" si="15"/>
        <v>-1.2074815348599345E-2</v>
      </c>
      <c r="F259">
        <f t="shared" ref="F259:F322" si="16">LN(B259)</f>
        <v>5.3699401102210045</v>
      </c>
      <c r="G259">
        <f t="shared" ref="G259:G322" si="17">LN(C259)</f>
        <v>13.738504235802976</v>
      </c>
    </row>
    <row r="260" spans="1:7" x14ac:dyDescent="0.25">
      <c r="A260" t="s">
        <v>6</v>
      </c>
      <c r="B260">
        <v>216.42</v>
      </c>
      <c r="C260">
        <v>754432</v>
      </c>
      <c r="D260">
        <f t="shared" ref="D260:D323" si="18">(B260-B259)/B259</f>
        <v>7.3074237840353422E-3</v>
      </c>
      <c r="E260">
        <f t="shared" ref="E260:E323" si="19">LN(B260/B259)</f>
        <v>7.2808539224985093E-3</v>
      </c>
      <c r="F260">
        <f t="shared" si="16"/>
        <v>5.3772209641435023</v>
      </c>
      <c r="G260">
        <f t="shared" si="17"/>
        <v>13.533720427217258</v>
      </c>
    </row>
    <row r="261" spans="1:7" x14ac:dyDescent="0.25">
      <c r="A261" t="s">
        <v>7</v>
      </c>
      <c r="B261">
        <v>213.01</v>
      </c>
      <c r="C261">
        <v>1362799</v>
      </c>
      <c r="D261">
        <f t="shared" si="18"/>
        <v>-1.5756399593383222E-2</v>
      </c>
      <c r="E261">
        <f t="shared" si="19"/>
        <v>-1.5881851179309639E-2</v>
      </c>
      <c r="F261">
        <f t="shared" si="16"/>
        <v>5.3613391129641927</v>
      </c>
      <c r="G261">
        <f t="shared" si="17"/>
        <v>14.125051230985292</v>
      </c>
    </row>
    <row r="262" spans="1:7" x14ac:dyDescent="0.25">
      <c r="A262" t="s">
        <v>8</v>
      </c>
      <c r="B262">
        <v>212.58</v>
      </c>
      <c r="C262">
        <v>1238186</v>
      </c>
      <c r="D262">
        <f t="shared" si="18"/>
        <v>-2.0186845687994856E-3</v>
      </c>
      <c r="E262">
        <f t="shared" si="19"/>
        <v>-2.0207248587572977E-3</v>
      </c>
      <c r="F262">
        <f t="shared" si="16"/>
        <v>5.3593183881054358</v>
      </c>
      <c r="G262">
        <f t="shared" si="17"/>
        <v>14.029157963267764</v>
      </c>
    </row>
    <row r="263" spans="1:7" x14ac:dyDescent="0.25">
      <c r="A263" t="s">
        <v>9</v>
      </c>
      <c r="B263">
        <v>216.34</v>
      </c>
      <c r="C263">
        <v>1083220</v>
      </c>
      <c r="D263">
        <f t="shared" si="18"/>
        <v>1.7687458839025266E-2</v>
      </c>
      <c r="E263">
        <f t="shared" si="19"/>
        <v>1.7532856096707801E-2</v>
      </c>
      <c r="F263">
        <f t="shared" si="16"/>
        <v>5.3768512442021432</v>
      </c>
      <c r="G263">
        <f t="shared" si="17"/>
        <v>13.895448644780624</v>
      </c>
    </row>
    <row r="264" spans="1:7" x14ac:dyDescent="0.25">
      <c r="A264" t="s">
        <v>10</v>
      </c>
      <c r="B264">
        <v>224.22</v>
      </c>
      <c r="C264">
        <v>1596522</v>
      </c>
      <c r="D264">
        <f t="shared" si="18"/>
        <v>3.6424147175741869E-2</v>
      </c>
      <c r="E264">
        <f t="shared" si="19"/>
        <v>3.5776468523303961E-2</v>
      </c>
      <c r="F264">
        <f t="shared" si="16"/>
        <v>5.4126277127254472</v>
      </c>
      <c r="G264">
        <f t="shared" si="17"/>
        <v>14.283338071186094</v>
      </c>
    </row>
    <row r="265" spans="1:7" x14ac:dyDescent="0.25">
      <c r="A265" t="s">
        <v>11</v>
      </c>
      <c r="B265">
        <v>224.84</v>
      </c>
      <c r="C265">
        <v>1179432</v>
      </c>
      <c r="D265">
        <f t="shared" si="18"/>
        <v>2.7651413790027854E-3</v>
      </c>
      <c r="E265">
        <f t="shared" si="19"/>
        <v>2.7613254084267913E-3</v>
      </c>
      <c r="F265">
        <f t="shared" si="16"/>
        <v>5.4153890381338741</v>
      </c>
      <c r="G265">
        <f t="shared" si="17"/>
        <v>13.980543524620687</v>
      </c>
    </row>
    <row r="266" spans="1:7" x14ac:dyDescent="0.25">
      <c r="A266" t="s">
        <v>12</v>
      </c>
      <c r="B266">
        <v>225.81</v>
      </c>
      <c r="C266">
        <v>1207261</v>
      </c>
      <c r="D266">
        <f t="shared" si="18"/>
        <v>4.3141789717132135E-3</v>
      </c>
      <c r="E266">
        <f t="shared" si="19"/>
        <v>4.3048995806760117E-3</v>
      </c>
      <c r="F266">
        <f t="shared" si="16"/>
        <v>5.4196939377145501</v>
      </c>
      <c r="G266">
        <f t="shared" si="17"/>
        <v>14.00386471531159</v>
      </c>
    </row>
    <row r="267" spans="1:7" x14ac:dyDescent="0.25">
      <c r="A267" t="s">
        <v>13</v>
      </c>
      <c r="B267">
        <v>229.46</v>
      </c>
      <c r="C267">
        <v>1233512</v>
      </c>
      <c r="D267">
        <f t="shared" si="18"/>
        <v>1.6164031708073182E-2</v>
      </c>
      <c r="E267">
        <f t="shared" si="19"/>
        <v>1.6034784656446595E-2</v>
      </c>
      <c r="F267">
        <f t="shared" si="16"/>
        <v>5.4357287223709969</v>
      </c>
      <c r="G267">
        <f t="shared" si="17"/>
        <v>14.025375943319307</v>
      </c>
    </row>
    <row r="268" spans="1:7" x14ac:dyDescent="0.25">
      <c r="A268" t="s">
        <v>14</v>
      </c>
      <c r="B268">
        <v>232.51</v>
      </c>
      <c r="C268">
        <v>1472349</v>
      </c>
      <c r="D268">
        <f t="shared" si="18"/>
        <v>1.3292077050466238E-2</v>
      </c>
      <c r="E268">
        <f t="shared" si="19"/>
        <v>1.3204512484166341E-2</v>
      </c>
      <c r="F268">
        <f t="shared" si="16"/>
        <v>5.4489332348551631</v>
      </c>
      <c r="G268">
        <f t="shared" si="17"/>
        <v>14.202369642560305</v>
      </c>
    </row>
    <row r="269" spans="1:7" x14ac:dyDescent="0.25">
      <c r="A269" t="s">
        <v>15</v>
      </c>
      <c r="B269">
        <v>233.27</v>
      </c>
      <c r="C269">
        <v>3342780</v>
      </c>
      <c r="D269">
        <f t="shared" si="18"/>
        <v>3.2686766160596077E-3</v>
      </c>
      <c r="E269">
        <f t="shared" si="19"/>
        <v>3.2633461053015408E-3</v>
      </c>
      <c r="F269">
        <f t="shared" si="16"/>
        <v>5.4521965809604644</v>
      </c>
      <c r="G269">
        <f t="shared" si="17"/>
        <v>15.022313354083263</v>
      </c>
    </row>
    <row r="270" spans="1:7" x14ac:dyDescent="0.25">
      <c r="A270" t="s">
        <v>16</v>
      </c>
      <c r="B270">
        <v>238.93</v>
      </c>
      <c r="C270">
        <v>2617687</v>
      </c>
      <c r="D270">
        <f t="shared" si="18"/>
        <v>2.4263728726368571E-2</v>
      </c>
      <c r="E270">
        <f t="shared" si="19"/>
        <v>2.3974041041974526E-2</v>
      </c>
      <c r="F270">
        <f t="shared" si="16"/>
        <v>5.4761706220024395</v>
      </c>
      <c r="G270">
        <f t="shared" si="17"/>
        <v>14.777801661390811</v>
      </c>
    </row>
    <row r="271" spans="1:7" x14ac:dyDescent="0.25">
      <c r="A271" t="s">
        <v>17</v>
      </c>
      <c r="B271">
        <v>231.68</v>
      </c>
      <c r="C271">
        <v>2307630</v>
      </c>
      <c r="D271">
        <f t="shared" si="18"/>
        <v>-3.034361528481145E-2</v>
      </c>
      <c r="E271">
        <f t="shared" si="19"/>
        <v>-3.0813512805087716E-2</v>
      </c>
      <c r="F271">
        <f t="shared" si="16"/>
        <v>5.4453571091973512</v>
      </c>
      <c r="G271">
        <f t="shared" si="17"/>
        <v>14.651731581800385</v>
      </c>
    </row>
    <row r="272" spans="1:7" x14ac:dyDescent="0.25">
      <c r="A272" s="1">
        <v>44198</v>
      </c>
      <c r="B272">
        <v>239.58</v>
      </c>
      <c r="C272">
        <v>1693375</v>
      </c>
      <c r="D272">
        <f t="shared" si="18"/>
        <v>3.4098756906077374E-2</v>
      </c>
      <c r="E272">
        <f t="shared" si="19"/>
        <v>3.35302811058334E-2</v>
      </c>
      <c r="F272">
        <f t="shared" si="16"/>
        <v>5.4788873903031847</v>
      </c>
      <c r="G272">
        <f t="shared" si="17"/>
        <v>14.342234136883038</v>
      </c>
    </row>
    <row r="273" spans="1:7" x14ac:dyDescent="0.25">
      <c r="A273" s="1">
        <v>44229</v>
      </c>
      <c r="B273">
        <v>239.38</v>
      </c>
      <c r="C273">
        <v>1223279</v>
      </c>
      <c r="D273">
        <f t="shared" si="18"/>
        <v>-8.3479422322404637E-4</v>
      </c>
      <c r="E273">
        <f t="shared" si="19"/>
        <v>-8.3514285796065508E-4</v>
      </c>
      <c r="F273">
        <f t="shared" si="16"/>
        <v>5.4780522474452242</v>
      </c>
      <c r="G273">
        <f t="shared" si="17"/>
        <v>14.017045516207368</v>
      </c>
    </row>
    <row r="274" spans="1:7" x14ac:dyDescent="0.25">
      <c r="A274" s="1">
        <v>44257</v>
      </c>
      <c r="B274">
        <v>242.94</v>
      </c>
      <c r="C274">
        <v>1340656</v>
      </c>
      <c r="D274">
        <f t="shared" si="18"/>
        <v>1.487175202606735E-2</v>
      </c>
      <c r="E274">
        <f t="shared" si="19"/>
        <v>1.4762251826900287E-2</v>
      </c>
      <c r="F274">
        <f t="shared" si="16"/>
        <v>5.4928144992721251</v>
      </c>
      <c r="G274">
        <f t="shared" si="17"/>
        <v>14.108669604374297</v>
      </c>
    </row>
    <row r="275" spans="1:7" x14ac:dyDescent="0.25">
      <c r="A275" s="1">
        <v>44288</v>
      </c>
      <c r="B275">
        <v>242.1</v>
      </c>
      <c r="C275">
        <v>1175910</v>
      </c>
      <c r="D275">
        <f t="shared" si="18"/>
        <v>-3.4576438626821577E-3</v>
      </c>
      <c r="E275">
        <f t="shared" si="19"/>
        <v>-3.4636353281119088E-3</v>
      </c>
      <c r="F275">
        <f t="shared" si="16"/>
        <v>5.4893508639440132</v>
      </c>
      <c r="G275">
        <f t="shared" si="17"/>
        <v>13.977552873899848</v>
      </c>
    </row>
    <row r="276" spans="1:7" x14ac:dyDescent="0.25">
      <c r="A276" s="1">
        <v>44318</v>
      </c>
      <c r="B276">
        <v>242.23</v>
      </c>
      <c r="C276">
        <v>842130</v>
      </c>
      <c r="D276">
        <f t="shared" si="18"/>
        <v>5.3696819496074121E-4</v>
      </c>
      <c r="E276">
        <f t="shared" si="19"/>
        <v>5.3682407912764572E-4</v>
      </c>
      <c r="F276">
        <f t="shared" si="16"/>
        <v>5.4898876880231402</v>
      </c>
      <c r="G276">
        <f t="shared" si="17"/>
        <v>13.643689675606177</v>
      </c>
    </row>
    <row r="277" spans="1:7" x14ac:dyDescent="0.25">
      <c r="A277" s="1">
        <v>44410</v>
      </c>
      <c r="B277">
        <v>242.4</v>
      </c>
      <c r="C277">
        <v>731445</v>
      </c>
      <c r="D277">
        <f t="shared" si="18"/>
        <v>7.0181232712717638E-4</v>
      </c>
      <c r="E277">
        <f t="shared" si="19"/>
        <v>7.015661720189885E-4</v>
      </c>
      <c r="F277">
        <f t="shared" si="16"/>
        <v>5.4905892541951591</v>
      </c>
      <c r="G277">
        <f t="shared" si="17"/>
        <v>13.502777308645634</v>
      </c>
    </row>
    <row r="278" spans="1:7" x14ac:dyDescent="0.25">
      <c r="A278" s="1">
        <v>44441</v>
      </c>
      <c r="B278">
        <v>243.76</v>
      </c>
      <c r="C278">
        <v>940853</v>
      </c>
      <c r="D278">
        <f t="shared" si="18"/>
        <v>5.610561056105549E-3</v>
      </c>
      <c r="E278">
        <f t="shared" si="19"/>
        <v>5.5948804822940753E-3</v>
      </c>
      <c r="F278">
        <f t="shared" si="16"/>
        <v>5.4961841346774536</v>
      </c>
      <c r="G278">
        <f t="shared" si="17"/>
        <v>13.754542189573755</v>
      </c>
    </row>
    <row r="279" spans="1:7" x14ac:dyDescent="0.25">
      <c r="A279" s="1">
        <v>44471</v>
      </c>
      <c r="B279">
        <v>242.86</v>
      </c>
      <c r="C279">
        <v>1284291</v>
      </c>
      <c r="D279">
        <f t="shared" si="18"/>
        <v>-3.6921562192319384E-3</v>
      </c>
      <c r="E279">
        <f t="shared" si="19"/>
        <v>-3.6989890517805978E-3</v>
      </c>
      <c r="F279">
        <f t="shared" si="16"/>
        <v>5.4924851456256727</v>
      </c>
      <c r="G279">
        <f t="shared" si="17"/>
        <v>14.065717373068114</v>
      </c>
    </row>
    <row r="280" spans="1:7" x14ac:dyDescent="0.25">
      <c r="A280" s="1">
        <v>44502</v>
      </c>
      <c r="B280">
        <v>244.46</v>
      </c>
      <c r="C280">
        <v>764779</v>
      </c>
      <c r="D280">
        <f t="shared" si="18"/>
        <v>6.5881577863789601E-3</v>
      </c>
      <c r="E280">
        <f t="shared" si="19"/>
        <v>6.5665507234437303E-3</v>
      </c>
      <c r="F280">
        <f t="shared" si="16"/>
        <v>5.4990516963491167</v>
      </c>
      <c r="G280">
        <f t="shared" si="17"/>
        <v>13.54734218218335</v>
      </c>
    </row>
    <row r="281" spans="1:7" x14ac:dyDescent="0.25">
      <c r="A281" s="1">
        <v>44532</v>
      </c>
      <c r="B281">
        <v>245.04</v>
      </c>
      <c r="C281">
        <v>916578</v>
      </c>
      <c r="D281">
        <f t="shared" si="18"/>
        <v>2.3725762905996237E-3</v>
      </c>
      <c r="E281">
        <f t="shared" si="19"/>
        <v>2.369766175403134E-3</v>
      </c>
      <c r="F281">
        <f t="shared" si="16"/>
        <v>5.5014214625245197</v>
      </c>
      <c r="G281">
        <f t="shared" si="17"/>
        <v>13.728402449023532</v>
      </c>
    </row>
    <row r="282" spans="1:7" x14ac:dyDescent="0.25">
      <c r="A282" t="s">
        <v>18</v>
      </c>
      <c r="B282">
        <v>243.73</v>
      </c>
      <c r="C282">
        <v>942500</v>
      </c>
      <c r="D282">
        <f t="shared" si="18"/>
        <v>-5.3460659484165949E-3</v>
      </c>
      <c r="E282">
        <f t="shared" si="19"/>
        <v>-5.3604072950051134E-3</v>
      </c>
      <c r="F282">
        <f t="shared" si="16"/>
        <v>5.4960610552295144</v>
      </c>
      <c r="G282">
        <f t="shared" si="17"/>
        <v>13.756291198304304</v>
      </c>
    </row>
    <row r="283" spans="1:7" x14ac:dyDescent="0.25">
      <c r="A283" t="s">
        <v>19</v>
      </c>
      <c r="B283">
        <v>244.26</v>
      </c>
      <c r="C283">
        <v>827343</v>
      </c>
      <c r="D283">
        <f t="shared" si="18"/>
        <v>2.1745373979403485E-3</v>
      </c>
      <c r="E283">
        <f t="shared" si="19"/>
        <v>2.1721765134277032E-3</v>
      </c>
      <c r="F283">
        <f t="shared" si="16"/>
        <v>5.4982332317429421</v>
      </c>
      <c r="G283">
        <f t="shared" si="17"/>
        <v>13.625974640136025</v>
      </c>
    </row>
    <row r="284" spans="1:7" x14ac:dyDescent="0.25">
      <c r="A284" t="s">
        <v>20</v>
      </c>
      <c r="B284">
        <v>243.85</v>
      </c>
      <c r="C284">
        <v>929495</v>
      </c>
      <c r="D284">
        <f t="shared" si="18"/>
        <v>-1.6785392614427112E-3</v>
      </c>
      <c r="E284">
        <f t="shared" si="19"/>
        <v>-1.6799495868808139E-3</v>
      </c>
      <c r="F284">
        <f t="shared" si="16"/>
        <v>5.4965532821560616</v>
      </c>
      <c r="G284">
        <f t="shared" si="17"/>
        <v>13.74239670689302</v>
      </c>
    </row>
    <row r="285" spans="1:7" x14ac:dyDescent="0.25">
      <c r="A285" t="s">
        <v>21</v>
      </c>
      <c r="B285">
        <v>240.96</v>
      </c>
      <c r="C285">
        <v>1475013</v>
      </c>
      <c r="D285">
        <f t="shared" si="18"/>
        <v>-1.1851548082837754E-2</v>
      </c>
      <c r="E285">
        <f t="shared" si="19"/>
        <v>-1.1922337544532764E-2</v>
      </c>
      <c r="F285">
        <f t="shared" si="16"/>
        <v>5.4846309446115287</v>
      </c>
      <c r="G285">
        <f t="shared" si="17"/>
        <v>14.204177361276541</v>
      </c>
    </row>
    <row r="286" spans="1:7" x14ac:dyDescent="0.25">
      <c r="A286" t="s">
        <v>22</v>
      </c>
      <c r="B286">
        <v>234.64</v>
      </c>
      <c r="C286">
        <v>1936286</v>
      </c>
      <c r="D286">
        <f t="shared" si="18"/>
        <v>-2.6228419654714563E-2</v>
      </c>
      <c r="E286">
        <f t="shared" si="19"/>
        <v>-2.6578519942333251E-2</v>
      </c>
      <c r="F286">
        <f t="shared" si="16"/>
        <v>5.4580524246691953</v>
      </c>
      <c r="G286">
        <f t="shared" si="17"/>
        <v>14.476282263180787</v>
      </c>
    </row>
    <row r="287" spans="1:7" x14ac:dyDescent="0.25">
      <c r="A287" t="s">
        <v>280</v>
      </c>
      <c r="B287">
        <v>233.26</v>
      </c>
      <c r="C287">
        <v>1964171</v>
      </c>
      <c r="D287">
        <f t="shared" si="18"/>
        <v>-5.8813501534265063E-3</v>
      </c>
      <c r="E287">
        <f t="shared" si="19"/>
        <v>-5.8987134062917562E-3</v>
      </c>
      <c r="F287">
        <f t="shared" si="16"/>
        <v>5.4521537112629037</v>
      </c>
      <c r="G287">
        <f t="shared" si="17"/>
        <v>14.490580831316194</v>
      </c>
    </row>
    <row r="288" spans="1:7" x14ac:dyDescent="0.25">
      <c r="A288" t="s">
        <v>23</v>
      </c>
      <c r="B288">
        <v>234.43</v>
      </c>
      <c r="C288">
        <v>1464879</v>
      </c>
      <c r="D288">
        <f t="shared" si="18"/>
        <v>5.0158621280974704E-3</v>
      </c>
      <c r="E288">
        <f t="shared" si="19"/>
        <v>5.0033245985228762E-3</v>
      </c>
      <c r="F288">
        <f t="shared" si="16"/>
        <v>5.4571570358614263</v>
      </c>
      <c r="G288">
        <f t="shared" si="17"/>
        <v>14.19728320316559</v>
      </c>
    </row>
    <row r="289" spans="1:7" x14ac:dyDescent="0.25">
      <c r="A289" t="s">
        <v>24</v>
      </c>
      <c r="B289">
        <v>228.78</v>
      </c>
      <c r="C289">
        <v>2461991</v>
      </c>
      <c r="D289">
        <f t="shared" si="18"/>
        <v>-2.4101010962760763E-2</v>
      </c>
      <c r="E289">
        <f t="shared" si="19"/>
        <v>-2.4396192763899149E-2</v>
      </c>
      <c r="F289">
        <f t="shared" si="16"/>
        <v>5.4327608430975269</v>
      </c>
      <c r="G289">
        <f t="shared" si="17"/>
        <v>14.716480930155273</v>
      </c>
    </row>
    <row r="290" spans="1:7" x14ac:dyDescent="0.25">
      <c r="A290" t="s">
        <v>25</v>
      </c>
      <c r="B290">
        <v>232.3</v>
      </c>
      <c r="C290">
        <v>2124265</v>
      </c>
      <c r="D290">
        <f t="shared" si="18"/>
        <v>1.538596031121606E-2</v>
      </c>
      <c r="E290">
        <f t="shared" si="19"/>
        <v>1.5268796678836152E-2</v>
      </c>
      <c r="F290">
        <f t="shared" si="16"/>
        <v>5.4480296397763635</v>
      </c>
      <c r="G290">
        <f t="shared" si="17"/>
        <v>14.568936418156616</v>
      </c>
    </row>
    <row r="291" spans="1:7" x14ac:dyDescent="0.25">
      <c r="A291" s="1">
        <v>44199</v>
      </c>
      <c r="B291">
        <v>236.96</v>
      </c>
      <c r="C291">
        <v>1568062</v>
      </c>
      <c r="D291">
        <f t="shared" si="18"/>
        <v>2.0060266896254828E-2</v>
      </c>
      <c r="E291">
        <f t="shared" si="19"/>
        <v>1.9861710743125194E-2</v>
      </c>
      <c r="F291">
        <f t="shared" si="16"/>
        <v>5.4678913505194888</v>
      </c>
      <c r="G291">
        <f t="shared" si="17"/>
        <v>14.265351019927099</v>
      </c>
    </row>
    <row r="292" spans="1:7" x14ac:dyDescent="0.25">
      <c r="A292" s="1">
        <v>44230</v>
      </c>
      <c r="B292">
        <v>233.91</v>
      </c>
      <c r="C292">
        <v>1605559</v>
      </c>
      <c r="D292">
        <f t="shared" si="18"/>
        <v>-1.2871370695476078E-2</v>
      </c>
      <c r="E292">
        <f t="shared" si="19"/>
        <v>-1.2954924529870408E-2</v>
      </c>
      <c r="F292">
        <f t="shared" si="16"/>
        <v>5.4549364259896187</v>
      </c>
      <c r="G292">
        <f t="shared" si="17"/>
        <v>14.288982540512915</v>
      </c>
    </row>
    <row r="293" spans="1:7" x14ac:dyDescent="0.25">
      <c r="A293" s="1">
        <v>44258</v>
      </c>
      <c r="B293">
        <v>227.44</v>
      </c>
      <c r="C293">
        <v>1980230</v>
      </c>
      <c r="D293">
        <f t="shared" si="18"/>
        <v>-2.766021119233893E-2</v>
      </c>
      <c r="E293">
        <f t="shared" si="19"/>
        <v>-2.8049958646873967E-2</v>
      </c>
      <c r="F293">
        <f t="shared" si="16"/>
        <v>5.4268864673427446</v>
      </c>
      <c r="G293">
        <f t="shared" si="17"/>
        <v>14.498723557540641</v>
      </c>
    </row>
    <row r="294" spans="1:7" x14ac:dyDescent="0.25">
      <c r="A294" s="1">
        <v>44289</v>
      </c>
      <c r="B294">
        <v>226.83</v>
      </c>
      <c r="C294">
        <v>2772467</v>
      </c>
      <c r="D294">
        <f t="shared" si="18"/>
        <v>-2.6820260288427065E-3</v>
      </c>
      <c r="E294">
        <f t="shared" si="19"/>
        <v>-2.6856291044560694E-3</v>
      </c>
      <c r="F294">
        <f t="shared" si="16"/>
        <v>5.4242008382382885</v>
      </c>
      <c r="G294">
        <f t="shared" si="17"/>
        <v>14.835248095520853</v>
      </c>
    </row>
    <row r="295" spans="1:7" x14ac:dyDescent="0.25">
      <c r="A295" s="1">
        <v>44319</v>
      </c>
      <c r="B295">
        <v>231.58</v>
      </c>
      <c r="C295">
        <v>2970671</v>
      </c>
      <c r="D295">
        <f t="shared" si="18"/>
        <v>2.0940792664109684E-2</v>
      </c>
      <c r="E295">
        <f t="shared" si="19"/>
        <v>2.0724547945838723E-2</v>
      </c>
      <c r="F295">
        <f t="shared" si="16"/>
        <v>5.4449253861841269</v>
      </c>
      <c r="G295">
        <f t="shared" si="17"/>
        <v>14.904298411187389</v>
      </c>
    </row>
    <row r="296" spans="1:7" x14ac:dyDescent="0.25">
      <c r="A296" s="1">
        <v>44411</v>
      </c>
      <c r="B296">
        <v>227.45</v>
      </c>
      <c r="C296">
        <v>2290547</v>
      </c>
      <c r="D296">
        <f t="shared" si="18"/>
        <v>-1.7834009845409896E-2</v>
      </c>
      <c r="E296">
        <f t="shared" si="19"/>
        <v>-1.7994952168114042E-2</v>
      </c>
      <c r="F296">
        <f t="shared" si="16"/>
        <v>5.4269304340160129</v>
      </c>
      <c r="G296">
        <f t="shared" si="17"/>
        <v>14.64430121163563</v>
      </c>
    </row>
    <row r="297" spans="1:7" x14ac:dyDescent="0.25">
      <c r="A297" s="1">
        <v>44442</v>
      </c>
      <c r="B297">
        <v>233.62</v>
      </c>
      <c r="C297">
        <v>2243508</v>
      </c>
      <c r="D297">
        <f t="shared" si="18"/>
        <v>2.7126841063970175E-2</v>
      </c>
      <c r="E297">
        <f t="shared" si="19"/>
        <v>2.6765429711537111E-2</v>
      </c>
      <c r="F297">
        <f t="shared" si="16"/>
        <v>5.4536958637275497</v>
      </c>
      <c r="G297">
        <f t="shared" si="17"/>
        <v>14.623551270248738</v>
      </c>
    </row>
    <row r="298" spans="1:7" x14ac:dyDescent="0.25">
      <c r="A298" s="1">
        <v>44472</v>
      </c>
      <c r="B298">
        <v>232.41</v>
      </c>
      <c r="C298">
        <v>1890102</v>
      </c>
      <c r="D298">
        <f t="shared" si="18"/>
        <v>-5.1793510829552603E-3</v>
      </c>
      <c r="E298">
        <f t="shared" si="19"/>
        <v>-5.1928104156293156E-3</v>
      </c>
      <c r="F298">
        <f t="shared" si="16"/>
        <v>5.4485030533119208</v>
      </c>
      <c r="G298">
        <f t="shared" si="17"/>
        <v>14.452141353833559</v>
      </c>
    </row>
    <row r="299" spans="1:7" x14ac:dyDescent="0.25">
      <c r="A299" s="1">
        <v>44503</v>
      </c>
      <c r="B299">
        <v>237.18</v>
      </c>
      <c r="C299">
        <v>1750473</v>
      </c>
      <c r="D299">
        <f t="shared" si="18"/>
        <v>2.052407383503296E-2</v>
      </c>
      <c r="E299">
        <f t="shared" si="19"/>
        <v>2.0316293224728343E-2</v>
      </c>
      <c r="F299">
        <f t="shared" si="16"/>
        <v>5.468819346536649</v>
      </c>
      <c r="G299">
        <f t="shared" si="17"/>
        <v>14.375396595093379</v>
      </c>
    </row>
    <row r="300" spans="1:7" x14ac:dyDescent="0.25">
      <c r="A300" s="1">
        <v>44533</v>
      </c>
      <c r="B300">
        <v>235.8</v>
      </c>
      <c r="C300">
        <v>1711085</v>
      </c>
      <c r="D300">
        <f t="shared" si="18"/>
        <v>-5.8183657981279845E-3</v>
      </c>
      <c r="E300">
        <f t="shared" si="19"/>
        <v>-5.835358433378587E-3</v>
      </c>
      <c r="F300">
        <f t="shared" si="16"/>
        <v>5.4629839881032707</v>
      </c>
      <c r="G300">
        <f t="shared" si="17"/>
        <v>14.352638230190948</v>
      </c>
    </row>
    <row r="301" spans="1:7" x14ac:dyDescent="0.25">
      <c r="A301" t="s">
        <v>26</v>
      </c>
      <c r="B301">
        <v>234.83</v>
      </c>
      <c r="C301">
        <v>1552658</v>
      </c>
      <c r="D301">
        <f t="shared" si="18"/>
        <v>-4.1136556403731928E-3</v>
      </c>
      <c r="E301">
        <f t="shared" si="19"/>
        <v>-4.1221399975466134E-3</v>
      </c>
      <c r="F301">
        <f t="shared" si="16"/>
        <v>5.4588618481057241</v>
      </c>
      <c r="G301">
        <f t="shared" si="17"/>
        <v>14.255478858947974</v>
      </c>
    </row>
    <row r="302" spans="1:7" x14ac:dyDescent="0.25">
      <c r="A302" t="s">
        <v>27</v>
      </c>
      <c r="B302">
        <v>237.7</v>
      </c>
      <c r="C302">
        <v>1665414</v>
      </c>
      <c r="D302">
        <f t="shared" si="18"/>
        <v>1.2221607120044185E-2</v>
      </c>
      <c r="E302">
        <f t="shared" si="19"/>
        <v>1.2147526260424349E-2</v>
      </c>
      <c r="F302">
        <f t="shared" si="16"/>
        <v>5.4710093743661483</v>
      </c>
      <c r="G302">
        <f t="shared" si="17"/>
        <v>14.325584299137377</v>
      </c>
    </row>
    <row r="303" spans="1:7" x14ac:dyDescent="0.25">
      <c r="A303" t="s">
        <v>28</v>
      </c>
      <c r="B303">
        <v>237.11</v>
      </c>
      <c r="C303">
        <v>1813809</v>
      </c>
      <c r="D303">
        <f t="shared" si="18"/>
        <v>-2.4821203197306478E-3</v>
      </c>
      <c r="E303">
        <f t="shared" si="19"/>
        <v>-2.4852058872621707E-3</v>
      </c>
      <c r="F303">
        <f t="shared" si="16"/>
        <v>5.4685241684788863</v>
      </c>
      <c r="G303">
        <f t="shared" si="17"/>
        <v>14.410939611941613</v>
      </c>
    </row>
    <row r="304" spans="1:7" x14ac:dyDescent="0.25">
      <c r="A304" t="s">
        <v>29</v>
      </c>
      <c r="B304">
        <v>230.76</v>
      </c>
      <c r="C304">
        <v>2295288</v>
      </c>
      <c r="D304">
        <f t="shared" si="18"/>
        <v>-2.6780819029142686E-2</v>
      </c>
      <c r="E304">
        <f t="shared" si="19"/>
        <v>-2.7145959090197302E-2</v>
      </c>
      <c r="F304">
        <f t="shared" si="16"/>
        <v>5.4413782093886889</v>
      </c>
      <c r="G304">
        <f t="shared" si="17"/>
        <v>14.646368883799624</v>
      </c>
    </row>
    <row r="305" spans="1:7" x14ac:dyDescent="0.25">
      <c r="A305" t="s">
        <v>30</v>
      </c>
      <c r="B305">
        <v>230.07</v>
      </c>
      <c r="C305">
        <v>1997512</v>
      </c>
      <c r="D305">
        <f t="shared" si="18"/>
        <v>-2.9901196047841818E-3</v>
      </c>
      <c r="E305">
        <f t="shared" si="19"/>
        <v>-2.9945989438111506E-3</v>
      </c>
      <c r="F305">
        <f t="shared" si="16"/>
        <v>5.4383836104448777</v>
      </c>
      <c r="G305">
        <f t="shared" si="17"/>
        <v>14.507412964113909</v>
      </c>
    </row>
    <row r="306" spans="1:7" x14ac:dyDescent="0.25">
      <c r="A306" t="s">
        <v>31</v>
      </c>
      <c r="B306">
        <v>236.05</v>
      </c>
      <c r="C306">
        <v>1473031</v>
      </c>
      <c r="D306">
        <f t="shared" si="18"/>
        <v>2.5992089364106657E-2</v>
      </c>
      <c r="E306">
        <f t="shared" si="19"/>
        <v>2.5660036547418181E-2</v>
      </c>
      <c r="F306">
        <f t="shared" si="16"/>
        <v>5.4640436469922955</v>
      </c>
      <c r="G306">
        <f t="shared" si="17"/>
        <v>14.202832740708718</v>
      </c>
    </row>
    <row r="307" spans="1:7" x14ac:dyDescent="0.25">
      <c r="A307" t="s">
        <v>32</v>
      </c>
      <c r="B307">
        <v>237.6</v>
      </c>
      <c r="C307">
        <v>1514134</v>
      </c>
      <c r="D307">
        <f t="shared" si="18"/>
        <v>6.5664054225798895E-3</v>
      </c>
      <c r="E307">
        <f t="shared" si="19"/>
        <v>6.5449404961939539E-3</v>
      </c>
      <c r="F307">
        <f t="shared" si="16"/>
        <v>5.4705885874884901</v>
      </c>
      <c r="G307">
        <f t="shared" si="17"/>
        <v>14.230354216328516</v>
      </c>
    </row>
    <row r="308" spans="1:7" x14ac:dyDescent="0.25">
      <c r="A308" t="s">
        <v>33</v>
      </c>
      <c r="B308">
        <v>235.38</v>
      </c>
      <c r="C308">
        <v>1741754</v>
      </c>
      <c r="D308">
        <f t="shared" si="18"/>
        <v>-9.3434343434343394E-3</v>
      </c>
      <c r="E308">
        <f t="shared" si="19"/>
        <v>-9.3873580389736422E-3</v>
      </c>
      <c r="F308">
        <f t="shared" si="16"/>
        <v>5.4612012294495162</v>
      </c>
      <c r="G308">
        <f t="shared" si="17"/>
        <v>14.370403209430563</v>
      </c>
    </row>
    <row r="309" spans="1:7" x14ac:dyDescent="0.25">
      <c r="A309" t="s">
        <v>34</v>
      </c>
      <c r="B309">
        <v>232.25</v>
      </c>
      <c r="C309">
        <v>2836313</v>
      </c>
      <c r="D309">
        <f t="shared" si="18"/>
        <v>-1.3297646359078917E-2</v>
      </c>
      <c r="E309">
        <f t="shared" si="19"/>
        <v>-1.3386851755568292E-2</v>
      </c>
      <c r="F309">
        <f t="shared" si="16"/>
        <v>5.4478143776939483</v>
      </c>
      <c r="G309">
        <f t="shared" si="17"/>
        <v>14.858015527257878</v>
      </c>
    </row>
    <row r="310" spans="1:7" x14ac:dyDescent="0.25">
      <c r="A310" t="s">
        <v>35</v>
      </c>
      <c r="B310">
        <v>236.47</v>
      </c>
      <c r="C310">
        <v>1429163</v>
      </c>
      <c r="D310">
        <f t="shared" si="18"/>
        <v>1.817007534983853E-2</v>
      </c>
      <c r="E310">
        <f t="shared" si="19"/>
        <v>1.8006972297619796E-2</v>
      </c>
      <c r="F310">
        <f t="shared" si="16"/>
        <v>5.4658213499915673</v>
      </c>
      <c r="G310">
        <f t="shared" si="17"/>
        <v>14.172599516187264</v>
      </c>
    </row>
    <row r="311" spans="1:7" x14ac:dyDescent="0.25">
      <c r="A311" t="s">
        <v>36</v>
      </c>
      <c r="B311">
        <v>235.28</v>
      </c>
      <c r="C311">
        <v>1419589</v>
      </c>
      <c r="D311">
        <f t="shared" si="18"/>
        <v>-5.0323508267433401E-3</v>
      </c>
      <c r="E311">
        <f t="shared" si="19"/>
        <v>-5.0450557458280431E-3</v>
      </c>
      <c r="F311">
        <f t="shared" si="16"/>
        <v>5.4607762942457398</v>
      </c>
      <c r="G311">
        <f t="shared" si="17"/>
        <v>14.165877951062862</v>
      </c>
    </row>
    <row r="312" spans="1:7" x14ac:dyDescent="0.25">
      <c r="A312" t="s">
        <v>37</v>
      </c>
      <c r="B312">
        <v>232.32</v>
      </c>
      <c r="C312">
        <v>1557145</v>
      </c>
      <c r="D312">
        <f t="shared" si="18"/>
        <v>-1.2580754845290752E-2</v>
      </c>
      <c r="E312">
        <f t="shared" si="19"/>
        <v>-1.2660562609308356E-2</v>
      </c>
      <c r="F312">
        <f t="shared" si="16"/>
        <v>5.448115731636431</v>
      </c>
      <c r="G312">
        <f t="shared" si="17"/>
        <v>14.258364574289901</v>
      </c>
    </row>
    <row r="313" spans="1:7" x14ac:dyDescent="0.25">
      <c r="A313" t="s">
        <v>38</v>
      </c>
      <c r="B313">
        <v>235.74</v>
      </c>
      <c r="C313">
        <v>1961181</v>
      </c>
      <c r="D313">
        <f t="shared" si="18"/>
        <v>1.4721074380165358E-2</v>
      </c>
      <c r="E313">
        <f t="shared" si="19"/>
        <v>1.4613771161992183E-2</v>
      </c>
      <c r="F313">
        <f t="shared" si="16"/>
        <v>5.4627295027984237</v>
      </c>
      <c r="G313">
        <f t="shared" si="17"/>
        <v>14.489057400766132</v>
      </c>
    </row>
    <row r="314" spans="1:7" x14ac:dyDescent="0.25">
      <c r="A314" s="1">
        <v>44200</v>
      </c>
      <c r="B314">
        <v>242.38</v>
      </c>
      <c r="C314">
        <v>1786736</v>
      </c>
      <c r="D314">
        <f t="shared" si="18"/>
        <v>2.8166624247051776E-2</v>
      </c>
      <c r="E314">
        <f t="shared" si="19"/>
        <v>2.7777239741917849E-2</v>
      </c>
      <c r="F314">
        <f t="shared" si="16"/>
        <v>5.4905067425403411</v>
      </c>
      <c r="G314">
        <f t="shared" si="17"/>
        <v>14.395901049596093</v>
      </c>
    </row>
    <row r="315" spans="1:7" x14ac:dyDescent="0.25">
      <c r="A315" s="1">
        <v>44320</v>
      </c>
      <c r="B315">
        <v>249.04</v>
      </c>
      <c r="C315">
        <v>2134488</v>
      </c>
      <c r="D315">
        <f t="shared" si="18"/>
        <v>2.7477514646422958E-2</v>
      </c>
      <c r="E315">
        <f t="shared" si="19"/>
        <v>2.7106783593011427E-2</v>
      </c>
      <c r="F315">
        <f t="shared" si="16"/>
        <v>5.5176135261333528</v>
      </c>
      <c r="G315">
        <f t="shared" si="17"/>
        <v>14.573737363238841</v>
      </c>
    </row>
    <row r="316" spans="1:7" x14ac:dyDescent="0.25">
      <c r="A316" s="1">
        <v>44351</v>
      </c>
      <c r="B316">
        <v>247.9</v>
      </c>
      <c r="C316">
        <v>1267820</v>
      </c>
      <c r="D316">
        <f t="shared" si="18"/>
        <v>-4.5775778991326149E-3</v>
      </c>
      <c r="E316">
        <f t="shared" si="19"/>
        <v>-4.5880870922078406E-3</v>
      </c>
      <c r="F316">
        <f t="shared" si="16"/>
        <v>5.5130254390411446</v>
      </c>
      <c r="G316">
        <f t="shared" si="17"/>
        <v>14.052809448066663</v>
      </c>
    </row>
    <row r="317" spans="1:7" x14ac:dyDescent="0.25">
      <c r="A317" s="1">
        <v>44381</v>
      </c>
      <c r="B317">
        <v>249.92</v>
      </c>
      <c r="C317">
        <v>1215816</v>
      </c>
      <c r="D317">
        <f t="shared" si="18"/>
        <v>8.1484469544170299E-3</v>
      </c>
      <c r="E317">
        <f t="shared" si="19"/>
        <v>8.1154276101762981E-3</v>
      </c>
      <c r="F317">
        <f t="shared" si="16"/>
        <v>5.5211408666513213</v>
      </c>
      <c r="G317">
        <f t="shared" si="17"/>
        <v>14.010926014269387</v>
      </c>
    </row>
    <row r="318" spans="1:7" x14ac:dyDescent="0.25">
      <c r="A318" s="1">
        <v>44412</v>
      </c>
      <c r="B318">
        <v>253.345</v>
      </c>
      <c r="C318">
        <v>1292366</v>
      </c>
      <c r="D318">
        <f t="shared" si="18"/>
        <v>1.3704385403329111E-2</v>
      </c>
      <c r="E318">
        <f t="shared" si="19"/>
        <v>1.3611329532135114E-2</v>
      </c>
      <c r="F318">
        <f t="shared" si="16"/>
        <v>5.5347521961834563</v>
      </c>
      <c r="G318">
        <f t="shared" si="17"/>
        <v>14.071985204941736</v>
      </c>
    </row>
    <row r="319" spans="1:7" x14ac:dyDescent="0.25">
      <c r="A319" s="1">
        <v>44443</v>
      </c>
      <c r="B319">
        <v>255.72</v>
      </c>
      <c r="C319">
        <v>1574182</v>
      </c>
      <c r="D319">
        <f t="shared" si="18"/>
        <v>9.3745682764609529E-3</v>
      </c>
      <c r="E319">
        <f t="shared" si="19"/>
        <v>9.3308997150699843E-3</v>
      </c>
      <c r="F319">
        <f t="shared" si="16"/>
        <v>5.5440830958985261</v>
      </c>
      <c r="G319">
        <f t="shared" si="17"/>
        <v>14.269246330245746</v>
      </c>
    </row>
    <row r="320" spans="1:7" x14ac:dyDescent="0.25">
      <c r="A320" s="1">
        <v>44534</v>
      </c>
      <c r="B320">
        <v>256.04000000000002</v>
      </c>
      <c r="C320">
        <v>1392644</v>
      </c>
      <c r="D320">
        <f t="shared" si="18"/>
        <v>1.2513686844987549E-3</v>
      </c>
      <c r="E320">
        <f t="shared" si="19"/>
        <v>1.2505863752767118E-3</v>
      </c>
      <c r="F320">
        <f t="shared" si="16"/>
        <v>5.5453336822738031</v>
      </c>
      <c r="G320">
        <f t="shared" si="17"/>
        <v>14.146714656568072</v>
      </c>
    </row>
    <row r="321" spans="1:7" x14ac:dyDescent="0.25">
      <c r="A321" t="s">
        <v>39</v>
      </c>
      <c r="B321">
        <v>258.39</v>
      </c>
      <c r="C321">
        <v>1247078</v>
      </c>
      <c r="D321">
        <f t="shared" si="18"/>
        <v>9.178253397906443E-3</v>
      </c>
      <c r="E321">
        <f t="shared" si="19"/>
        <v>9.1363891953890955E-3</v>
      </c>
      <c r="F321">
        <f t="shared" si="16"/>
        <v>5.5544700714691917</v>
      </c>
      <c r="G321">
        <f t="shared" si="17"/>
        <v>14.036313772826285</v>
      </c>
    </row>
    <row r="322" spans="1:7" x14ac:dyDescent="0.25">
      <c r="A322" t="s">
        <v>40</v>
      </c>
      <c r="B322">
        <v>255.79</v>
      </c>
      <c r="C322">
        <v>1471730</v>
      </c>
      <c r="D322">
        <f t="shared" si="18"/>
        <v>-1.0062308912883604E-2</v>
      </c>
      <c r="E322">
        <f t="shared" si="19"/>
        <v>-1.0113276130041133E-2</v>
      </c>
      <c r="F322">
        <f t="shared" si="16"/>
        <v>5.5443567953391506</v>
      </c>
      <c r="G322">
        <f t="shared" si="17"/>
        <v>14.201949137533692</v>
      </c>
    </row>
    <row r="323" spans="1:7" x14ac:dyDescent="0.25">
      <c r="A323" t="s">
        <v>41</v>
      </c>
      <c r="B323">
        <v>259.55</v>
      </c>
      <c r="C323">
        <v>1225277</v>
      </c>
      <c r="D323">
        <f t="shared" si="18"/>
        <v>1.469955823136174E-2</v>
      </c>
      <c r="E323">
        <f t="shared" si="19"/>
        <v>1.4592566934087352E-2</v>
      </c>
      <c r="F323">
        <f t="shared" ref="F323:F334" si="20">LN(B323)</f>
        <v>5.5589493622732382</v>
      </c>
      <c r="G323">
        <f t="shared" ref="G323:G334" si="21">LN(C323)</f>
        <v>14.018677498848117</v>
      </c>
    </row>
    <row r="324" spans="1:7" x14ac:dyDescent="0.25">
      <c r="A324" t="s">
        <v>42</v>
      </c>
      <c r="B324">
        <v>260.57</v>
      </c>
      <c r="C324">
        <v>1130798</v>
      </c>
      <c r="D324">
        <f t="shared" ref="D324:D334" si="22">(B324-B323)/B323</f>
        <v>3.9298786361008737E-3</v>
      </c>
      <c r="E324">
        <f t="shared" ref="E324:E334" si="23">LN(B324/B323)</f>
        <v>3.9221768345561875E-3</v>
      </c>
      <c r="F324">
        <f t="shared" si="20"/>
        <v>5.5628715391077943</v>
      </c>
      <c r="G324">
        <f t="shared" si="21"/>
        <v>13.938434136140652</v>
      </c>
    </row>
    <row r="325" spans="1:7" x14ac:dyDescent="0.25">
      <c r="A325" t="s">
        <v>43</v>
      </c>
      <c r="B325">
        <v>258.82</v>
      </c>
      <c r="C325">
        <v>1428948</v>
      </c>
      <c r="D325">
        <f t="shared" si="22"/>
        <v>-6.7160455923552216E-3</v>
      </c>
      <c r="E325">
        <f t="shared" si="23"/>
        <v>-6.7386997142702366E-3</v>
      </c>
      <c r="F325">
        <f t="shared" si="20"/>
        <v>5.5561328393935243</v>
      </c>
      <c r="G325">
        <f t="shared" si="21"/>
        <v>14.17244906716663</v>
      </c>
    </row>
    <row r="326" spans="1:7" x14ac:dyDescent="0.25">
      <c r="A326" t="s">
        <v>44</v>
      </c>
      <c r="B326">
        <v>258.3</v>
      </c>
      <c r="C326">
        <v>898184</v>
      </c>
      <c r="D326">
        <f t="shared" si="22"/>
        <v>-2.0091183061586499E-3</v>
      </c>
      <c r="E326">
        <f t="shared" si="23"/>
        <v>-2.0111392917291928E-3</v>
      </c>
      <c r="F326">
        <f t="shared" si="20"/>
        <v>5.5541217001017946</v>
      </c>
      <c r="G326">
        <f t="shared" si="21"/>
        <v>13.708130226072527</v>
      </c>
    </row>
    <row r="327" spans="1:7" x14ac:dyDescent="0.25">
      <c r="A327" t="s">
        <v>45</v>
      </c>
      <c r="B327">
        <v>260.67</v>
      </c>
      <c r="C327">
        <v>1040293</v>
      </c>
      <c r="D327">
        <f t="shared" si="22"/>
        <v>9.1753774680604118E-3</v>
      </c>
      <c r="E327">
        <f t="shared" si="23"/>
        <v>9.1335394174296286E-3</v>
      </c>
      <c r="F327">
        <f t="shared" si="20"/>
        <v>5.5632552395192247</v>
      </c>
      <c r="G327">
        <f t="shared" si="21"/>
        <v>13.855012962208125</v>
      </c>
    </row>
    <row r="328" spans="1:7" x14ac:dyDescent="0.25">
      <c r="A328" t="s">
        <v>46</v>
      </c>
      <c r="B328">
        <v>257.19</v>
      </c>
      <c r="C328">
        <v>1331556</v>
      </c>
      <c r="D328">
        <f t="shared" si="22"/>
        <v>-1.3350212912878421E-2</v>
      </c>
      <c r="E328">
        <f t="shared" si="23"/>
        <v>-1.3440128160450111E-2</v>
      </c>
      <c r="F328">
        <f t="shared" si="20"/>
        <v>5.5498151113587744</v>
      </c>
      <c r="G328">
        <f t="shared" si="21"/>
        <v>14.101858741181234</v>
      </c>
    </row>
    <row r="329" spans="1:7" x14ac:dyDescent="0.25">
      <c r="A329" t="s">
        <v>47</v>
      </c>
      <c r="B329">
        <v>260.82</v>
      </c>
      <c r="C329">
        <v>1288649</v>
      </c>
      <c r="D329">
        <f t="shared" si="22"/>
        <v>1.4114079085500974E-2</v>
      </c>
      <c r="E329">
        <f t="shared" si="23"/>
        <v>1.4015402869981446E-2</v>
      </c>
      <c r="F329">
        <f t="shared" si="20"/>
        <v>5.5638305142287559</v>
      </c>
      <c r="G329">
        <f t="shared" si="21"/>
        <v>14.069104940728113</v>
      </c>
    </row>
    <row r="330" spans="1:7" x14ac:dyDescent="0.25">
      <c r="A330" t="s">
        <v>48</v>
      </c>
      <c r="B330">
        <v>261.51</v>
      </c>
      <c r="C330">
        <v>971006</v>
      </c>
      <c r="D330">
        <f t="shared" si="22"/>
        <v>2.6455026455026367E-3</v>
      </c>
      <c r="E330">
        <f t="shared" si="23"/>
        <v>2.6420094628385759E-3</v>
      </c>
      <c r="F330">
        <f t="shared" si="20"/>
        <v>5.5664725236915942</v>
      </c>
      <c r="G330">
        <f t="shared" si="21"/>
        <v>13.786087926451076</v>
      </c>
    </row>
    <row r="331" spans="1:7" x14ac:dyDescent="0.25">
      <c r="A331" t="s">
        <v>49</v>
      </c>
      <c r="B331">
        <v>262.13</v>
      </c>
      <c r="C331">
        <v>1121003</v>
      </c>
      <c r="D331">
        <f t="shared" si="22"/>
        <v>2.3708462391495719E-3</v>
      </c>
      <c r="E331">
        <f t="shared" si="23"/>
        <v>2.3680402174270088E-3</v>
      </c>
      <c r="F331">
        <f t="shared" si="20"/>
        <v>5.5688405639090215</v>
      </c>
      <c r="G331">
        <f t="shared" si="21"/>
        <v>13.929734378232697</v>
      </c>
    </row>
    <row r="332" spans="1:7" x14ac:dyDescent="0.25">
      <c r="A332" t="s">
        <v>50</v>
      </c>
      <c r="B332">
        <v>254.74</v>
      </c>
      <c r="C332">
        <v>2264301</v>
      </c>
      <c r="D332">
        <f t="shared" si="22"/>
        <v>-2.8192118414527092E-2</v>
      </c>
      <c r="E332">
        <f t="shared" si="23"/>
        <v>-2.8597146747407792E-2</v>
      </c>
      <c r="F332">
        <f t="shared" si="20"/>
        <v>5.5402434171616131</v>
      </c>
      <c r="G332">
        <f t="shared" si="21"/>
        <v>14.632776659998108</v>
      </c>
    </row>
    <row r="333" spans="1:7" x14ac:dyDescent="0.25">
      <c r="A333" t="s">
        <v>51</v>
      </c>
      <c r="B333">
        <v>252.45</v>
      </c>
      <c r="C333">
        <v>1924078</v>
      </c>
      <c r="D333">
        <f t="shared" si="22"/>
        <v>-8.9895579806862705E-3</v>
      </c>
      <c r="E333">
        <f t="shared" si="23"/>
        <v>-9.0302078566887704E-3</v>
      </c>
      <c r="F333">
        <f t="shared" si="20"/>
        <v>5.5312132093049247</v>
      </c>
      <c r="G333">
        <f t="shared" si="21"/>
        <v>14.469957449926584</v>
      </c>
    </row>
    <row r="334" spans="1:7" x14ac:dyDescent="0.25">
      <c r="A334" t="s">
        <v>52</v>
      </c>
      <c r="B334">
        <v>252.19</v>
      </c>
      <c r="C334">
        <v>1472282</v>
      </c>
      <c r="D334">
        <f t="shared" si="22"/>
        <v>-1.0299069122598175E-3</v>
      </c>
      <c r="E334">
        <f t="shared" si="23"/>
        <v>-1.0304376308088458E-3</v>
      </c>
      <c r="F334">
        <f t="shared" si="20"/>
        <v>5.5301827716741156</v>
      </c>
      <c r="G334">
        <f t="shared" si="21"/>
        <v>14.20232413600956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B070-54D3-4AD1-9325-BF4B8F3C8CAC}">
  <dimension ref="A1:P334"/>
  <sheetViews>
    <sheetView workbookViewId="0">
      <selection activeCell="L2" sqref="L2:M6"/>
    </sheetView>
  </sheetViews>
  <sheetFormatPr defaultRowHeight="15" x14ac:dyDescent="0.25"/>
  <cols>
    <col min="1" max="1" width="10.7109375" bestFit="1" customWidth="1"/>
    <col min="8" max="8" width="14.7109375" customWidth="1"/>
    <col min="9" max="9" width="13.7109375" bestFit="1" customWidth="1"/>
    <col min="12" max="12" width="13.7109375" bestFit="1" customWidth="1"/>
    <col min="16" max="16" width="12.5703125" bestFit="1" customWidth="1"/>
  </cols>
  <sheetData>
    <row r="1" spans="1:16" ht="55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252</v>
      </c>
      <c r="L1" s="14" t="s">
        <v>251</v>
      </c>
      <c r="M1" s="14"/>
      <c r="O1" s="14"/>
      <c r="P1" s="14"/>
    </row>
    <row r="2" spans="1:16" x14ac:dyDescent="0.25">
      <c r="A2" s="1">
        <v>43862</v>
      </c>
      <c r="B2">
        <v>160.61000000000001</v>
      </c>
      <c r="C2">
        <v>1484147</v>
      </c>
      <c r="F2">
        <f>LN(B2)</f>
        <v>5.0789790660748055</v>
      </c>
      <c r="G2">
        <f>LN(C2)</f>
        <v>14.210350754407456</v>
      </c>
      <c r="H2">
        <f t="shared" ref="H2:H33" si="0">IF(AND(E2&gt;=$M$5,E2&lt;=$M$6),0,"Выброс")</f>
        <v>0</v>
      </c>
      <c r="L2" t="s">
        <v>210</v>
      </c>
      <c r="M2">
        <f>_xlfn.QUARTILE.INC(E2:E334,1)</f>
        <v>-9.6901538420809917E-3</v>
      </c>
    </row>
    <row r="3" spans="1:16" x14ac:dyDescent="0.25">
      <c r="A3" s="1">
        <v>43891</v>
      </c>
      <c r="B3">
        <v>158.77000000000001</v>
      </c>
      <c r="C3">
        <v>1454237</v>
      </c>
      <c r="D3">
        <f>(B3-B2)/B2</f>
        <v>-1.1456322769441524E-2</v>
      </c>
      <c r="E3">
        <f>LN(B3/B2)</f>
        <v>-1.1522451985385767E-2</v>
      </c>
      <c r="F3">
        <f t="shared" ref="F3:G66" si="1">LN(B3)</f>
        <v>5.0674566140894202</v>
      </c>
      <c r="G3">
        <f t="shared" si="1"/>
        <v>14.189991922417253</v>
      </c>
      <c r="H3">
        <f t="shared" si="0"/>
        <v>0</v>
      </c>
      <c r="L3" t="s">
        <v>211</v>
      </c>
      <c r="M3">
        <f>_xlfn.QUARTILE.INC(E2:E334,3)</f>
        <v>1.2729528010595735E-2</v>
      </c>
    </row>
    <row r="4" spans="1:16" x14ac:dyDescent="0.25">
      <c r="A4" s="1">
        <v>43983</v>
      </c>
      <c r="B4">
        <v>159</v>
      </c>
      <c r="C4">
        <v>1382001</v>
      </c>
      <c r="D4">
        <f t="shared" ref="D4:D67" si="2">(B4-B3)/B3</f>
        <v>1.4486363922654767E-3</v>
      </c>
      <c r="E4">
        <f t="shared" ref="E4:E67" si="3">LN(B4/B3)</f>
        <v>1.4475881308112901E-3</v>
      </c>
      <c r="F4">
        <f t="shared" si="1"/>
        <v>5.0689042022202315</v>
      </c>
      <c r="G4">
        <f t="shared" si="1"/>
        <v>14.139043006898492</v>
      </c>
      <c r="H4">
        <f t="shared" si="0"/>
        <v>0</v>
      </c>
      <c r="L4" t="s">
        <v>212</v>
      </c>
      <c r="M4">
        <f>M3-M2</f>
        <v>2.2419681852676725E-2</v>
      </c>
    </row>
    <row r="5" spans="1:16" x14ac:dyDescent="0.25">
      <c r="A5" s="1">
        <v>44013</v>
      </c>
      <c r="B5">
        <v>157.62</v>
      </c>
      <c r="C5">
        <v>1565158</v>
      </c>
      <c r="D5">
        <f t="shared" si="2"/>
        <v>-8.6792452830188396E-3</v>
      </c>
      <c r="E5">
        <f t="shared" si="3"/>
        <v>-8.7171292947280481E-3</v>
      </c>
      <c r="F5">
        <f t="shared" si="1"/>
        <v>5.0601870729255038</v>
      </c>
      <c r="G5">
        <f t="shared" si="1"/>
        <v>14.263497335326882</v>
      </c>
      <c r="H5">
        <f t="shared" si="0"/>
        <v>0</v>
      </c>
      <c r="L5" t="s">
        <v>213</v>
      </c>
      <c r="M5">
        <f>M2-(1.5*M4)</f>
        <v>-4.3319676621096079E-2</v>
      </c>
    </row>
    <row r="6" spans="1:16" x14ac:dyDescent="0.25">
      <c r="A6" s="1">
        <v>44044</v>
      </c>
      <c r="B6">
        <v>160.13999999999999</v>
      </c>
      <c r="C6">
        <v>1841459</v>
      </c>
      <c r="D6">
        <f t="shared" si="2"/>
        <v>1.5987818804720097E-2</v>
      </c>
      <c r="E6">
        <f t="shared" si="3"/>
        <v>1.5861359718984062E-2</v>
      </c>
      <c r="F6">
        <f t="shared" si="1"/>
        <v>5.0760484326444875</v>
      </c>
      <c r="G6">
        <f t="shared" si="1"/>
        <v>14.426068750161079</v>
      </c>
      <c r="H6">
        <f t="shared" si="0"/>
        <v>0</v>
      </c>
      <c r="L6" t="s">
        <v>214</v>
      </c>
      <c r="M6" s="4">
        <f>M3+(1.5*M4)</f>
        <v>4.635905078961082E-2</v>
      </c>
      <c r="P6" s="4"/>
    </row>
    <row r="7" spans="1:16" x14ac:dyDescent="0.25">
      <c r="A7" s="1">
        <v>44075</v>
      </c>
      <c r="B7">
        <v>162.08000000000001</v>
      </c>
      <c r="C7">
        <v>1621985</v>
      </c>
      <c r="D7">
        <f t="shared" si="2"/>
        <v>1.2114399900087587E-2</v>
      </c>
      <c r="E7">
        <f t="shared" si="3"/>
        <v>1.2041607855885723E-2</v>
      </c>
      <c r="F7">
        <f t="shared" si="1"/>
        <v>5.0880900405003731</v>
      </c>
      <c r="G7">
        <f t="shared" si="1"/>
        <v>14.299161265772563</v>
      </c>
      <c r="H7">
        <f t="shared" si="0"/>
        <v>0</v>
      </c>
    </row>
    <row r="8" spans="1:16" x14ac:dyDescent="0.25">
      <c r="A8" s="1">
        <v>44105</v>
      </c>
      <c r="B8">
        <v>161.27000000000001</v>
      </c>
      <c r="C8">
        <v>1554452</v>
      </c>
      <c r="D8">
        <f t="shared" si="2"/>
        <v>-4.9975320829220276E-3</v>
      </c>
      <c r="E8">
        <f t="shared" si="3"/>
        <v>-5.010061507948884E-3</v>
      </c>
      <c r="F8">
        <f t="shared" si="1"/>
        <v>5.0830799789924246</v>
      </c>
      <c r="G8">
        <f t="shared" si="1"/>
        <v>14.256633629908357</v>
      </c>
      <c r="H8">
        <f t="shared" si="0"/>
        <v>0</v>
      </c>
      <c r="M8">
        <v>3.7595528000000003E-2</v>
      </c>
    </row>
    <row r="9" spans="1:16" x14ac:dyDescent="0.25">
      <c r="A9" t="s">
        <v>53</v>
      </c>
      <c r="B9">
        <v>163.30000000000001</v>
      </c>
      <c r="C9">
        <v>1242038</v>
      </c>
      <c r="D9">
        <f t="shared" si="2"/>
        <v>1.2587586035840523E-2</v>
      </c>
      <c r="E9">
        <f t="shared" si="3"/>
        <v>1.2509020983995013E-2</v>
      </c>
      <c r="F9">
        <f t="shared" si="1"/>
        <v>5.0955889999764192</v>
      </c>
      <c r="G9">
        <f t="shared" si="1"/>
        <v>14.032264136820723</v>
      </c>
      <c r="H9">
        <f t="shared" si="0"/>
        <v>0</v>
      </c>
    </row>
    <row r="10" spans="1:16" x14ac:dyDescent="0.25">
      <c r="A10" t="s">
        <v>54</v>
      </c>
      <c r="B10">
        <v>162.1</v>
      </c>
      <c r="C10">
        <v>1544199</v>
      </c>
      <c r="D10">
        <f t="shared" si="2"/>
        <v>-7.3484384568280282E-3</v>
      </c>
      <c r="E10">
        <f t="shared" si="3"/>
        <v>-7.3755712347890632E-3</v>
      </c>
      <c r="F10">
        <f t="shared" si="1"/>
        <v>5.0882134287416303</v>
      </c>
      <c r="G10">
        <f t="shared" si="1"/>
        <v>14.250015887272133</v>
      </c>
      <c r="H10">
        <f t="shared" si="0"/>
        <v>0</v>
      </c>
    </row>
    <row r="11" spans="1:16" x14ac:dyDescent="0.25">
      <c r="A11" t="s">
        <v>55</v>
      </c>
      <c r="B11">
        <v>163.29</v>
      </c>
      <c r="C11">
        <v>1511841</v>
      </c>
      <c r="D11">
        <f t="shared" si="2"/>
        <v>7.3411474398519293E-3</v>
      </c>
      <c r="E11">
        <f t="shared" si="3"/>
        <v>7.3143323725879126E-3</v>
      </c>
      <c r="F11">
        <f t="shared" si="1"/>
        <v>5.0955277611142185</v>
      </c>
      <c r="G11">
        <f t="shared" si="1"/>
        <v>14.22883867146189</v>
      </c>
      <c r="H11">
        <f t="shared" si="0"/>
        <v>0</v>
      </c>
    </row>
    <row r="12" spans="1:16" x14ac:dyDescent="0.25">
      <c r="A12" t="s">
        <v>56</v>
      </c>
      <c r="B12">
        <v>166.22</v>
      </c>
      <c r="C12">
        <v>1297065</v>
      </c>
      <c r="D12">
        <f t="shared" si="2"/>
        <v>1.7943536040173968E-2</v>
      </c>
      <c r="E12">
        <f t="shared" si="3"/>
        <v>1.7784451010662082E-2</v>
      </c>
      <c r="F12">
        <f t="shared" si="1"/>
        <v>5.11331221212488</v>
      </c>
      <c r="G12">
        <f t="shared" si="1"/>
        <v>14.075614577694337</v>
      </c>
      <c r="H12">
        <f t="shared" si="0"/>
        <v>0</v>
      </c>
    </row>
    <row r="13" spans="1:16" x14ac:dyDescent="0.25">
      <c r="A13" t="s">
        <v>57</v>
      </c>
      <c r="B13">
        <v>167.08</v>
      </c>
      <c r="C13">
        <v>1671485</v>
      </c>
      <c r="D13">
        <f t="shared" si="2"/>
        <v>5.1738659607749584E-3</v>
      </c>
      <c r="E13">
        <f t="shared" si="3"/>
        <v>5.1605275040943806E-3</v>
      </c>
      <c r="F13">
        <f t="shared" si="1"/>
        <v>5.1184727396289746</v>
      </c>
      <c r="G13">
        <f t="shared" si="1"/>
        <v>14.329223010826553</v>
      </c>
      <c r="H13">
        <f t="shared" si="0"/>
        <v>0</v>
      </c>
    </row>
    <row r="14" spans="1:16" x14ac:dyDescent="0.25">
      <c r="A14" t="s">
        <v>58</v>
      </c>
      <c r="B14">
        <v>166.46</v>
      </c>
      <c r="C14">
        <v>1478154</v>
      </c>
      <c r="D14">
        <f t="shared" si="2"/>
        <v>-3.7107972228872664E-3</v>
      </c>
      <c r="E14">
        <f t="shared" si="3"/>
        <v>-3.7176993110255214E-3</v>
      </c>
      <c r="F14">
        <f t="shared" si="1"/>
        <v>5.1147550403179487</v>
      </c>
      <c r="G14">
        <f t="shared" si="1"/>
        <v>14.206304569920293</v>
      </c>
      <c r="H14">
        <f t="shared" si="0"/>
        <v>0</v>
      </c>
    </row>
    <row r="15" spans="1:16" x14ac:dyDescent="0.25">
      <c r="A15" t="s">
        <v>59</v>
      </c>
      <c r="B15">
        <v>165.8</v>
      </c>
      <c r="C15">
        <v>1515488</v>
      </c>
      <c r="D15">
        <f t="shared" si="2"/>
        <v>-3.9649164964555839E-3</v>
      </c>
      <c r="E15">
        <f t="shared" si="3"/>
        <v>-3.9727976167544567E-3</v>
      </c>
      <c r="F15">
        <f t="shared" si="1"/>
        <v>5.1107822427011946</v>
      </c>
      <c r="G15">
        <f t="shared" si="1"/>
        <v>14.231248057269827</v>
      </c>
      <c r="H15">
        <f t="shared" si="0"/>
        <v>0</v>
      </c>
    </row>
    <row r="16" spans="1:16" x14ac:dyDescent="0.25">
      <c r="A16" t="s">
        <v>60</v>
      </c>
      <c r="B16">
        <v>166.73</v>
      </c>
      <c r="C16">
        <v>1199730</v>
      </c>
      <c r="D16">
        <f t="shared" si="2"/>
        <v>5.6091676718937177E-3</v>
      </c>
      <c r="E16">
        <f t="shared" si="3"/>
        <v>5.5934948711727373E-3</v>
      </c>
      <c r="F16">
        <f t="shared" si="1"/>
        <v>5.1163757375723673</v>
      </c>
      <c r="G16">
        <f t="shared" si="1"/>
        <v>13.997607089441932</v>
      </c>
      <c r="H16">
        <f t="shared" si="0"/>
        <v>0</v>
      </c>
    </row>
    <row r="17" spans="1:8" x14ac:dyDescent="0.25">
      <c r="A17" t="s">
        <v>61</v>
      </c>
      <c r="B17">
        <v>165.04</v>
      </c>
      <c r="C17">
        <v>2249939</v>
      </c>
      <c r="D17">
        <f t="shared" si="2"/>
        <v>-1.0136148263659796E-2</v>
      </c>
      <c r="E17">
        <f t="shared" si="3"/>
        <v>-1.0187868809371142E-2</v>
      </c>
      <c r="F17">
        <f t="shared" si="1"/>
        <v>5.106187868762996</v>
      </c>
      <c r="G17">
        <f t="shared" si="1"/>
        <v>14.626413662701978</v>
      </c>
      <c r="H17">
        <f t="shared" si="0"/>
        <v>0</v>
      </c>
    </row>
    <row r="18" spans="1:8" x14ac:dyDescent="0.25">
      <c r="A18" t="s">
        <v>62</v>
      </c>
      <c r="B18">
        <v>162.27000000000001</v>
      </c>
      <c r="C18">
        <v>1947004</v>
      </c>
      <c r="D18">
        <f t="shared" si="2"/>
        <v>-1.6783809985457962E-2</v>
      </c>
      <c r="E18">
        <f t="shared" si="3"/>
        <v>-1.6926254211550945E-2</v>
      </c>
      <c r="F18">
        <f t="shared" si="1"/>
        <v>5.0892616145514458</v>
      </c>
      <c r="G18">
        <f t="shared" si="1"/>
        <v>14.481802338794958</v>
      </c>
      <c r="H18">
        <f t="shared" si="0"/>
        <v>0</v>
      </c>
    </row>
    <row r="19" spans="1:8" x14ac:dyDescent="0.25">
      <c r="A19" t="s">
        <v>63</v>
      </c>
      <c r="B19">
        <v>165.49</v>
      </c>
      <c r="C19">
        <v>1273572</v>
      </c>
      <c r="D19">
        <f t="shared" si="2"/>
        <v>1.9843470758612182E-2</v>
      </c>
      <c r="E19">
        <f t="shared" si="3"/>
        <v>1.9649155479406561E-2</v>
      </c>
      <c r="F19">
        <f t="shared" si="1"/>
        <v>5.1089107700308523</v>
      </c>
      <c r="G19">
        <f t="shared" si="1"/>
        <v>14.057336108905961</v>
      </c>
      <c r="H19">
        <f t="shared" si="0"/>
        <v>0</v>
      </c>
    </row>
    <row r="20" spans="1:8" x14ac:dyDescent="0.25">
      <c r="A20" t="s">
        <v>64</v>
      </c>
      <c r="B20">
        <v>168.14</v>
      </c>
      <c r="C20">
        <v>1852795</v>
      </c>
      <c r="D20">
        <f t="shared" si="2"/>
        <v>1.6013052148165913E-2</v>
      </c>
      <c r="E20">
        <f t="shared" si="3"/>
        <v>1.5886195676298693E-2</v>
      </c>
      <c r="F20">
        <f t="shared" si="1"/>
        <v>5.1247969657071506</v>
      </c>
      <c r="G20">
        <f t="shared" si="1"/>
        <v>14.432205867738864</v>
      </c>
      <c r="H20">
        <f t="shared" si="0"/>
        <v>0</v>
      </c>
    </row>
    <row r="21" spans="1:8" x14ac:dyDescent="0.25">
      <c r="A21" t="s">
        <v>65</v>
      </c>
      <c r="B21">
        <v>172.75</v>
      </c>
      <c r="C21">
        <v>4001118</v>
      </c>
      <c r="D21">
        <f t="shared" si="2"/>
        <v>2.7417628167003771E-2</v>
      </c>
      <c r="E21">
        <f t="shared" si="3"/>
        <v>2.7048496940628573E-2</v>
      </c>
      <c r="F21">
        <f t="shared" si="1"/>
        <v>5.1518454626477794</v>
      </c>
      <c r="G21">
        <f t="shared" si="1"/>
        <v>15.202084380031316</v>
      </c>
      <c r="H21">
        <f t="shared" si="0"/>
        <v>0</v>
      </c>
    </row>
    <row r="22" spans="1:8" x14ac:dyDescent="0.25">
      <c r="A22" t="s">
        <v>66</v>
      </c>
      <c r="B22">
        <v>170.18</v>
      </c>
      <c r="C22">
        <v>3183291</v>
      </c>
      <c r="D22">
        <f t="shared" si="2"/>
        <v>-1.4876989869753941E-2</v>
      </c>
      <c r="E22">
        <f t="shared" si="3"/>
        <v>-1.4988762226367965E-2</v>
      </c>
      <c r="F22">
        <f t="shared" si="1"/>
        <v>5.1368567004214114</v>
      </c>
      <c r="G22">
        <f t="shared" si="1"/>
        <v>14.973426125271059</v>
      </c>
      <c r="H22">
        <f t="shared" si="0"/>
        <v>0</v>
      </c>
    </row>
    <row r="23" spans="1:8" x14ac:dyDescent="0.25">
      <c r="A23" s="1">
        <v>43892</v>
      </c>
      <c r="B23">
        <v>174.4</v>
      </c>
      <c r="C23">
        <v>2275551</v>
      </c>
      <c r="D23">
        <f t="shared" si="2"/>
        <v>2.4797273475143957E-2</v>
      </c>
      <c r="E23">
        <f t="shared" si="3"/>
        <v>2.4494811053468058E-2</v>
      </c>
      <c r="F23">
        <f t="shared" si="1"/>
        <v>5.1613515114748791</v>
      </c>
      <c r="G23">
        <f t="shared" si="1"/>
        <v>14.637732778844233</v>
      </c>
      <c r="H23">
        <f t="shared" si="0"/>
        <v>0</v>
      </c>
    </row>
    <row r="24" spans="1:8" x14ac:dyDescent="0.25">
      <c r="A24" s="1">
        <v>43923</v>
      </c>
      <c r="B24">
        <v>180.15</v>
      </c>
      <c r="C24">
        <v>2224805</v>
      </c>
      <c r="D24">
        <f t="shared" si="2"/>
        <v>3.2970183486238529E-2</v>
      </c>
      <c r="E24">
        <f t="shared" si="3"/>
        <v>3.2438325719223039E-2</v>
      </c>
      <c r="F24">
        <f t="shared" si="1"/>
        <v>5.1937898371941023</v>
      </c>
      <c r="G24">
        <f t="shared" si="1"/>
        <v>14.615179829292391</v>
      </c>
      <c r="H24">
        <f t="shared" si="0"/>
        <v>0</v>
      </c>
    </row>
    <row r="25" spans="1:8" x14ac:dyDescent="0.25">
      <c r="A25" s="1">
        <v>43953</v>
      </c>
      <c r="B25">
        <v>179.9</v>
      </c>
      <c r="C25">
        <v>3040755</v>
      </c>
      <c r="D25">
        <f t="shared" si="2"/>
        <v>-1.3877324451845683E-3</v>
      </c>
      <c r="E25">
        <f t="shared" si="3"/>
        <v>-1.3886962376147818E-3</v>
      </c>
      <c r="F25">
        <f t="shared" si="1"/>
        <v>5.1924011409564876</v>
      </c>
      <c r="G25">
        <f t="shared" si="1"/>
        <v>14.9276163978105</v>
      </c>
      <c r="H25">
        <f t="shared" si="0"/>
        <v>0</v>
      </c>
    </row>
    <row r="26" spans="1:8" x14ac:dyDescent="0.25">
      <c r="A26" s="1">
        <v>43984</v>
      </c>
      <c r="B26">
        <v>183.65</v>
      </c>
      <c r="C26">
        <v>2198977</v>
      </c>
      <c r="D26">
        <f t="shared" si="2"/>
        <v>2.0844913841022789E-2</v>
      </c>
      <c r="E26">
        <f t="shared" si="3"/>
        <v>2.0630631309188824E-2</v>
      </c>
      <c r="F26">
        <f t="shared" si="1"/>
        <v>5.2130317722656763</v>
      </c>
      <c r="G26">
        <f t="shared" si="1"/>
        <v>14.603502810182517</v>
      </c>
      <c r="H26">
        <f t="shared" si="0"/>
        <v>0</v>
      </c>
    </row>
    <row r="27" spans="1:8" x14ac:dyDescent="0.25">
      <c r="A27" s="1">
        <v>44014</v>
      </c>
      <c r="B27">
        <v>183.89</v>
      </c>
      <c r="C27">
        <v>2468882</v>
      </c>
      <c r="D27">
        <f t="shared" si="2"/>
        <v>1.3068336509664072E-3</v>
      </c>
      <c r="E27">
        <f t="shared" si="3"/>
        <v>1.3059804870854833E-3</v>
      </c>
      <c r="F27">
        <f t="shared" si="1"/>
        <v>5.2143377527527619</v>
      </c>
      <c r="G27">
        <f t="shared" si="1"/>
        <v>14.719275974556618</v>
      </c>
      <c r="H27">
        <f t="shared" si="0"/>
        <v>0</v>
      </c>
    </row>
    <row r="28" spans="1:8" x14ac:dyDescent="0.25">
      <c r="A28" s="1">
        <v>44106</v>
      </c>
      <c r="B28">
        <v>188.72</v>
      </c>
      <c r="C28">
        <v>2188123</v>
      </c>
      <c r="D28">
        <f t="shared" si="2"/>
        <v>2.6265702322040421E-2</v>
      </c>
      <c r="E28">
        <f t="shared" si="3"/>
        <v>2.5926682346657941E-2</v>
      </c>
      <c r="F28">
        <f t="shared" si="1"/>
        <v>5.2402644350994194</v>
      </c>
      <c r="G28">
        <f t="shared" si="1"/>
        <v>14.598554656666085</v>
      </c>
      <c r="H28">
        <f t="shared" si="0"/>
        <v>0</v>
      </c>
    </row>
    <row r="29" spans="1:8" x14ac:dyDescent="0.25">
      <c r="A29" s="1">
        <v>44137</v>
      </c>
      <c r="B29">
        <v>184.37</v>
      </c>
      <c r="C29">
        <v>4688306</v>
      </c>
      <c r="D29">
        <f t="shared" si="2"/>
        <v>-2.3050021195421759E-2</v>
      </c>
      <c r="E29">
        <f t="shared" si="3"/>
        <v>-2.3319827017120168E-2</v>
      </c>
      <c r="F29">
        <f t="shared" si="1"/>
        <v>5.216944608082299</v>
      </c>
      <c r="G29">
        <f t="shared" si="1"/>
        <v>15.360581881146336</v>
      </c>
      <c r="H29">
        <f t="shared" si="0"/>
        <v>0</v>
      </c>
    </row>
    <row r="30" spans="1:8" x14ac:dyDescent="0.25">
      <c r="A30" s="1">
        <v>44167</v>
      </c>
      <c r="B30">
        <v>184.7</v>
      </c>
      <c r="C30">
        <v>3756749</v>
      </c>
      <c r="D30">
        <f t="shared" si="2"/>
        <v>1.7898790475673052E-3</v>
      </c>
      <c r="E30">
        <f t="shared" si="3"/>
        <v>1.7882791228947092E-3</v>
      </c>
      <c r="F30">
        <f t="shared" si="1"/>
        <v>5.2187328872051939</v>
      </c>
      <c r="G30">
        <f t="shared" si="1"/>
        <v>15.139064513700408</v>
      </c>
      <c r="H30">
        <f t="shared" si="0"/>
        <v>0</v>
      </c>
    </row>
    <row r="31" spans="1:8" x14ac:dyDescent="0.25">
      <c r="A31" t="s">
        <v>67</v>
      </c>
      <c r="B31">
        <v>183.69</v>
      </c>
      <c r="C31">
        <v>2711076</v>
      </c>
      <c r="D31">
        <f t="shared" si="2"/>
        <v>-5.4683270167839252E-3</v>
      </c>
      <c r="E31">
        <f t="shared" si="3"/>
        <v>-5.4833330472213978E-3</v>
      </c>
      <c r="F31">
        <f t="shared" si="1"/>
        <v>5.2132495541579731</v>
      </c>
      <c r="G31">
        <f t="shared" si="1"/>
        <v>14.812856162023676</v>
      </c>
      <c r="H31">
        <f t="shared" si="0"/>
        <v>0</v>
      </c>
    </row>
    <row r="32" spans="1:8" x14ac:dyDescent="0.25">
      <c r="A32" t="s">
        <v>68</v>
      </c>
      <c r="B32">
        <v>185.4</v>
      </c>
      <c r="C32">
        <v>1361434</v>
      </c>
      <c r="D32">
        <f t="shared" si="2"/>
        <v>9.3091621754042564E-3</v>
      </c>
      <c r="E32">
        <f t="shared" si="3"/>
        <v>9.266098973781986E-3</v>
      </c>
      <c r="F32">
        <f t="shared" si="1"/>
        <v>5.2225156531317545</v>
      </c>
      <c r="G32">
        <f t="shared" si="1"/>
        <v>14.124049113975307</v>
      </c>
      <c r="H32">
        <f t="shared" si="0"/>
        <v>0</v>
      </c>
    </row>
    <row r="33" spans="1:8" x14ac:dyDescent="0.25">
      <c r="A33" t="s">
        <v>69</v>
      </c>
      <c r="B33">
        <v>187.25</v>
      </c>
      <c r="C33">
        <v>1460895</v>
      </c>
      <c r="D33">
        <f t="shared" si="2"/>
        <v>9.9784250269686851E-3</v>
      </c>
      <c r="E33">
        <f t="shared" si="3"/>
        <v>9.9289692655741366E-3</v>
      </c>
      <c r="F33">
        <f t="shared" si="1"/>
        <v>5.2324446223973284</v>
      </c>
      <c r="G33">
        <f t="shared" si="1"/>
        <v>14.194559819567004</v>
      </c>
      <c r="H33">
        <f t="shared" si="0"/>
        <v>0</v>
      </c>
    </row>
    <row r="34" spans="1:8" x14ac:dyDescent="0.25">
      <c r="A34" t="s">
        <v>70</v>
      </c>
      <c r="B34">
        <v>187.25</v>
      </c>
      <c r="C34">
        <v>1188625</v>
      </c>
      <c r="D34">
        <f t="shared" si="2"/>
        <v>0</v>
      </c>
      <c r="E34">
        <f t="shared" si="3"/>
        <v>0</v>
      </c>
      <c r="F34">
        <f t="shared" si="1"/>
        <v>5.2324446223973284</v>
      </c>
      <c r="G34">
        <f t="shared" si="1"/>
        <v>13.988307734841745</v>
      </c>
      <c r="H34">
        <f t="shared" ref="H34:H65" si="4">IF(AND(E34&gt;=$M$5,E34&lt;=$M$6),0,"Выброс")</f>
        <v>0</v>
      </c>
    </row>
    <row r="35" spans="1:8" x14ac:dyDescent="0.25">
      <c r="A35" t="s">
        <v>71</v>
      </c>
      <c r="B35">
        <v>184.37</v>
      </c>
      <c r="C35">
        <v>2466554</v>
      </c>
      <c r="D35">
        <f t="shared" si="2"/>
        <v>-1.5380507343124142E-2</v>
      </c>
      <c r="E35">
        <f t="shared" si="3"/>
        <v>-1.5500014315029422E-2</v>
      </c>
      <c r="F35">
        <f t="shared" si="1"/>
        <v>5.216944608082299</v>
      </c>
      <c r="G35">
        <f t="shared" si="1"/>
        <v>14.718332592787448</v>
      </c>
      <c r="H35">
        <f t="shared" si="4"/>
        <v>0</v>
      </c>
    </row>
    <row r="36" spans="1:8" x14ac:dyDescent="0.25">
      <c r="A36" t="s">
        <v>72</v>
      </c>
      <c r="B36">
        <v>178.57</v>
      </c>
      <c r="C36">
        <v>3200997</v>
      </c>
      <c r="D36">
        <f t="shared" si="2"/>
        <v>-3.1458480229972399E-2</v>
      </c>
      <c r="E36">
        <f t="shared" si="3"/>
        <v>-3.1963926873266171E-2</v>
      </c>
      <c r="F36">
        <f t="shared" si="1"/>
        <v>5.1849806812090335</v>
      </c>
      <c r="G36">
        <f t="shared" si="1"/>
        <v>14.978972881744438</v>
      </c>
      <c r="H36">
        <f t="shared" si="4"/>
        <v>0</v>
      </c>
    </row>
    <row r="37" spans="1:8" x14ac:dyDescent="0.25">
      <c r="A37" t="s">
        <v>277</v>
      </c>
      <c r="B37">
        <v>170.78</v>
      </c>
      <c r="C37">
        <v>4586661</v>
      </c>
      <c r="D37">
        <f t="shared" si="2"/>
        <v>-4.3624348994791916E-2</v>
      </c>
      <c r="E37">
        <f t="shared" si="3"/>
        <v>-4.4604502729573232E-2</v>
      </c>
      <c r="F37">
        <f t="shared" si="1"/>
        <v>5.1403761784794604</v>
      </c>
      <c r="G37">
        <f t="shared" si="1"/>
        <v>15.338662866335483</v>
      </c>
      <c r="H37" t="str">
        <f t="shared" si="4"/>
        <v>Выброс</v>
      </c>
    </row>
    <row r="38" spans="1:8" x14ac:dyDescent="0.25">
      <c r="A38" t="s">
        <v>73</v>
      </c>
      <c r="B38">
        <v>170.17</v>
      </c>
      <c r="C38">
        <v>3416423</v>
      </c>
      <c r="D38">
        <f t="shared" si="2"/>
        <v>-3.571846820470861E-3</v>
      </c>
      <c r="E38">
        <f t="shared" si="3"/>
        <v>-3.5782410961148598E-3</v>
      </c>
      <c r="F38">
        <f t="shared" si="1"/>
        <v>5.1367979373833448</v>
      </c>
      <c r="G38">
        <f t="shared" si="1"/>
        <v>15.044104655264228</v>
      </c>
      <c r="H38">
        <f t="shared" si="4"/>
        <v>0</v>
      </c>
    </row>
    <row r="39" spans="1:8" x14ac:dyDescent="0.25">
      <c r="A39" t="s">
        <v>74</v>
      </c>
      <c r="B39">
        <v>158</v>
      </c>
      <c r="C39">
        <v>5997232</v>
      </c>
      <c r="D39">
        <f t="shared" si="2"/>
        <v>-7.1516718575542038E-2</v>
      </c>
      <c r="E39">
        <f t="shared" si="3"/>
        <v>-7.4202904356378357E-2</v>
      </c>
      <c r="F39">
        <f t="shared" si="1"/>
        <v>5.0625950330269669</v>
      </c>
      <c r="G39">
        <f t="shared" si="1"/>
        <v>15.606808587412035</v>
      </c>
      <c r="H39" t="str">
        <f t="shared" si="4"/>
        <v>Выброс</v>
      </c>
    </row>
    <row r="40" spans="1:8" x14ac:dyDescent="0.25">
      <c r="A40" t="s">
        <v>75</v>
      </c>
      <c r="B40">
        <v>161.91999999999999</v>
      </c>
      <c r="C40">
        <v>5726661</v>
      </c>
      <c r="D40">
        <f t="shared" si="2"/>
        <v>2.4810126582278401E-2</v>
      </c>
      <c r="E40">
        <f t="shared" si="3"/>
        <v>2.4507353072133874E-2</v>
      </c>
      <c r="F40">
        <f t="shared" si="1"/>
        <v>5.0871023860991009</v>
      </c>
      <c r="G40">
        <f t="shared" si="1"/>
        <v>15.560643196329083</v>
      </c>
      <c r="H40">
        <f t="shared" si="4"/>
        <v>0</v>
      </c>
    </row>
    <row r="41" spans="1:8" x14ac:dyDescent="0.25">
      <c r="A41" s="1">
        <v>43864</v>
      </c>
      <c r="B41">
        <v>172.73</v>
      </c>
      <c r="C41">
        <v>4343111</v>
      </c>
      <c r="D41">
        <f t="shared" si="2"/>
        <v>6.676136363636366E-2</v>
      </c>
      <c r="E41">
        <f t="shared" si="3"/>
        <v>6.4627295606092455E-2</v>
      </c>
      <c r="F41">
        <f t="shared" si="1"/>
        <v>5.1517296817051932</v>
      </c>
      <c r="G41">
        <f t="shared" si="1"/>
        <v>15.28410146956014</v>
      </c>
      <c r="H41" t="str">
        <f t="shared" si="4"/>
        <v>Выброс</v>
      </c>
    </row>
    <row r="42" spans="1:8" x14ac:dyDescent="0.25">
      <c r="A42" s="1">
        <v>43893</v>
      </c>
      <c r="B42">
        <v>164.44</v>
      </c>
      <c r="C42">
        <v>3671854</v>
      </c>
      <c r="D42">
        <f t="shared" si="2"/>
        <v>-4.799397904243613E-2</v>
      </c>
      <c r="E42">
        <f t="shared" si="3"/>
        <v>-4.9183919675515303E-2</v>
      </c>
      <c r="F42">
        <f t="shared" si="1"/>
        <v>5.1025457620296777</v>
      </c>
      <c r="G42">
        <f t="shared" si="1"/>
        <v>15.116207269583471</v>
      </c>
      <c r="H42" t="str">
        <f t="shared" si="4"/>
        <v>Выброс</v>
      </c>
    </row>
    <row r="43" spans="1:8" x14ac:dyDescent="0.25">
      <c r="A43" s="1">
        <v>43924</v>
      </c>
      <c r="B43">
        <v>170.45</v>
      </c>
      <c r="C43">
        <v>2873255</v>
      </c>
      <c r="D43">
        <f t="shared" si="2"/>
        <v>3.6548285088786131E-2</v>
      </c>
      <c r="E43">
        <f t="shared" si="3"/>
        <v>3.589623655423442E-2</v>
      </c>
      <c r="F43">
        <f t="shared" si="1"/>
        <v>5.1384419985839118</v>
      </c>
      <c r="G43">
        <f t="shared" si="1"/>
        <v>14.870956091419172</v>
      </c>
      <c r="H43">
        <f t="shared" si="4"/>
        <v>0</v>
      </c>
    </row>
    <row r="44" spans="1:8" x14ac:dyDescent="0.25">
      <c r="A44" s="1">
        <v>43954</v>
      </c>
      <c r="B44">
        <v>166.46</v>
      </c>
      <c r="C44">
        <v>3422063</v>
      </c>
      <c r="D44">
        <f t="shared" si="2"/>
        <v>-2.3408624229979354E-2</v>
      </c>
      <c r="E44">
        <f t="shared" si="3"/>
        <v>-2.3686958265962912E-2</v>
      </c>
      <c r="F44">
        <f t="shared" si="1"/>
        <v>5.1147550403179487</v>
      </c>
      <c r="G44">
        <f t="shared" si="1"/>
        <v>15.045754143551191</v>
      </c>
      <c r="H44">
        <f t="shared" si="4"/>
        <v>0</v>
      </c>
    </row>
    <row r="45" spans="1:8" x14ac:dyDescent="0.25">
      <c r="A45" s="1">
        <v>43985</v>
      </c>
      <c r="B45">
        <v>161.29</v>
      </c>
      <c r="C45">
        <v>5498580</v>
      </c>
      <c r="D45">
        <f t="shared" si="2"/>
        <v>-3.1058512555569E-2</v>
      </c>
      <c r="E45">
        <f t="shared" si="3"/>
        <v>-3.1551053388858018E-2</v>
      </c>
      <c r="F45">
        <f t="shared" si="1"/>
        <v>5.0832039869290915</v>
      </c>
      <c r="G45">
        <f t="shared" si="1"/>
        <v>15.520000435049853</v>
      </c>
      <c r="H45">
        <f t="shared" si="4"/>
        <v>0</v>
      </c>
    </row>
    <row r="46" spans="1:8" x14ac:dyDescent="0.25">
      <c r="A46" s="1">
        <v>44077</v>
      </c>
      <c r="B46">
        <v>150.72</v>
      </c>
      <c r="C46">
        <v>7204268</v>
      </c>
      <c r="D46">
        <f t="shared" si="2"/>
        <v>-6.55341310682621E-2</v>
      </c>
      <c r="E46">
        <f t="shared" si="3"/>
        <v>-6.7780176101038231E-2</v>
      </c>
      <c r="F46">
        <f t="shared" si="1"/>
        <v>5.0154238108280529</v>
      </c>
      <c r="G46">
        <f t="shared" si="1"/>
        <v>15.790184186140715</v>
      </c>
      <c r="H46" t="str">
        <f t="shared" si="4"/>
        <v>Выброс</v>
      </c>
    </row>
    <row r="47" spans="1:8" x14ac:dyDescent="0.25">
      <c r="A47" s="1">
        <v>44107</v>
      </c>
      <c r="B47">
        <v>161</v>
      </c>
      <c r="C47">
        <v>5955348</v>
      </c>
      <c r="D47">
        <f t="shared" si="2"/>
        <v>6.8205944798301499E-2</v>
      </c>
      <c r="E47">
        <f t="shared" si="3"/>
        <v>6.5980554156410035E-2</v>
      </c>
      <c r="F47">
        <f t="shared" si="1"/>
        <v>5.0814043649844631</v>
      </c>
      <c r="G47">
        <f t="shared" si="1"/>
        <v>15.599800197351241</v>
      </c>
      <c r="H47" t="str">
        <f t="shared" si="4"/>
        <v>Выброс</v>
      </c>
    </row>
    <row r="48" spans="1:8" x14ac:dyDescent="0.25">
      <c r="A48" s="1">
        <v>44138</v>
      </c>
      <c r="B48">
        <v>153.59</v>
      </c>
      <c r="C48">
        <v>4934380</v>
      </c>
      <c r="D48">
        <f t="shared" si="2"/>
        <v>-4.6024844720496873E-2</v>
      </c>
      <c r="E48">
        <f t="shared" si="3"/>
        <v>-4.7117650556926058E-2</v>
      </c>
      <c r="F48">
        <f t="shared" si="1"/>
        <v>5.0342867144275365</v>
      </c>
      <c r="G48">
        <f t="shared" si="1"/>
        <v>15.411737589725186</v>
      </c>
      <c r="H48" t="str">
        <f t="shared" si="4"/>
        <v>Выброс</v>
      </c>
    </row>
    <row r="49" spans="1:8" x14ac:dyDescent="0.25">
      <c r="A49" s="1">
        <v>44168</v>
      </c>
      <c r="B49">
        <v>138.93</v>
      </c>
      <c r="C49">
        <v>7603774</v>
      </c>
      <c r="D49">
        <f t="shared" si="2"/>
        <v>-9.5448922455889026E-2</v>
      </c>
      <c r="E49">
        <f t="shared" si="3"/>
        <v>-0.10031650526676651</v>
      </c>
      <c r="F49">
        <f t="shared" si="1"/>
        <v>4.93397020916077</v>
      </c>
      <c r="G49">
        <f t="shared" si="1"/>
        <v>15.844155260949405</v>
      </c>
      <c r="H49" t="str">
        <f t="shared" si="4"/>
        <v>Выброс</v>
      </c>
    </row>
    <row r="50" spans="1:8" x14ac:dyDescent="0.25">
      <c r="A50" t="s">
        <v>76</v>
      </c>
      <c r="B50">
        <v>158.81</v>
      </c>
      <c r="C50">
        <v>8039654</v>
      </c>
      <c r="D50">
        <f t="shared" si="2"/>
        <v>0.1430936442812927</v>
      </c>
      <c r="E50">
        <f t="shared" si="3"/>
        <v>0.1337383099617849</v>
      </c>
      <c r="F50">
        <f t="shared" si="1"/>
        <v>5.0677085191225553</v>
      </c>
      <c r="G50">
        <f t="shared" si="1"/>
        <v>15.899896605403253</v>
      </c>
      <c r="H50" t="str">
        <f t="shared" si="4"/>
        <v>Выброс</v>
      </c>
    </row>
    <row r="51" spans="1:8" x14ac:dyDescent="0.25">
      <c r="A51" t="s">
        <v>77</v>
      </c>
      <c r="B51">
        <v>135.25</v>
      </c>
      <c r="C51">
        <v>5509701</v>
      </c>
      <c r="D51">
        <f t="shared" si="2"/>
        <v>-0.14835337825073988</v>
      </c>
      <c r="E51">
        <f t="shared" si="3"/>
        <v>-0.16058360139596436</v>
      </c>
      <c r="F51">
        <f t="shared" si="1"/>
        <v>4.9071249177265912</v>
      </c>
      <c r="G51">
        <f t="shared" si="1"/>
        <v>15.522020914683923</v>
      </c>
      <c r="H51" t="str">
        <f t="shared" si="4"/>
        <v>Выброс</v>
      </c>
    </row>
    <row r="52" spans="1:8" x14ac:dyDescent="0.25">
      <c r="A52" t="s">
        <v>78</v>
      </c>
      <c r="B52">
        <v>146.47999999999999</v>
      </c>
      <c r="C52">
        <v>4765700</v>
      </c>
      <c r="D52">
        <f t="shared" si="2"/>
        <v>8.3031423290203257E-2</v>
      </c>
      <c r="E52">
        <f t="shared" si="3"/>
        <v>7.9763982639664235E-2</v>
      </c>
      <c r="F52">
        <f t="shared" si="1"/>
        <v>4.9868889003662549</v>
      </c>
      <c r="G52">
        <f t="shared" si="1"/>
        <v>15.376954988793095</v>
      </c>
      <c r="H52" t="str">
        <f t="shared" si="4"/>
        <v>Выброс</v>
      </c>
    </row>
    <row r="53" spans="1:8" x14ac:dyDescent="0.25">
      <c r="A53" t="s">
        <v>79</v>
      </c>
      <c r="B53">
        <v>142.52000000000001</v>
      </c>
      <c r="C53">
        <v>5582841</v>
      </c>
      <c r="D53">
        <f t="shared" si="2"/>
        <v>-2.7034407427635035E-2</v>
      </c>
      <c r="E53">
        <f t="shared" si="3"/>
        <v>-2.7406559628619875E-2</v>
      </c>
      <c r="F53">
        <f t="shared" si="1"/>
        <v>4.9594823407376349</v>
      </c>
      <c r="G53">
        <f t="shared" si="1"/>
        <v>15.535208344574757</v>
      </c>
      <c r="H53">
        <f t="shared" si="4"/>
        <v>0</v>
      </c>
    </row>
    <row r="54" spans="1:8" x14ac:dyDescent="0.25">
      <c r="A54" t="s">
        <v>80</v>
      </c>
      <c r="B54">
        <v>142.69999999999999</v>
      </c>
      <c r="C54">
        <v>5920618</v>
      </c>
      <c r="D54">
        <f t="shared" si="2"/>
        <v>1.2629806342967891E-3</v>
      </c>
      <c r="E54">
        <f t="shared" si="3"/>
        <v>1.2621837451552444E-3</v>
      </c>
      <c r="F54">
        <f t="shared" si="1"/>
        <v>4.9607445244827906</v>
      </c>
      <c r="G54">
        <f t="shared" si="1"/>
        <v>15.593951393303627</v>
      </c>
      <c r="H54">
        <f t="shared" si="4"/>
        <v>0</v>
      </c>
    </row>
    <row r="55" spans="1:8" x14ac:dyDescent="0.25">
      <c r="A55" t="s">
        <v>81</v>
      </c>
      <c r="B55">
        <v>136.81</v>
      </c>
      <c r="C55">
        <v>5874487</v>
      </c>
      <c r="D55">
        <f t="shared" si="2"/>
        <v>-4.127540294323747E-2</v>
      </c>
      <c r="E55">
        <f t="shared" si="3"/>
        <v>-4.2151422550767967E-2</v>
      </c>
      <c r="F55">
        <f t="shared" si="1"/>
        <v>4.9185931019320224</v>
      </c>
      <c r="G55">
        <f t="shared" si="1"/>
        <v>15.586129295033022</v>
      </c>
      <c r="H55" t="str">
        <f>IF(AND(E55&gt;=$M$5,E55&lt;=$M$6),"Выброс",0)</f>
        <v>Выброс</v>
      </c>
    </row>
    <row r="56" spans="1:8" x14ac:dyDescent="0.25">
      <c r="A56" t="s">
        <v>82</v>
      </c>
      <c r="B56">
        <v>135.56</v>
      </c>
      <c r="C56">
        <v>5865001</v>
      </c>
      <c r="D56">
        <f t="shared" si="2"/>
        <v>-9.1367590088443831E-3</v>
      </c>
      <c r="E56">
        <f t="shared" si="3"/>
        <v>-9.1787551931721036E-3</v>
      </c>
      <c r="F56">
        <f t="shared" si="1"/>
        <v>4.9094143467388509</v>
      </c>
      <c r="G56">
        <f t="shared" si="1"/>
        <v>15.584513210572682</v>
      </c>
      <c r="H56">
        <f t="shared" si="4"/>
        <v>0</v>
      </c>
    </row>
    <row r="57" spans="1:8" x14ac:dyDescent="0.25">
      <c r="A57" t="s">
        <v>83</v>
      </c>
      <c r="B57">
        <v>148.34</v>
      </c>
      <c r="C57">
        <v>6011066</v>
      </c>
      <c r="D57">
        <f t="shared" si="2"/>
        <v>9.4275597521392751E-2</v>
      </c>
      <c r="E57">
        <f t="shared" si="3"/>
        <v>9.0092589569561385E-2</v>
      </c>
      <c r="F57">
        <f t="shared" si="1"/>
        <v>4.9995069363084124</v>
      </c>
      <c r="G57">
        <f t="shared" si="1"/>
        <v>15.609112661831258</v>
      </c>
      <c r="H57" t="str">
        <f t="shared" si="4"/>
        <v>Выброс</v>
      </c>
    </row>
    <row r="58" spans="1:8" x14ac:dyDescent="0.25">
      <c r="A58" t="s">
        <v>84</v>
      </c>
      <c r="B58">
        <v>146.91999999999999</v>
      </c>
      <c r="C58">
        <v>6236320</v>
      </c>
      <c r="D58">
        <f t="shared" si="2"/>
        <v>-9.5726034784954558E-3</v>
      </c>
      <c r="E58">
        <f t="shared" si="3"/>
        <v>-9.6187153569455269E-3</v>
      </c>
      <c r="F58">
        <f t="shared" si="1"/>
        <v>4.9898882209514666</v>
      </c>
      <c r="G58">
        <f t="shared" si="1"/>
        <v>15.645900822788715</v>
      </c>
      <c r="H58">
        <f t="shared" si="4"/>
        <v>0</v>
      </c>
    </row>
    <row r="59" spans="1:8" x14ac:dyDescent="0.25">
      <c r="A59" t="s">
        <v>85</v>
      </c>
      <c r="B59">
        <v>156.01</v>
      </c>
      <c r="C59">
        <v>4495929</v>
      </c>
      <c r="D59">
        <f t="shared" si="2"/>
        <v>6.1870405662945847E-2</v>
      </c>
      <c r="E59">
        <f t="shared" si="3"/>
        <v>6.0031886807691441E-2</v>
      </c>
      <c r="F59">
        <f t="shared" si="1"/>
        <v>5.0499201077591582</v>
      </c>
      <c r="G59">
        <f t="shared" si="1"/>
        <v>15.318682878616025</v>
      </c>
      <c r="H59" t="str">
        <f t="shared" si="4"/>
        <v>Выброс</v>
      </c>
    </row>
    <row r="60" spans="1:8" x14ac:dyDescent="0.25">
      <c r="A60" t="s">
        <v>86</v>
      </c>
      <c r="B60">
        <v>149.61000000000001</v>
      </c>
      <c r="C60">
        <v>4005999</v>
      </c>
      <c r="D60">
        <f t="shared" si="2"/>
        <v>-4.1023011345426429E-2</v>
      </c>
      <c r="E60">
        <f t="shared" si="3"/>
        <v>-4.1888199533017E-2</v>
      </c>
      <c r="F60">
        <f t="shared" si="1"/>
        <v>5.0080319082261413</v>
      </c>
      <c r="G60">
        <f t="shared" si="1"/>
        <v>15.203303545582308</v>
      </c>
      <c r="H60" t="str">
        <f>IF(AND(E60&gt;=$M$5,E60&lt;=$M$6),"Выброс",0)</f>
        <v>Выброс</v>
      </c>
    </row>
    <row r="61" spans="1:8" x14ac:dyDescent="0.25">
      <c r="A61" t="s">
        <v>87</v>
      </c>
      <c r="B61">
        <v>160.31</v>
      </c>
      <c r="C61">
        <v>3925170</v>
      </c>
      <c r="D61">
        <f t="shared" si="2"/>
        <v>7.1519283470356174E-2</v>
      </c>
      <c r="E61">
        <f t="shared" si="3"/>
        <v>6.9077532475441267E-2</v>
      </c>
      <c r="F61">
        <f t="shared" si="1"/>
        <v>5.077109440701582</v>
      </c>
      <c r="G61">
        <f t="shared" si="1"/>
        <v>15.182920220362615</v>
      </c>
      <c r="H61" t="str">
        <f t="shared" si="4"/>
        <v>Выброс</v>
      </c>
    </row>
    <row r="62" spans="1:8" x14ac:dyDescent="0.25">
      <c r="A62" t="s">
        <v>88</v>
      </c>
      <c r="B62">
        <v>157.66999999999999</v>
      </c>
      <c r="C62">
        <v>4988816</v>
      </c>
      <c r="D62">
        <f t="shared" si="2"/>
        <v>-1.6468093069677593E-2</v>
      </c>
      <c r="E62">
        <f t="shared" si="3"/>
        <v>-1.6605199452191875E-2</v>
      </c>
      <c r="F62">
        <f t="shared" si="1"/>
        <v>5.0605042412493901</v>
      </c>
      <c r="G62">
        <f t="shared" si="1"/>
        <v>15.422709165024544</v>
      </c>
      <c r="H62">
        <f t="shared" si="4"/>
        <v>0</v>
      </c>
    </row>
    <row r="63" spans="1:8" x14ac:dyDescent="0.25">
      <c r="A63" s="1">
        <v>43834</v>
      </c>
      <c r="B63">
        <v>151.91999999999999</v>
      </c>
      <c r="C63">
        <v>3908441</v>
      </c>
      <c r="D63">
        <f t="shared" si="2"/>
        <v>-3.6468573603095078E-2</v>
      </c>
      <c r="E63">
        <f t="shared" si="3"/>
        <v>-3.7150174745359955E-2</v>
      </c>
      <c r="F63">
        <f t="shared" si="1"/>
        <v>5.0233540665040302</v>
      </c>
      <c r="G63">
        <f t="shared" si="1"/>
        <v>15.178649131223482</v>
      </c>
      <c r="H63">
        <f t="shared" si="4"/>
        <v>0</v>
      </c>
    </row>
    <row r="64" spans="1:8" x14ac:dyDescent="0.25">
      <c r="A64" s="1">
        <v>43865</v>
      </c>
      <c r="B64">
        <v>155.26</v>
      </c>
      <c r="C64">
        <v>3283062</v>
      </c>
      <c r="D64">
        <f t="shared" si="2"/>
        <v>2.1985255397577695E-2</v>
      </c>
      <c r="E64">
        <f t="shared" si="3"/>
        <v>2.1747064473503844E-2</v>
      </c>
      <c r="F64">
        <f t="shared" si="1"/>
        <v>5.0451011309775344</v>
      </c>
      <c r="G64">
        <f t="shared" si="1"/>
        <v>15.004287081471414</v>
      </c>
      <c r="H64">
        <f t="shared" si="4"/>
        <v>0</v>
      </c>
    </row>
    <row r="65" spans="1:8" x14ac:dyDescent="0.25">
      <c r="A65" s="1">
        <v>43894</v>
      </c>
      <c r="B65">
        <v>153.83000000000001</v>
      </c>
      <c r="C65">
        <v>2481473</v>
      </c>
      <c r="D65">
        <f t="shared" si="2"/>
        <v>-9.2103568208165565E-3</v>
      </c>
      <c r="E65">
        <f t="shared" si="3"/>
        <v>-9.2530344098743656E-3</v>
      </c>
      <c r="F65">
        <f t="shared" si="1"/>
        <v>5.0358480965676602</v>
      </c>
      <c r="G65">
        <f t="shared" si="1"/>
        <v>14.724362893434622</v>
      </c>
      <c r="H65">
        <f t="shared" si="4"/>
        <v>0</v>
      </c>
    </row>
    <row r="66" spans="1:8" x14ac:dyDescent="0.25">
      <c r="A66" s="1">
        <v>43986</v>
      </c>
      <c r="B66">
        <v>165.27</v>
      </c>
      <c r="C66">
        <v>3493272</v>
      </c>
      <c r="D66">
        <f t="shared" si="2"/>
        <v>7.4367808619905065E-2</v>
      </c>
      <c r="E66">
        <f t="shared" si="3"/>
        <v>7.1732403585075155E-2</v>
      </c>
      <c r="F66">
        <f t="shared" si="1"/>
        <v>5.1075805001527348</v>
      </c>
      <c r="G66">
        <f t="shared" si="1"/>
        <v>15.066349390783023</v>
      </c>
      <c r="H66" t="str">
        <f t="shared" ref="H66:H97" si="5">IF(AND(E66&gt;=$M$5,E66&lt;=$M$6),0,"Выброс")</f>
        <v>Выброс</v>
      </c>
    </row>
    <row r="67" spans="1:8" x14ac:dyDescent="0.25">
      <c r="A67" s="1">
        <v>44016</v>
      </c>
      <c r="B67">
        <v>163.47999999999999</v>
      </c>
      <c r="C67">
        <v>3539809</v>
      </c>
      <c r="D67">
        <f t="shared" si="2"/>
        <v>-1.0830761783747929E-2</v>
      </c>
      <c r="E67">
        <f t="shared" si="3"/>
        <v>-1.0889841456658469E-2</v>
      </c>
      <c r="F67">
        <f t="shared" ref="F67:G130" si="6">LN(B67)</f>
        <v>5.0966906586960761</v>
      </c>
      <c r="G67">
        <f t="shared" si="6"/>
        <v>15.079583328852085</v>
      </c>
      <c r="H67">
        <f t="shared" si="5"/>
        <v>0</v>
      </c>
    </row>
    <row r="68" spans="1:8" x14ac:dyDescent="0.25">
      <c r="A68" s="1">
        <v>44047</v>
      </c>
      <c r="B68">
        <v>165.11</v>
      </c>
      <c r="C68">
        <v>2600733</v>
      </c>
      <c r="D68">
        <f t="shared" ref="D68:D131" si="7">(B68-B67)/B67</f>
        <v>9.9706386102276969E-3</v>
      </c>
      <c r="E68">
        <f t="shared" ref="E68:E131" si="8">LN(B68/B67)</f>
        <v>9.921259747664642E-3</v>
      </c>
      <c r="F68">
        <f t="shared" si="6"/>
        <v>5.1066119184437415</v>
      </c>
      <c r="G68">
        <f t="shared" si="6"/>
        <v>14.77130388633579</v>
      </c>
      <c r="H68">
        <f t="shared" si="5"/>
        <v>0</v>
      </c>
    </row>
    <row r="69" spans="1:8" x14ac:dyDescent="0.25">
      <c r="A69" s="1">
        <v>44078</v>
      </c>
      <c r="B69">
        <v>165.19</v>
      </c>
      <c r="C69">
        <v>3108571</v>
      </c>
      <c r="D69">
        <f t="shared" si="7"/>
        <v>4.8452546786980846E-4</v>
      </c>
      <c r="E69">
        <f t="shared" si="8"/>
        <v>4.8440812330806035E-4</v>
      </c>
      <c r="F69">
        <f t="shared" si="6"/>
        <v>5.1070963265670493</v>
      </c>
      <c r="G69">
        <f t="shared" si="6"/>
        <v>14.949673693029046</v>
      </c>
      <c r="H69">
        <f t="shared" si="5"/>
        <v>0</v>
      </c>
    </row>
    <row r="70" spans="1:8" x14ac:dyDescent="0.25">
      <c r="A70" t="s">
        <v>89</v>
      </c>
      <c r="B70">
        <v>165.51</v>
      </c>
      <c r="C70">
        <v>2119362</v>
      </c>
      <c r="D70">
        <f t="shared" si="7"/>
        <v>1.9371632665415169E-3</v>
      </c>
      <c r="E70">
        <f t="shared" si="8"/>
        <v>1.935289385399739E-3</v>
      </c>
      <c r="F70">
        <f t="shared" si="6"/>
        <v>5.1090316159524489</v>
      </c>
      <c r="G70">
        <f t="shared" si="6"/>
        <v>14.566625657959417</v>
      </c>
      <c r="H70">
        <f t="shared" si="5"/>
        <v>0</v>
      </c>
    </row>
    <row r="71" spans="1:8" x14ac:dyDescent="0.25">
      <c r="A71" t="s">
        <v>90</v>
      </c>
      <c r="B71">
        <v>173.7</v>
      </c>
      <c r="C71">
        <v>2706613</v>
      </c>
      <c r="D71">
        <f t="shared" si="7"/>
        <v>4.9483414899401841E-2</v>
      </c>
      <c r="E71">
        <f t="shared" si="8"/>
        <v>4.8298057294610182E-2</v>
      </c>
      <c r="F71">
        <f t="shared" si="6"/>
        <v>5.1573296732470588</v>
      </c>
      <c r="G71">
        <f t="shared" si="6"/>
        <v>14.811208595686974</v>
      </c>
      <c r="H71" t="str">
        <f t="shared" si="5"/>
        <v>Выброс</v>
      </c>
    </row>
    <row r="72" spans="1:8" x14ac:dyDescent="0.25">
      <c r="A72" t="s">
        <v>91</v>
      </c>
      <c r="B72">
        <v>171.85</v>
      </c>
      <c r="C72">
        <v>2195755</v>
      </c>
      <c r="D72">
        <f t="shared" si="7"/>
        <v>-1.065054691997694E-2</v>
      </c>
      <c r="E72">
        <f t="shared" si="8"/>
        <v>-1.0707669951216298E-2</v>
      </c>
      <c r="F72">
        <f t="shared" si="6"/>
        <v>5.1466220032958425</v>
      </c>
      <c r="G72">
        <f t="shared" si="6"/>
        <v>14.602036508903037</v>
      </c>
      <c r="H72">
        <f t="shared" si="5"/>
        <v>0</v>
      </c>
    </row>
    <row r="73" spans="1:8" x14ac:dyDescent="0.25">
      <c r="A73" t="s">
        <v>92</v>
      </c>
      <c r="B73">
        <v>177.08</v>
      </c>
      <c r="C73">
        <v>3163450</v>
      </c>
      <c r="D73">
        <f t="shared" si="7"/>
        <v>3.0433517602560481E-2</v>
      </c>
      <c r="E73">
        <f t="shared" si="8"/>
        <v>2.9979604568097531E-2</v>
      </c>
      <c r="F73">
        <f t="shared" si="6"/>
        <v>5.1766016078639403</v>
      </c>
      <c r="G73">
        <f t="shared" si="6"/>
        <v>14.967173762165208</v>
      </c>
      <c r="H73">
        <f t="shared" si="5"/>
        <v>0</v>
      </c>
    </row>
    <row r="74" spans="1:8" x14ac:dyDescent="0.25">
      <c r="A74" t="s">
        <v>93</v>
      </c>
      <c r="B74">
        <v>178.7</v>
      </c>
      <c r="C74">
        <v>2982625</v>
      </c>
      <c r="D74">
        <f t="shared" si="7"/>
        <v>9.1484074994351485E-3</v>
      </c>
      <c r="E74">
        <f t="shared" si="8"/>
        <v>9.1068143014420375E-3</v>
      </c>
      <c r="F74">
        <f t="shared" si="6"/>
        <v>5.1857084221653826</v>
      </c>
      <c r="G74">
        <f t="shared" si="6"/>
        <v>14.908314343224326</v>
      </c>
      <c r="H74">
        <f t="shared" si="5"/>
        <v>0</v>
      </c>
    </row>
    <row r="75" spans="1:8" x14ac:dyDescent="0.25">
      <c r="A75" t="s">
        <v>94</v>
      </c>
      <c r="B75">
        <v>167.77</v>
      </c>
      <c r="C75">
        <v>3191636</v>
      </c>
      <c r="D75">
        <f t="shared" si="7"/>
        <v>-6.1163961947397753E-2</v>
      </c>
      <c r="E75">
        <f t="shared" si="8"/>
        <v>-6.3114428383073073E-2</v>
      </c>
      <c r="F75">
        <f t="shared" si="6"/>
        <v>5.1225939937823091</v>
      </c>
      <c r="G75">
        <f t="shared" si="6"/>
        <v>14.976044195961622</v>
      </c>
      <c r="H75" t="str">
        <f t="shared" si="5"/>
        <v>Выброс</v>
      </c>
    </row>
    <row r="76" spans="1:8" x14ac:dyDescent="0.25">
      <c r="A76" t="s">
        <v>95</v>
      </c>
      <c r="B76">
        <v>173.5</v>
      </c>
      <c r="C76">
        <v>2023246</v>
      </c>
      <c r="D76">
        <f t="shared" si="7"/>
        <v>3.4153901174226557E-2</v>
      </c>
      <c r="E76">
        <f t="shared" si="8"/>
        <v>3.3583605604604619E-2</v>
      </c>
      <c r="F76">
        <f t="shared" si="6"/>
        <v>5.1561775993869139</v>
      </c>
      <c r="G76">
        <f t="shared" si="6"/>
        <v>14.520213710338819</v>
      </c>
      <c r="H76">
        <f t="shared" si="5"/>
        <v>0</v>
      </c>
    </row>
    <row r="77" spans="1:8" x14ac:dyDescent="0.25">
      <c r="A77" t="s">
        <v>96</v>
      </c>
      <c r="B77">
        <v>171.43</v>
      </c>
      <c r="C77">
        <v>2108888</v>
      </c>
      <c r="D77">
        <f t="shared" si="7"/>
        <v>-1.1930835734870278E-2</v>
      </c>
      <c r="E77">
        <f t="shared" si="8"/>
        <v>-1.2002579367524193E-2</v>
      </c>
      <c r="F77">
        <f t="shared" si="6"/>
        <v>5.1441750200193894</v>
      </c>
      <c r="G77">
        <f t="shared" si="6"/>
        <v>14.561671352313436</v>
      </c>
      <c r="H77">
        <f t="shared" si="5"/>
        <v>0</v>
      </c>
    </row>
    <row r="78" spans="1:8" x14ac:dyDescent="0.25">
      <c r="A78" t="s">
        <v>97</v>
      </c>
      <c r="B78">
        <v>174.54</v>
      </c>
      <c r="C78">
        <v>1907308</v>
      </c>
      <c r="D78">
        <f t="shared" si="7"/>
        <v>1.8141515487370852E-2</v>
      </c>
      <c r="E78">
        <f t="shared" si="8"/>
        <v>1.7978921715775406E-2</v>
      </c>
      <c r="F78">
        <f t="shared" si="6"/>
        <v>5.1621539417351654</v>
      </c>
      <c r="G78">
        <f t="shared" si="6"/>
        <v>14.461203381766669</v>
      </c>
      <c r="H78">
        <f t="shared" si="5"/>
        <v>0</v>
      </c>
    </row>
    <row r="79" spans="1:8" x14ac:dyDescent="0.25">
      <c r="A79" t="s">
        <v>98</v>
      </c>
      <c r="B79">
        <v>174.14</v>
      </c>
      <c r="C79">
        <v>1753701</v>
      </c>
      <c r="D79">
        <f t="shared" si="7"/>
        <v>-2.2917382834880583E-3</v>
      </c>
      <c r="E79">
        <f t="shared" si="8"/>
        <v>-2.2943683346957557E-3</v>
      </c>
      <c r="F79">
        <f t="shared" si="6"/>
        <v>5.1598595734004693</v>
      </c>
      <c r="G79">
        <f t="shared" si="6"/>
        <v>14.377238969880178</v>
      </c>
      <c r="H79">
        <f t="shared" si="5"/>
        <v>0</v>
      </c>
    </row>
    <row r="80" spans="1:8" x14ac:dyDescent="0.25">
      <c r="A80" t="s">
        <v>99</v>
      </c>
      <c r="B80">
        <v>169.79</v>
      </c>
      <c r="C80">
        <v>1982256</v>
      </c>
      <c r="D80">
        <f t="shared" si="7"/>
        <v>-2.4979901228896258E-2</v>
      </c>
      <c r="E80">
        <f t="shared" si="8"/>
        <v>-2.5297194072549052E-2</v>
      </c>
      <c r="F80">
        <f t="shared" si="6"/>
        <v>5.13456237932792</v>
      </c>
      <c r="G80">
        <f t="shared" si="6"/>
        <v>14.499746147993477</v>
      </c>
      <c r="H80">
        <f t="shared" si="5"/>
        <v>0</v>
      </c>
    </row>
    <row r="81" spans="1:8" x14ac:dyDescent="0.25">
      <c r="A81" t="s">
        <v>100</v>
      </c>
      <c r="B81">
        <v>177.27</v>
      </c>
      <c r="C81">
        <v>2310648</v>
      </c>
      <c r="D81">
        <f t="shared" si="7"/>
        <v>4.4054420166087627E-2</v>
      </c>
      <c r="E81">
        <f t="shared" si="8"/>
        <v>4.3111614697772672E-2</v>
      </c>
      <c r="F81">
        <f t="shared" si="6"/>
        <v>5.1776739940256933</v>
      </c>
      <c r="G81">
        <f t="shared" si="6"/>
        <v>14.653038562640264</v>
      </c>
      <c r="H81" t="str">
        <f>IF(AND(E81&gt;=$M$5,E81&lt;=$M$6),"Выброс",0)</f>
        <v>Выброс</v>
      </c>
    </row>
    <row r="82" spans="1:8" x14ac:dyDescent="0.25">
      <c r="A82" t="s">
        <v>101</v>
      </c>
      <c r="B82">
        <v>179.2</v>
      </c>
      <c r="C82">
        <v>2090867</v>
      </c>
      <c r="D82">
        <f t="shared" si="7"/>
        <v>1.0887346984825285E-2</v>
      </c>
      <c r="E82">
        <f t="shared" si="8"/>
        <v>1.0828506515136959E-2</v>
      </c>
      <c r="F82">
        <f t="shared" si="6"/>
        <v>5.1885025005408298</v>
      </c>
      <c r="G82">
        <f t="shared" si="6"/>
        <v>14.55308937045765</v>
      </c>
      <c r="H82">
        <f t="shared" si="5"/>
        <v>0</v>
      </c>
    </row>
    <row r="83" spans="1:8" x14ac:dyDescent="0.25">
      <c r="A83" s="1">
        <v>43835</v>
      </c>
      <c r="B83">
        <v>174.53</v>
      </c>
      <c r="C83">
        <v>2325009</v>
      </c>
      <c r="D83">
        <f t="shared" si="7"/>
        <v>-2.6060267857142789E-2</v>
      </c>
      <c r="E83">
        <f t="shared" si="8"/>
        <v>-2.6405853904084748E-2</v>
      </c>
      <c r="F83">
        <f t="shared" si="6"/>
        <v>5.1620966466367451</v>
      </c>
      <c r="G83">
        <f t="shared" si="6"/>
        <v>14.659234467963843</v>
      </c>
      <c r="H83">
        <f t="shared" si="5"/>
        <v>0</v>
      </c>
    </row>
    <row r="84" spans="1:8" x14ac:dyDescent="0.25">
      <c r="A84" s="1">
        <v>43926</v>
      </c>
      <c r="B84">
        <v>178.84</v>
      </c>
      <c r="C84">
        <v>1970050</v>
      </c>
      <c r="D84">
        <f t="shared" si="7"/>
        <v>2.4694894860482451E-2</v>
      </c>
      <c r="E84">
        <f t="shared" si="8"/>
        <v>2.439490472903456E-2</v>
      </c>
      <c r="F84">
        <f t="shared" si="6"/>
        <v>5.1864915513657799</v>
      </c>
      <c r="G84">
        <f t="shared" si="6"/>
        <v>14.493569481102746</v>
      </c>
      <c r="H84">
        <f t="shared" si="5"/>
        <v>0</v>
      </c>
    </row>
    <row r="85" spans="1:8" x14ac:dyDescent="0.25">
      <c r="A85" s="1">
        <v>43956</v>
      </c>
      <c r="B85">
        <v>180.74</v>
      </c>
      <c r="C85">
        <v>2318628</v>
      </c>
      <c r="D85">
        <f t="shared" si="7"/>
        <v>1.0624021471706584E-2</v>
      </c>
      <c r="E85">
        <f t="shared" si="8"/>
        <v>1.0567983108029913E-2</v>
      </c>
      <c r="F85">
        <f t="shared" si="6"/>
        <v>5.1970595344738095</v>
      </c>
      <c r="G85">
        <f t="shared" si="6"/>
        <v>14.656486189398432</v>
      </c>
      <c r="H85">
        <f t="shared" si="5"/>
        <v>0</v>
      </c>
    </row>
    <row r="86" spans="1:8" x14ac:dyDescent="0.25">
      <c r="A86" s="1">
        <v>43987</v>
      </c>
      <c r="B86">
        <v>182.55</v>
      </c>
      <c r="C86">
        <v>2196380</v>
      </c>
      <c r="D86">
        <f t="shared" si="7"/>
        <v>1.0014385304857818E-2</v>
      </c>
      <c r="E86">
        <f t="shared" si="8"/>
        <v>9.9645736278360826E-3</v>
      </c>
      <c r="F86">
        <f t="shared" si="6"/>
        <v>5.2070241081016455</v>
      </c>
      <c r="G86">
        <f t="shared" si="6"/>
        <v>14.602321108535889</v>
      </c>
      <c r="H86">
        <f t="shared" si="5"/>
        <v>0</v>
      </c>
    </row>
    <row r="87" spans="1:8" x14ac:dyDescent="0.25">
      <c r="A87" s="1">
        <v>44017</v>
      </c>
      <c r="B87">
        <v>183.64</v>
      </c>
      <c r="C87">
        <v>1588908</v>
      </c>
      <c r="D87">
        <f t="shared" si="7"/>
        <v>5.9709668583948225E-3</v>
      </c>
      <c r="E87">
        <f t="shared" si="8"/>
        <v>5.9532112793754003E-3</v>
      </c>
      <c r="F87">
        <f t="shared" si="6"/>
        <v>5.2129773193810216</v>
      </c>
      <c r="G87">
        <f t="shared" si="6"/>
        <v>14.278557545793609</v>
      </c>
      <c r="H87">
        <f t="shared" si="5"/>
        <v>0</v>
      </c>
    </row>
    <row r="88" spans="1:8" x14ac:dyDescent="0.25">
      <c r="A88" s="1">
        <v>44048</v>
      </c>
      <c r="B88">
        <v>184.76</v>
      </c>
      <c r="C88">
        <v>1586188</v>
      </c>
      <c r="D88">
        <f t="shared" si="7"/>
        <v>6.0988891309083238E-3</v>
      </c>
      <c r="E88">
        <f t="shared" si="8"/>
        <v>6.0803661813834311E-3</v>
      </c>
      <c r="F88">
        <f t="shared" si="6"/>
        <v>5.2190576855624045</v>
      </c>
      <c r="G88">
        <f t="shared" si="6"/>
        <v>14.276844211352456</v>
      </c>
      <c r="H88">
        <f t="shared" si="5"/>
        <v>0</v>
      </c>
    </row>
    <row r="89" spans="1:8" x14ac:dyDescent="0.25">
      <c r="A89" s="1">
        <v>44140</v>
      </c>
      <c r="B89">
        <v>186.74</v>
      </c>
      <c r="C89">
        <v>1514570</v>
      </c>
      <c r="D89">
        <f t="shared" si="7"/>
        <v>1.07166053258282E-2</v>
      </c>
      <c r="E89">
        <f t="shared" si="8"/>
        <v>1.065958949337539E-2</v>
      </c>
      <c r="F89">
        <f t="shared" si="6"/>
        <v>5.2297172750557799</v>
      </c>
      <c r="G89">
        <f t="shared" si="6"/>
        <v>14.230642128255869</v>
      </c>
      <c r="H89">
        <f t="shared" si="5"/>
        <v>0</v>
      </c>
    </row>
    <row r="90" spans="1:8" x14ac:dyDescent="0.25">
      <c r="A90" s="1">
        <v>44170</v>
      </c>
      <c r="B90">
        <v>182.44</v>
      </c>
      <c r="C90">
        <v>1725022</v>
      </c>
      <c r="D90">
        <f t="shared" si="7"/>
        <v>-2.3026668094677152E-2</v>
      </c>
      <c r="E90">
        <f t="shared" si="8"/>
        <v>-2.3295923212280186E-2</v>
      </c>
      <c r="F90">
        <f t="shared" si="6"/>
        <v>5.2064213518434999</v>
      </c>
      <c r="G90">
        <f t="shared" si="6"/>
        <v>14.360750361989458</v>
      </c>
      <c r="H90">
        <f t="shared" si="5"/>
        <v>0</v>
      </c>
    </row>
    <row r="91" spans="1:8" x14ac:dyDescent="0.25">
      <c r="A91" t="s">
        <v>102</v>
      </c>
      <c r="B91">
        <v>179.62</v>
      </c>
      <c r="C91">
        <v>3096081</v>
      </c>
      <c r="D91">
        <f t="shared" si="7"/>
        <v>-1.5457136592852408E-2</v>
      </c>
      <c r="E91">
        <f t="shared" si="8"/>
        <v>-1.557784360069598E-2</v>
      </c>
      <c r="F91">
        <f t="shared" si="6"/>
        <v>5.1908435082428035</v>
      </c>
      <c r="G91">
        <f t="shared" si="6"/>
        <v>14.945647676140213</v>
      </c>
      <c r="H91">
        <f t="shared" si="5"/>
        <v>0</v>
      </c>
    </row>
    <row r="92" spans="1:8" x14ac:dyDescent="0.25">
      <c r="A92" t="s">
        <v>103</v>
      </c>
      <c r="B92">
        <v>180.51</v>
      </c>
      <c r="C92">
        <v>2697654</v>
      </c>
      <c r="D92">
        <f t="shared" si="7"/>
        <v>4.954904799020078E-3</v>
      </c>
      <c r="E92">
        <f t="shared" si="8"/>
        <v>4.9426696575663003E-3</v>
      </c>
      <c r="F92">
        <f t="shared" si="6"/>
        <v>5.19578617790037</v>
      </c>
      <c r="G92">
        <f t="shared" si="6"/>
        <v>14.807893064382915</v>
      </c>
      <c r="H92">
        <f t="shared" si="5"/>
        <v>0</v>
      </c>
    </row>
    <row r="93" spans="1:8" x14ac:dyDescent="0.25">
      <c r="A93" t="s">
        <v>104</v>
      </c>
      <c r="B93">
        <v>183.3</v>
      </c>
      <c r="C93">
        <v>3086800</v>
      </c>
      <c r="D93">
        <f t="shared" si="7"/>
        <v>1.545620741233184E-2</v>
      </c>
      <c r="E93">
        <f t="shared" si="8"/>
        <v>1.5337976945289418E-2</v>
      </c>
      <c r="F93">
        <f t="shared" si="6"/>
        <v>5.2111241548456597</v>
      </c>
      <c r="G93">
        <f t="shared" si="6"/>
        <v>14.942645513565585</v>
      </c>
      <c r="H93">
        <f t="shared" si="5"/>
        <v>0</v>
      </c>
    </row>
    <row r="94" spans="1:8" x14ac:dyDescent="0.25">
      <c r="A94" t="s">
        <v>105</v>
      </c>
      <c r="B94">
        <v>184.93</v>
      </c>
      <c r="C94">
        <v>2209376</v>
      </c>
      <c r="D94">
        <f t="shared" si="7"/>
        <v>8.8925259138024834E-3</v>
      </c>
      <c r="E94">
        <f t="shared" si="8"/>
        <v>8.8532202511257679E-3</v>
      </c>
      <c r="F94">
        <f t="shared" si="6"/>
        <v>5.2199773750967848</v>
      </c>
      <c r="G94">
        <f t="shared" si="6"/>
        <v>14.608220680683662</v>
      </c>
      <c r="H94">
        <f t="shared" si="5"/>
        <v>0</v>
      </c>
    </row>
    <row r="95" spans="1:8" x14ac:dyDescent="0.25">
      <c r="A95" t="s">
        <v>106</v>
      </c>
      <c r="B95">
        <v>183.5</v>
      </c>
      <c r="C95">
        <v>2041859</v>
      </c>
      <c r="D95">
        <f t="shared" si="7"/>
        <v>-7.7326555994160322E-3</v>
      </c>
      <c r="E95">
        <f t="shared" si="8"/>
        <v>-7.7627076021602927E-3</v>
      </c>
      <c r="F95">
        <f t="shared" si="6"/>
        <v>5.2122146674946253</v>
      </c>
      <c r="G95">
        <f t="shared" si="6"/>
        <v>14.529371225371662</v>
      </c>
      <c r="H95">
        <f t="shared" si="5"/>
        <v>0</v>
      </c>
    </row>
    <row r="96" spans="1:8" x14ac:dyDescent="0.25">
      <c r="A96" t="s">
        <v>107</v>
      </c>
      <c r="B96">
        <v>185.65</v>
      </c>
      <c r="C96">
        <v>1748693</v>
      </c>
      <c r="D96">
        <f t="shared" si="7"/>
        <v>1.1716621253406025E-2</v>
      </c>
      <c r="E96">
        <f t="shared" si="8"/>
        <v>1.1648513128464242E-2</v>
      </c>
      <c r="F96">
        <f t="shared" si="6"/>
        <v>5.2238631806230895</v>
      </c>
      <c r="G96">
        <f t="shared" si="6"/>
        <v>14.374379209720102</v>
      </c>
      <c r="H96">
        <f t="shared" si="5"/>
        <v>0</v>
      </c>
    </row>
    <row r="97" spans="1:8" x14ac:dyDescent="0.25">
      <c r="A97" t="s">
        <v>108</v>
      </c>
      <c r="B97">
        <v>183.45</v>
      </c>
      <c r="C97">
        <v>2106334</v>
      </c>
      <c r="D97">
        <f t="shared" si="7"/>
        <v>-1.1850255857797021E-2</v>
      </c>
      <c r="E97">
        <f t="shared" si="8"/>
        <v>-1.1921029821798082E-2</v>
      </c>
      <c r="F97">
        <f t="shared" si="6"/>
        <v>5.2119421508012911</v>
      </c>
      <c r="G97">
        <f t="shared" si="6"/>
        <v>14.560459553593208</v>
      </c>
      <c r="H97">
        <f t="shared" si="5"/>
        <v>0</v>
      </c>
    </row>
    <row r="98" spans="1:8" x14ac:dyDescent="0.25">
      <c r="A98" t="s">
        <v>109</v>
      </c>
      <c r="B98">
        <v>183.53</v>
      </c>
      <c r="C98">
        <v>1381350</v>
      </c>
      <c r="D98">
        <f t="shared" si="7"/>
        <v>4.3608612701015269E-4</v>
      </c>
      <c r="E98">
        <f t="shared" si="8"/>
        <v>4.3599106908960886E-4</v>
      </c>
      <c r="F98">
        <f t="shared" si="6"/>
        <v>5.2123781418703805</v>
      </c>
      <c r="G98">
        <f t="shared" si="6"/>
        <v>14.138571839817622</v>
      </c>
      <c r="H98">
        <f t="shared" ref="H98:H129" si="9">IF(AND(E98&gt;=$M$5,E98&lt;=$M$6),0,"Выброс")</f>
        <v>0</v>
      </c>
    </row>
    <row r="99" spans="1:8" x14ac:dyDescent="0.25">
      <c r="A99" t="s">
        <v>110</v>
      </c>
      <c r="B99">
        <v>181.57</v>
      </c>
      <c r="C99">
        <v>2338356</v>
      </c>
      <c r="D99">
        <f t="shared" si="7"/>
        <v>-1.0679452950471355E-2</v>
      </c>
      <c r="E99">
        <f t="shared" si="8"/>
        <v>-1.0736887587805118E-2</v>
      </c>
      <c r="F99">
        <f t="shared" si="6"/>
        <v>5.2016412542825758</v>
      </c>
      <c r="G99">
        <f t="shared" si="6"/>
        <v>14.664958676317505</v>
      </c>
      <c r="H99">
        <f t="shared" si="9"/>
        <v>0</v>
      </c>
    </row>
    <row r="100" spans="1:8" x14ac:dyDescent="0.25">
      <c r="A100" t="s">
        <v>111</v>
      </c>
      <c r="B100">
        <v>181.8</v>
      </c>
      <c r="C100">
        <v>3179589</v>
      </c>
      <c r="D100">
        <f t="shared" si="7"/>
        <v>1.2667290852014E-3</v>
      </c>
      <c r="E100">
        <f t="shared" si="8"/>
        <v>1.26592746080288E-3</v>
      </c>
      <c r="F100">
        <f t="shared" si="6"/>
        <v>5.2029071817433783</v>
      </c>
      <c r="G100">
        <f t="shared" si="6"/>
        <v>14.972262501120449</v>
      </c>
      <c r="H100">
        <f t="shared" si="9"/>
        <v>0</v>
      </c>
    </row>
    <row r="101" spans="1:8" x14ac:dyDescent="0.25">
      <c r="A101" t="s">
        <v>112</v>
      </c>
      <c r="B101">
        <v>181.3</v>
      </c>
      <c r="C101">
        <v>2539642</v>
      </c>
      <c r="D101">
        <f t="shared" si="7"/>
        <v>-2.75027502750275E-3</v>
      </c>
      <c r="E101">
        <f t="shared" si="8"/>
        <v>-2.7540639825731406E-3</v>
      </c>
      <c r="F101">
        <f t="shared" si="6"/>
        <v>5.2001531177608058</v>
      </c>
      <c r="G101">
        <f t="shared" si="6"/>
        <v>14.747533684179166</v>
      </c>
      <c r="H101">
        <f t="shared" si="9"/>
        <v>0</v>
      </c>
    </row>
    <row r="102" spans="1:8" x14ac:dyDescent="0.25">
      <c r="A102" t="s">
        <v>113</v>
      </c>
      <c r="B102">
        <v>183.17</v>
      </c>
      <c r="C102">
        <v>3107158</v>
      </c>
      <c r="D102">
        <f t="shared" si="7"/>
        <v>1.0314396028681611E-2</v>
      </c>
      <c r="E102">
        <f t="shared" si="8"/>
        <v>1.0261565611320033E-2</v>
      </c>
      <c r="F102">
        <f t="shared" si="6"/>
        <v>5.2104146833721252</v>
      </c>
      <c r="G102">
        <f t="shared" si="6"/>
        <v>14.949219039994997</v>
      </c>
      <c r="H102">
        <f t="shared" si="9"/>
        <v>0</v>
      </c>
    </row>
    <row r="103" spans="1:8" x14ac:dyDescent="0.25">
      <c r="A103" s="1">
        <v>43836</v>
      </c>
      <c r="B103">
        <v>182.86</v>
      </c>
      <c r="C103">
        <v>1221935</v>
      </c>
      <c r="D103">
        <f t="shared" si="7"/>
        <v>-1.692416880493388E-3</v>
      </c>
      <c r="E103">
        <f t="shared" si="8"/>
        <v>-1.6938506358449251E-3</v>
      </c>
      <c r="F103">
        <f t="shared" si="6"/>
        <v>5.2087208327362804</v>
      </c>
      <c r="G103">
        <f t="shared" si="6"/>
        <v>14.015946225809598</v>
      </c>
      <c r="H103">
        <f t="shared" si="9"/>
        <v>0</v>
      </c>
    </row>
    <row r="104" spans="1:8" x14ac:dyDescent="0.25">
      <c r="A104" s="1">
        <v>43867</v>
      </c>
      <c r="B104">
        <v>184.99</v>
      </c>
      <c r="C104">
        <v>1563666</v>
      </c>
      <c r="D104">
        <f t="shared" si="7"/>
        <v>1.1648255496007849E-2</v>
      </c>
      <c r="E104">
        <f t="shared" si="8"/>
        <v>1.1580936827017146E-2</v>
      </c>
      <c r="F104">
        <f t="shared" si="6"/>
        <v>5.2203017695632976</v>
      </c>
      <c r="G104">
        <f t="shared" si="6"/>
        <v>14.262543622294068</v>
      </c>
      <c r="H104">
        <f t="shared" si="9"/>
        <v>0</v>
      </c>
    </row>
    <row r="105" spans="1:8" x14ac:dyDescent="0.25">
      <c r="A105" s="1">
        <v>43896</v>
      </c>
      <c r="B105">
        <v>185.33</v>
      </c>
      <c r="C105">
        <v>1505543</v>
      </c>
      <c r="D105">
        <f t="shared" si="7"/>
        <v>1.8379371857938451E-3</v>
      </c>
      <c r="E105">
        <f t="shared" si="8"/>
        <v>1.8362502459212265E-3</v>
      </c>
      <c r="F105">
        <f t="shared" si="6"/>
        <v>5.2221380198092193</v>
      </c>
      <c r="G105">
        <f t="shared" si="6"/>
        <v>14.224664188435597</v>
      </c>
      <c r="H105">
        <f t="shared" si="9"/>
        <v>0</v>
      </c>
    </row>
    <row r="106" spans="1:8" x14ac:dyDescent="0.25">
      <c r="A106" s="1">
        <v>43927</v>
      </c>
      <c r="B106">
        <v>182.94</v>
      </c>
      <c r="C106">
        <v>1456424</v>
      </c>
      <c r="D106">
        <f t="shared" si="7"/>
        <v>-1.2895915394161845E-2</v>
      </c>
      <c r="E106">
        <f t="shared" si="8"/>
        <v>-1.2979789581000458E-2</v>
      </c>
      <c r="F106">
        <f t="shared" si="6"/>
        <v>5.2091582302282182</v>
      </c>
      <c r="G106">
        <f t="shared" si="6"/>
        <v>14.191494674136926</v>
      </c>
      <c r="H106">
        <f t="shared" si="9"/>
        <v>0</v>
      </c>
    </row>
    <row r="107" spans="1:8" x14ac:dyDescent="0.25">
      <c r="A107" s="1">
        <v>43957</v>
      </c>
      <c r="B107">
        <v>187.27</v>
      </c>
      <c r="C107">
        <v>2482529</v>
      </c>
      <c r="D107">
        <f t="shared" si="7"/>
        <v>2.3668962501366637E-2</v>
      </c>
      <c r="E107">
        <f t="shared" si="8"/>
        <v>2.3393195544198681E-2</v>
      </c>
      <c r="F107">
        <f t="shared" si="6"/>
        <v>5.2325514257724173</v>
      </c>
      <c r="G107">
        <f t="shared" si="6"/>
        <v>14.724788356605639</v>
      </c>
      <c r="H107">
        <f t="shared" si="9"/>
        <v>0</v>
      </c>
    </row>
    <row r="108" spans="1:8" x14ac:dyDescent="0.25">
      <c r="A108" s="1">
        <v>44049</v>
      </c>
      <c r="B108">
        <v>188.45</v>
      </c>
      <c r="C108">
        <v>1776590</v>
      </c>
      <c r="D108">
        <f t="shared" si="7"/>
        <v>6.3010626368344017E-3</v>
      </c>
      <c r="E108">
        <f t="shared" si="8"/>
        <v>6.2812939407273834E-3</v>
      </c>
      <c r="F108">
        <f t="shared" si="6"/>
        <v>5.2388327197131446</v>
      </c>
      <c r="G108">
        <f t="shared" si="6"/>
        <v>14.390206354572863</v>
      </c>
      <c r="H108">
        <f t="shared" si="9"/>
        <v>0</v>
      </c>
    </row>
    <row r="109" spans="1:8" x14ac:dyDescent="0.25">
      <c r="A109" s="1">
        <v>44080</v>
      </c>
      <c r="B109">
        <v>189.85</v>
      </c>
      <c r="C109">
        <v>1635808</v>
      </c>
      <c r="D109">
        <f t="shared" si="7"/>
        <v>7.4290262669143318E-3</v>
      </c>
      <c r="E109">
        <f t="shared" si="8"/>
        <v>7.4015669646669228E-3</v>
      </c>
      <c r="F109">
        <f t="shared" si="6"/>
        <v>5.2462342866778116</v>
      </c>
      <c r="G109">
        <f t="shared" si="6"/>
        <v>14.307647429844472</v>
      </c>
      <c r="H109">
        <f t="shared" si="9"/>
        <v>0</v>
      </c>
    </row>
    <row r="110" spans="1:8" x14ac:dyDescent="0.25">
      <c r="A110" s="1">
        <v>44110</v>
      </c>
      <c r="B110">
        <v>196.9</v>
      </c>
      <c r="C110">
        <v>2682176</v>
      </c>
      <c r="D110">
        <f t="shared" si="7"/>
        <v>3.7134579931524948E-2</v>
      </c>
      <c r="E110">
        <f t="shared" si="8"/>
        <v>3.6461698967268655E-2</v>
      </c>
      <c r="F110">
        <f t="shared" si="6"/>
        <v>5.2826959856450797</v>
      </c>
      <c r="G110">
        <f t="shared" si="6"/>
        <v>14.802138963340337</v>
      </c>
      <c r="H110">
        <f t="shared" si="9"/>
        <v>0</v>
      </c>
    </row>
    <row r="111" spans="1:8" x14ac:dyDescent="0.25">
      <c r="A111" s="1">
        <v>44141</v>
      </c>
      <c r="B111">
        <v>186.26</v>
      </c>
      <c r="C111">
        <v>2843247</v>
      </c>
      <c r="D111">
        <f t="shared" si="7"/>
        <v>-5.4037582529202717E-2</v>
      </c>
      <c r="E111">
        <f t="shared" si="8"/>
        <v>-5.5552438551568231E-2</v>
      </c>
      <c r="F111">
        <f t="shared" si="6"/>
        <v>5.2271435470935117</v>
      </c>
      <c r="G111">
        <f t="shared" si="6"/>
        <v>14.860457266915562</v>
      </c>
      <c r="H111" t="str">
        <f t="shared" si="9"/>
        <v>Выброс</v>
      </c>
    </row>
    <row r="112" spans="1:8" x14ac:dyDescent="0.25">
      <c r="A112" s="1">
        <v>44171</v>
      </c>
      <c r="B112">
        <v>187.83</v>
      </c>
      <c r="C112">
        <v>3177880</v>
      </c>
      <c r="D112">
        <f t="shared" si="7"/>
        <v>8.4290776334157713E-3</v>
      </c>
      <c r="E112">
        <f t="shared" si="8"/>
        <v>8.3937513318170648E-3</v>
      </c>
      <c r="F112">
        <f t="shared" si="6"/>
        <v>5.2355372984253288</v>
      </c>
      <c r="G112">
        <f t="shared" si="6"/>
        <v>14.971724865768655</v>
      </c>
      <c r="H112">
        <f t="shared" si="9"/>
        <v>0</v>
      </c>
    </row>
    <row r="113" spans="1:8" x14ac:dyDescent="0.25">
      <c r="A113" t="s">
        <v>114</v>
      </c>
      <c r="B113">
        <v>189.25</v>
      </c>
      <c r="C113">
        <v>2368806</v>
      </c>
      <c r="D113">
        <f t="shared" si="7"/>
        <v>7.5600276846083557E-3</v>
      </c>
      <c r="E113">
        <f t="shared" si="8"/>
        <v>7.5315938922293664E-3</v>
      </c>
      <c r="F113">
        <f t="shared" si="6"/>
        <v>5.2430688923175586</v>
      </c>
      <c r="G113">
        <f t="shared" si="6"/>
        <v>14.677896588694376</v>
      </c>
      <c r="H113">
        <f t="shared" si="9"/>
        <v>0</v>
      </c>
    </row>
    <row r="114" spans="1:8" x14ac:dyDescent="0.25">
      <c r="A114" t="s">
        <v>115</v>
      </c>
      <c r="B114">
        <v>193.85</v>
      </c>
      <c r="C114">
        <v>2755877</v>
      </c>
      <c r="D114">
        <f t="shared" si="7"/>
        <v>2.4306472919418728E-2</v>
      </c>
      <c r="E114">
        <f t="shared" si="8"/>
        <v>2.4015771799379897E-2</v>
      </c>
      <c r="F114">
        <f t="shared" si="6"/>
        <v>5.267084664116938</v>
      </c>
      <c r="G114">
        <f t="shared" si="6"/>
        <v>14.829246280221339</v>
      </c>
      <c r="H114">
        <f t="shared" si="9"/>
        <v>0</v>
      </c>
    </row>
    <row r="115" spans="1:8" x14ac:dyDescent="0.25">
      <c r="A115" t="s">
        <v>116</v>
      </c>
      <c r="B115">
        <v>194.13</v>
      </c>
      <c r="C115">
        <v>1513067</v>
      </c>
      <c r="D115">
        <f t="shared" si="7"/>
        <v>1.4444157854010893E-3</v>
      </c>
      <c r="E115">
        <f t="shared" si="8"/>
        <v>1.4433736203461765E-3</v>
      </c>
      <c r="F115">
        <f t="shared" si="6"/>
        <v>5.2685280377372843</v>
      </c>
      <c r="G115">
        <f t="shared" si="6"/>
        <v>14.229649274671727</v>
      </c>
      <c r="H115">
        <f t="shared" si="9"/>
        <v>0</v>
      </c>
    </row>
    <row r="116" spans="1:8" x14ac:dyDescent="0.25">
      <c r="A116" t="s">
        <v>117</v>
      </c>
      <c r="B116">
        <v>196.33</v>
      </c>
      <c r="C116">
        <v>1153291</v>
      </c>
      <c r="D116">
        <f t="shared" si="7"/>
        <v>1.1332612167104605E-2</v>
      </c>
      <c r="E116">
        <f t="shared" si="8"/>
        <v>1.1268879173373421E-2</v>
      </c>
      <c r="F116">
        <f t="shared" si="6"/>
        <v>5.2797969169106578</v>
      </c>
      <c r="G116">
        <f t="shared" si="6"/>
        <v>13.958130152489833</v>
      </c>
      <c r="H116">
        <f t="shared" si="9"/>
        <v>0</v>
      </c>
    </row>
    <row r="117" spans="1:8" x14ac:dyDescent="0.25">
      <c r="A117" t="s">
        <v>118</v>
      </c>
      <c r="B117">
        <v>195.06</v>
      </c>
      <c r="C117">
        <v>2138422</v>
      </c>
      <c r="D117">
        <f t="shared" si="7"/>
        <v>-6.4687006570570476E-3</v>
      </c>
      <c r="E117">
        <f t="shared" si="8"/>
        <v>-6.4897133667887524E-3</v>
      </c>
      <c r="F117">
        <f t="shared" si="6"/>
        <v>5.2733072035438688</v>
      </c>
      <c r="G117">
        <f t="shared" si="6"/>
        <v>14.575578731819768</v>
      </c>
      <c r="H117">
        <f t="shared" si="9"/>
        <v>0</v>
      </c>
    </row>
    <row r="118" spans="1:8" x14ac:dyDescent="0.25">
      <c r="A118" t="s">
        <v>119</v>
      </c>
      <c r="B118">
        <v>200.53</v>
      </c>
      <c r="C118">
        <v>1622192</v>
      </c>
      <c r="D118">
        <f t="shared" si="7"/>
        <v>2.8042653542499737E-2</v>
      </c>
      <c r="E118">
        <f t="shared" si="8"/>
        <v>2.7656657945073292E-2</v>
      </c>
      <c r="F118">
        <f t="shared" si="6"/>
        <v>5.3009638614889418</v>
      </c>
      <c r="G118">
        <f t="shared" si="6"/>
        <v>14.299288879031817</v>
      </c>
      <c r="H118">
        <f t="shared" si="9"/>
        <v>0</v>
      </c>
    </row>
    <row r="119" spans="1:8" x14ac:dyDescent="0.25">
      <c r="A119" t="s">
        <v>120</v>
      </c>
      <c r="B119">
        <v>201.82</v>
      </c>
      <c r="C119">
        <v>1337359</v>
      </c>
      <c r="D119">
        <f t="shared" si="7"/>
        <v>6.4329526754101233E-3</v>
      </c>
      <c r="E119">
        <f t="shared" si="8"/>
        <v>6.4123495474404484E-3</v>
      </c>
      <c r="F119">
        <f t="shared" si="6"/>
        <v>5.3073762110363827</v>
      </c>
      <c r="G119">
        <f t="shared" si="6"/>
        <v>14.106207331634414</v>
      </c>
      <c r="H119">
        <f t="shared" si="9"/>
        <v>0</v>
      </c>
    </row>
    <row r="120" spans="1:8" x14ac:dyDescent="0.25">
      <c r="A120" t="s">
        <v>278</v>
      </c>
      <c r="B120">
        <v>197.7</v>
      </c>
      <c r="C120">
        <v>2046773</v>
      </c>
      <c r="D120">
        <f t="shared" si="7"/>
        <v>-2.0414230502427928E-2</v>
      </c>
      <c r="E120">
        <f t="shared" si="8"/>
        <v>-2.062548085981155E-2</v>
      </c>
      <c r="F120">
        <f t="shared" si="6"/>
        <v>5.2867507301765713</v>
      </c>
      <c r="G120">
        <f t="shared" si="6"/>
        <v>14.531774964503027</v>
      </c>
      <c r="H120">
        <f t="shared" si="9"/>
        <v>0</v>
      </c>
    </row>
    <row r="121" spans="1:8" x14ac:dyDescent="0.25">
      <c r="A121" t="s">
        <v>121</v>
      </c>
      <c r="B121">
        <v>200.35</v>
      </c>
      <c r="C121">
        <v>1640001</v>
      </c>
      <c r="D121">
        <f t="shared" si="7"/>
        <v>1.340414769853316E-2</v>
      </c>
      <c r="E121">
        <f t="shared" si="8"/>
        <v>1.3315106905582358E-2</v>
      </c>
      <c r="F121">
        <f t="shared" si="6"/>
        <v>5.3000658370821538</v>
      </c>
      <c r="G121">
        <f t="shared" si="6"/>
        <v>14.310207409556293</v>
      </c>
      <c r="H121">
        <f t="shared" si="9"/>
        <v>0</v>
      </c>
    </row>
    <row r="122" spans="1:8" x14ac:dyDescent="0.25">
      <c r="A122" t="s">
        <v>122</v>
      </c>
      <c r="B122">
        <v>196.39</v>
      </c>
      <c r="C122">
        <v>2655697</v>
      </c>
      <c r="D122">
        <f t="shared" si="7"/>
        <v>-1.9765410531569792E-2</v>
      </c>
      <c r="E122">
        <f t="shared" si="8"/>
        <v>-1.9963358955021909E-2</v>
      </c>
      <c r="F122">
        <f t="shared" si="6"/>
        <v>5.280102478127132</v>
      </c>
      <c r="G122">
        <f t="shared" si="6"/>
        <v>14.792217701745392</v>
      </c>
      <c r="H122">
        <f t="shared" si="9"/>
        <v>0</v>
      </c>
    </row>
    <row r="123" spans="1:8" x14ac:dyDescent="0.25">
      <c r="A123" t="s">
        <v>123</v>
      </c>
      <c r="B123">
        <v>198.47</v>
      </c>
      <c r="C123">
        <v>1274956</v>
      </c>
      <c r="D123">
        <f t="shared" si="7"/>
        <v>1.0591170629869202E-2</v>
      </c>
      <c r="E123">
        <f t="shared" si="8"/>
        <v>1.053547707703556E-2</v>
      </c>
      <c r="F123">
        <f t="shared" si="6"/>
        <v>5.2906379552041676</v>
      </c>
      <c r="G123">
        <f t="shared" si="6"/>
        <v>14.058422226175265</v>
      </c>
      <c r="H123">
        <f t="shared" si="9"/>
        <v>0</v>
      </c>
    </row>
    <row r="124" spans="1:8" x14ac:dyDescent="0.25">
      <c r="A124" t="s">
        <v>124</v>
      </c>
      <c r="B124">
        <v>203.51</v>
      </c>
      <c r="C124">
        <v>1833982</v>
      </c>
      <c r="D124">
        <f t="shared" si="7"/>
        <v>2.53942661359399E-2</v>
      </c>
      <c r="E124">
        <f t="shared" si="8"/>
        <v>2.5077188520289766E-2</v>
      </c>
      <c r="F124">
        <f t="shared" si="6"/>
        <v>5.3157151437244572</v>
      </c>
      <c r="G124">
        <f t="shared" si="6"/>
        <v>14.422000117137516</v>
      </c>
      <c r="H124">
        <f t="shared" si="9"/>
        <v>0</v>
      </c>
    </row>
    <row r="125" spans="1:8" x14ac:dyDescent="0.25">
      <c r="A125" s="1">
        <v>43837</v>
      </c>
      <c r="B125">
        <v>204.61</v>
      </c>
      <c r="C125">
        <v>1706789</v>
      </c>
      <c r="D125">
        <f t="shared" si="7"/>
        <v>5.4051397965703052E-3</v>
      </c>
      <c r="E125">
        <f t="shared" si="8"/>
        <v>5.3905844540108189E-3</v>
      </c>
      <c r="F125">
        <f t="shared" si="6"/>
        <v>5.3211057281784679</v>
      </c>
      <c r="G125">
        <f t="shared" si="6"/>
        <v>14.350124385466215</v>
      </c>
      <c r="H125">
        <f t="shared" si="9"/>
        <v>0</v>
      </c>
    </row>
    <row r="126" spans="1:8" x14ac:dyDescent="0.25">
      <c r="A126" s="1">
        <v>43868</v>
      </c>
      <c r="B126">
        <v>206.15</v>
      </c>
      <c r="C126">
        <v>1657640</v>
      </c>
      <c r="D126">
        <f t="shared" si="7"/>
        <v>7.52651385562774E-3</v>
      </c>
      <c r="E126">
        <f t="shared" si="8"/>
        <v>7.4983309744411104E-3</v>
      </c>
      <c r="F126">
        <f t="shared" si="6"/>
        <v>5.3286040591529087</v>
      </c>
      <c r="G126">
        <f t="shared" si="6"/>
        <v>14.320905462030277</v>
      </c>
      <c r="H126">
        <f t="shared" si="9"/>
        <v>0</v>
      </c>
    </row>
    <row r="127" spans="1:8" x14ac:dyDescent="0.25">
      <c r="A127" s="1">
        <v>43989</v>
      </c>
      <c r="B127">
        <v>210.72</v>
      </c>
      <c r="C127">
        <v>1462464</v>
      </c>
      <c r="D127">
        <f t="shared" si="7"/>
        <v>2.2168324035896157E-2</v>
      </c>
      <c r="E127">
        <f t="shared" si="8"/>
        <v>2.1926178842061786E-2</v>
      </c>
      <c r="F127">
        <f t="shared" si="6"/>
        <v>5.3505302379949713</v>
      </c>
      <c r="G127">
        <f t="shared" si="6"/>
        <v>14.19563324240057</v>
      </c>
      <c r="H127">
        <f t="shared" si="9"/>
        <v>0</v>
      </c>
    </row>
    <row r="128" spans="1:8" x14ac:dyDescent="0.25">
      <c r="A128" s="1">
        <v>44019</v>
      </c>
      <c r="B128">
        <v>208.23</v>
      </c>
      <c r="C128">
        <v>1483660</v>
      </c>
      <c r="D128">
        <f t="shared" si="7"/>
        <v>-1.1816628701594577E-2</v>
      </c>
      <c r="E128">
        <f t="shared" si="8"/>
        <v>-1.1886999975368965E-2</v>
      </c>
      <c r="F128">
        <f t="shared" si="6"/>
        <v>5.3386432380196016</v>
      </c>
      <c r="G128">
        <f t="shared" si="6"/>
        <v>14.21002256594751</v>
      </c>
      <c r="H128">
        <f t="shared" si="9"/>
        <v>0</v>
      </c>
    </row>
    <row r="129" spans="1:8" x14ac:dyDescent="0.25">
      <c r="A129" s="1">
        <v>44050</v>
      </c>
      <c r="B129">
        <v>212.85</v>
      </c>
      <c r="C129">
        <v>1556988</v>
      </c>
      <c r="D129">
        <f t="shared" si="7"/>
        <v>2.2187004754358183E-2</v>
      </c>
      <c r="E129">
        <f t="shared" si="8"/>
        <v>2.1944454254559365E-2</v>
      </c>
      <c r="F129">
        <f t="shared" si="6"/>
        <v>5.3605876922741613</v>
      </c>
      <c r="G129">
        <f t="shared" si="6"/>
        <v>14.258263743657341</v>
      </c>
      <c r="H129">
        <f t="shared" si="9"/>
        <v>0</v>
      </c>
    </row>
    <row r="130" spans="1:8" x14ac:dyDescent="0.25">
      <c r="A130" s="1">
        <v>44081</v>
      </c>
      <c r="B130">
        <v>214.4</v>
      </c>
      <c r="C130">
        <v>1510746</v>
      </c>
      <c r="D130">
        <f t="shared" si="7"/>
        <v>7.2821235611933823E-3</v>
      </c>
      <c r="E130">
        <f t="shared" si="8"/>
        <v>7.2557369224855251E-3</v>
      </c>
      <c r="F130">
        <f t="shared" si="6"/>
        <v>5.3678434291966468</v>
      </c>
      <c r="G130">
        <f t="shared" si="6"/>
        <v>14.228114126528755</v>
      </c>
      <c r="H130">
        <f t="shared" ref="H130:H135" si="10">IF(AND(E130&gt;=$M$5,E130&lt;=$M$6),0,"Выброс")</f>
        <v>0</v>
      </c>
    </row>
    <row r="131" spans="1:8" x14ac:dyDescent="0.25">
      <c r="A131" s="1">
        <v>44111</v>
      </c>
      <c r="B131">
        <v>213.74</v>
      </c>
      <c r="C131">
        <v>1423705</v>
      </c>
      <c r="D131">
        <f t="shared" si="7"/>
        <v>-3.078358208955208E-3</v>
      </c>
      <c r="E131">
        <f t="shared" si="8"/>
        <v>-3.0831060998962353E-3</v>
      </c>
      <c r="F131">
        <f t="shared" ref="F131:G194" si="11">LN(B131)</f>
        <v>5.3647603230967507</v>
      </c>
      <c r="G131">
        <f t="shared" si="11"/>
        <v>14.168773186571508</v>
      </c>
      <c r="H131">
        <f t="shared" si="10"/>
        <v>0</v>
      </c>
    </row>
    <row r="132" spans="1:8" x14ac:dyDescent="0.25">
      <c r="A132" t="s">
        <v>125</v>
      </c>
      <c r="B132">
        <v>206.95</v>
      </c>
      <c r="C132">
        <v>2124919</v>
      </c>
      <c r="D132">
        <f t="shared" ref="D132:D195" si="12">(B132-B131)/B131</f>
        <v>-3.1767568073360251E-2</v>
      </c>
      <c r="E132">
        <f t="shared" ref="E132:E195" si="13">LN(B132/B131)</f>
        <v>-3.2283104902009321E-2</v>
      </c>
      <c r="F132">
        <f t="shared" si="11"/>
        <v>5.3324772181947413</v>
      </c>
      <c r="G132">
        <f t="shared" si="11"/>
        <v>14.5692442419671</v>
      </c>
      <c r="H132">
        <f t="shared" si="10"/>
        <v>0</v>
      </c>
    </row>
    <row r="133" spans="1:8" x14ac:dyDescent="0.25">
      <c r="A133" t="s">
        <v>126</v>
      </c>
      <c r="B133">
        <v>208.39</v>
      </c>
      <c r="C133">
        <v>2229348</v>
      </c>
      <c r="D133">
        <f t="shared" si="12"/>
        <v>6.9582024643633621E-3</v>
      </c>
      <c r="E133">
        <f t="shared" si="13"/>
        <v>6.934105888256833E-3</v>
      </c>
      <c r="F133">
        <f t="shared" si="11"/>
        <v>5.3394113240829979</v>
      </c>
      <c r="G133">
        <f t="shared" si="11"/>
        <v>14.617219724004292</v>
      </c>
      <c r="H133">
        <f t="shared" si="10"/>
        <v>0</v>
      </c>
    </row>
    <row r="134" spans="1:8" x14ac:dyDescent="0.25">
      <c r="A134" t="s">
        <v>127</v>
      </c>
      <c r="B134">
        <v>208.02</v>
      </c>
      <c r="C134">
        <v>1647981</v>
      </c>
      <c r="D134">
        <f t="shared" si="12"/>
        <v>-1.7755170593597397E-3</v>
      </c>
      <c r="E134">
        <f t="shared" si="13"/>
        <v>-1.7770951580111452E-3</v>
      </c>
      <c r="F134">
        <f t="shared" si="11"/>
        <v>5.337634228924987</v>
      </c>
      <c r="G134">
        <f t="shared" si="11"/>
        <v>14.31506146025888</v>
      </c>
      <c r="H134">
        <f t="shared" si="10"/>
        <v>0</v>
      </c>
    </row>
    <row r="135" spans="1:8" x14ac:dyDescent="0.25">
      <c r="A135" t="s">
        <v>128</v>
      </c>
      <c r="B135">
        <v>203.9</v>
      </c>
      <c r="C135">
        <v>1571934</v>
      </c>
      <c r="D135">
        <f t="shared" si="12"/>
        <v>-1.9805787905009156E-2</v>
      </c>
      <c r="E135">
        <f t="shared" si="13"/>
        <v>-2.000455134457764E-2</v>
      </c>
      <c r="F135">
        <f t="shared" si="11"/>
        <v>5.3176296775804097</v>
      </c>
      <c r="G135">
        <f t="shared" si="11"/>
        <v>14.267817266357081</v>
      </c>
      <c r="H135">
        <f t="shared" si="10"/>
        <v>0</v>
      </c>
    </row>
    <row r="136" spans="1:8" x14ac:dyDescent="0.25">
      <c r="A136" t="s">
        <v>129</v>
      </c>
      <c r="B136">
        <v>202.85</v>
      </c>
      <c r="C136">
        <v>1635101</v>
      </c>
      <c r="D136">
        <f t="shared" si="12"/>
        <v>-5.1495831289848524E-3</v>
      </c>
      <c r="E136">
        <f t="shared" si="13"/>
        <v>-5.1628879279532911E-3</v>
      </c>
      <c r="F136">
        <f t="shared" si="11"/>
        <v>5.312466789652456</v>
      </c>
      <c r="G136">
        <f t="shared" si="11"/>
        <v>14.30721513410588</v>
      </c>
      <c r="H136" t="str">
        <f>IF(AND(E136&gt;=$M$5,E136&lt;=$M$6),"Выброс",0)</f>
        <v>Выброс</v>
      </c>
    </row>
    <row r="137" spans="1:8" x14ac:dyDescent="0.25">
      <c r="A137" t="s">
        <v>130</v>
      </c>
      <c r="B137">
        <v>211.56</v>
      </c>
      <c r="C137">
        <v>1497666</v>
      </c>
      <c r="D137">
        <f t="shared" si="12"/>
        <v>4.2938131624353011E-2</v>
      </c>
      <c r="E137">
        <f t="shared" si="13"/>
        <v>4.2041856545323067E-2</v>
      </c>
      <c r="F137">
        <f t="shared" si="11"/>
        <v>5.3545086461977789</v>
      </c>
      <c r="G137">
        <f t="shared" si="11"/>
        <v>14.219418454247208</v>
      </c>
      <c r="H137">
        <f t="shared" ref="H137:H168" si="14">IF(AND(E137&gt;=$M$5,E137&lt;=$M$6),0,"Выброс")</f>
        <v>0</v>
      </c>
    </row>
    <row r="138" spans="1:8" x14ac:dyDescent="0.25">
      <c r="A138" t="s">
        <v>131</v>
      </c>
      <c r="B138">
        <v>208.77</v>
      </c>
      <c r="C138">
        <v>1504992</v>
      </c>
      <c r="D138">
        <f t="shared" si="12"/>
        <v>-1.3187748156551295E-2</v>
      </c>
      <c r="E138">
        <f t="shared" si="13"/>
        <v>-1.3275478672910788E-2</v>
      </c>
      <c r="F138">
        <f t="shared" si="11"/>
        <v>5.3412331675248685</v>
      </c>
      <c r="G138">
        <f t="shared" si="11"/>
        <v>14.224298140536368</v>
      </c>
      <c r="H138">
        <f t="shared" si="14"/>
        <v>0</v>
      </c>
    </row>
    <row r="139" spans="1:8" x14ac:dyDescent="0.25">
      <c r="A139" t="s">
        <v>132</v>
      </c>
      <c r="B139">
        <v>211.86</v>
      </c>
      <c r="C139">
        <v>1418184</v>
      </c>
      <c r="D139">
        <f t="shared" si="12"/>
        <v>1.4800977151889655E-2</v>
      </c>
      <c r="E139">
        <f t="shared" si="13"/>
        <v>1.4692511643481577E-2</v>
      </c>
      <c r="F139">
        <f t="shared" si="11"/>
        <v>5.3559256791683501</v>
      </c>
      <c r="G139">
        <f t="shared" si="11"/>
        <v>14.164887737881751</v>
      </c>
      <c r="H139">
        <f t="shared" si="14"/>
        <v>0</v>
      </c>
    </row>
    <row r="140" spans="1:8" x14ac:dyDescent="0.25">
      <c r="A140" t="s">
        <v>133</v>
      </c>
      <c r="B140">
        <v>202.72</v>
      </c>
      <c r="C140">
        <v>2439619</v>
      </c>
      <c r="D140">
        <f t="shared" si="12"/>
        <v>-4.3141697347304893E-2</v>
      </c>
      <c r="E140">
        <f t="shared" si="13"/>
        <v>-4.4099962595521187E-2</v>
      </c>
      <c r="F140">
        <f t="shared" si="11"/>
        <v>5.3118257165728293</v>
      </c>
      <c r="G140">
        <f t="shared" si="11"/>
        <v>14.707352437536105</v>
      </c>
      <c r="H140" t="str">
        <f t="shared" si="14"/>
        <v>Выброс</v>
      </c>
    </row>
    <row r="141" spans="1:8" x14ac:dyDescent="0.25">
      <c r="A141" t="s">
        <v>134</v>
      </c>
      <c r="B141">
        <v>201.31</v>
      </c>
      <c r="C141">
        <v>1852609</v>
      </c>
      <c r="D141">
        <f t="shared" si="12"/>
        <v>-6.955406471981041E-3</v>
      </c>
      <c r="E141">
        <f t="shared" si="13"/>
        <v>-6.9797080620918562E-3</v>
      </c>
      <c r="F141">
        <f t="shared" si="11"/>
        <v>5.3048460085107374</v>
      </c>
      <c r="G141">
        <f t="shared" si="11"/>
        <v>14.432105473827617</v>
      </c>
      <c r="H141">
        <f t="shared" si="14"/>
        <v>0</v>
      </c>
    </row>
    <row r="142" spans="1:8" x14ac:dyDescent="0.25">
      <c r="A142" t="s">
        <v>135</v>
      </c>
      <c r="B142">
        <v>203.8</v>
      </c>
      <c r="C142">
        <v>1177094</v>
      </c>
      <c r="D142">
        <f t="shared" si="12"/>
        <v>1.2368983160300081E-2</v>
      </c>
      <c r="E142">
        <f t="shared" si="13"/>
        <v>1.2293112277887385E-2</v>
      </c>
      <c r="F142">
        <f t="shared" si="11"/>
        <v>5.3171391207886245</v>
      </c>
      <c r="G142">
        <f t="shared" si="11"/>
        <v>13.978559247114623</v>
      </c>
      <c r="H142">
        <f t="shared" si="14"/>
        <v>0</v>
      </c>
    </row>
    <row r="143" spans="1:8" x14ac:dyDescent="0.25">
      <c r="A143" t="s">
        <v>136</v>
      </c>
      <c r="B143">
        <v>202.06</v>
      </c>
      <c r="C143">
        <v>1273056</v>
      </c>
      <c r="D143">
        <f t="shared" si="12"/>
        <v>-8.5377821393523498E-3</v>
      </c>
      <c r="E143">
        <f t="shared" si="13"/>
        <v>-8.5744377890382348E-3</v>
      </c>
      <c r="F143">
        <f t="shared" si="11"/>
        <v>5.3085646829995863</v>
      </c>
      <c r="G143">
        <f t="shared" si="11"/>
        <v>14.056930867145436</v>
      </c>
      <c r="H143">
        <f t="shared" si="14"/>
        <v>0</v>
      </c>
    </row>
    <row r="144" spans="1:8" x14ac:dyDescent="0.25">
      <c r="A144" t="s">
        <v>137</v>
      </c>
      <c r="B144">
        <v>204.06</v>
      </c>
      <c r="C144">
        <v>1075706</v>
      </c>
      <c r="D144">
        <f t="shared" si="12"/>
        <v>9.8980500841334262E-3</v>
      </c>
      <c r="E144">
        <f t="shared" si="13"/>
        <v>9.8493852475729331E-3</v>
      </c>
      <c r="F144">
        <f t="shared" si="11"/>
        <v>5.3184140682471588</v>
      </c>
      <c r="G144">
        <f t="shared" si="11"/>
        <v>13.888487748167858</v>
      </c>
      <c r="H144">
        <f t="shared" si="14"/>
        <v>0</v>
      </c>
    </row>
    <row r="145" spans="1:8" x14ac:dyDescent="0.25">
      <c r="A145" t="s">
        <v>138</v>
      </c>
      <c r="B145">
        <v>203.88</v>
      </c>
      <c r="C145">
        <v>1314773</v>
      </c>
      <c r="D145">
        <f t="shared" si="12"/>
        <v>-8.8209350191123601E-4</v>
      </c>
      <c r="E145">
        <f t="shared" si="13"/>
        <v>-8.8248277531818365E-4</v>
      </c>
      <c r="F145">
        <f t="shared" si="11"/>
        <v>5.3175315854718406</v>
      </c>
      <c r="G145">
        <f t="shared" si="11"/>
        <v>14.089174585118693</v>
      </c>
      <c r="H145">
        <f t="shared" si="14"/>
        <v>0</v>
      </c>
    </row>
    <row r="146" spans="1:8" x14ac:dyDescent="0.25">
      <c r="A146" t="s">
        <v>139</v>
      </c>
      <c r="B146">
        <v>205.07</v>
      </c>
      <c r="C146">
        <v>2264628</v>
      </c>
      <c r="D146">
        <f t="shared" si="12"/>
        <v>5.8367667255248071E-3</v>
      </c>
      <c r="E146">
        <f t="shared" si="13"/>
        <v>5.8197987958374092E-3</v>
      </c>
      <c r="F146">
        <f t="shared" si="11"/>
        <v>5.3233513842676787</v>
      </c>
      <c r="G146">
        <f t="shared" si="11"/>
        <v>14.632921065000071</v>
      </c>
      <c r="H146">
        <f t="shared" si="14"/>
        <v>0</v>
      </c>
    </row>
    <row r="147" spans="1:8" x14ac:dyDescent="0.25">
      <c r="A147" s="1">
        <v>43898</v>
      </c>
      <c r="B147">
        <v>216.6</v>
      </c>
      <c r="C147">
        <v>2869113</v>
      </c>
      <c r="D147">
        <f t="shared" si="12"/>
        <v>5.6224703759691817E-2</v>
      </c>
      <c r="E147">
        <f t="shared" si="13"/>
        <v>5.4700950299211931E-2</v>
      </c>
      <c r="F147">
        <f t="shared" si="11"/>
        <v>5.37805233456689</v>
      </c>
      <c r="G147">
        <f t="shared" si="11"/>
        <v>14.869513480733707</v>
      </c>
      <c r="H147" t="str">
        <f t="shared" si="14"/>
        <v>Выброс</v>
      </c>
    </row>
    <row r="148" spans="1:8" x14ac:dyDescent="0.25">
      <c r="A148" s="1">
        <v>43929</v>
      </c>
      <c r="B148">
        <v>213.35</v>
      </c>
      <c r="C148">
        <v>1662587</v>
      </c>
      <c r="D148">
        <f t="shared" si="12"/>
        <v>-1.5004616805170823E-2</v>
      </c>
      <c r="E148">
        <f t="shared" si="13"/>
        <v>-1.5118324932881287E-2</v>
      </c>
      <c r="F148">
        <f t="shared" si="11"/>
        <v>5.3629340096340092</v>
      </c>
      <c r="G148">
        <f t="shared" si="11"/>
        <v>14.323885380970005</v>
      </c>
      <c r="H148">
        <f t="shared" si="14"/>
        <v>0</v>
      </c>
    </row>
    <row r="149" spans="1:8" x14ac:dyDescent="0.25">
      <c r="A149" s="1">
        <v>43959</v>
      </c>
      <c r="B149">
        <v>212.93</v>
      </c>
      <c r="C149">
        <v>1094084</v>
      </c>
      <c r="D149">
        <f t="shared" si="12"/>
        <v>-1.9685962034215491E-3</v>
      </c>
      <c r="E149">
        <f t="shared" si="13"/>
        <v>-1.9705364357017665E-3</v>
      </c>
      <c r="F149">
        <f t="shared" si="11"/>
        <v>5.3609634731983071</v>
      </c>
      <c r="G149">
        <f t="shared" si="11"/>
        <v>13.905428041466168</v>
      </c>
      <c r="H149">
        <f t="shared" si="14"/>
        <v>0</v>
      </c>
    </row>
    <row r="150" spans="1:8" x14ac:dyDescent="0.25">
      <c r="A150" s="1">
        <v>43990</v>
      </c>
      <c r="B150">
        <v>216.32</v>
      </c>
      <c r="C150">
        <v>1568896</v>
      </c>
      <c r="D150">
        <f t="shared" si="12"/>
        <v>1.5920725120931695E-2</v>
      </c>
      <c r="E150">
        <f t="shared" si="13"/>
        <v>1.5795319656291988E-2</v>
      </c>
      <c r="F150">
        <f t="shared" si="11"/>
        <v>5.3767587928545995</v>
      </c>
      <c r="G150">
        <f t="shared" si="11"/>
        <v>14.265882745260782</v>
      </c>
      <c r="H150">
        <f t="shared" si="14"/>
        <v>0</v>
      </c>
    </row>
    <row r="151" spans="1:8" x14ac:dyDescent="0.25">
      <c r="A151" s="1">
        <v>44020</v>
      </c>
      <c r="B151">
        <v>212.46</v>
      </c>
      <c r="C151">
        <v>1219371</v>
      </c>
      <c r="D151">
        <f t="shared" si="12"/>
        <v>-1.7843934911242535E-2</v>
      </c>
      <c r="E151">
        <f t="shared" si="13"/>
        <v>-1.8005057502731889E-2</v>
      </c>
      <c r="F151">
        <f t="shared" si="11"/>
        <v>5.3587537353518675</v>
      </c>
      <c r="G151">
        <f t="shared" si="11"/>
        <v>14.013845709985091</v>
      </c>
      <c r="H151">
        <f t="shared" si="14"/>
        <v>0</v>
      </c>
    </row>
    <row r="152" spans="1:8" x14ac:dyDescent="0.25">
      <c r="A152" s="1">
        <v>44112</v>
      </c>
      <c r="B152">
        <v>208.33</v>
      </c>
      <c r="C152">
        <v>1270825</v>
      </c>
      <c r="D152">
        <f t="shared" si="12"/>
        <v>-1.9438953214722748E-2</v>
      </c>
      <c r="E152">
        <f t="shared" si="13"/>
        <v>-1.9630374411576928E-2</v>
      </c>
      <c r="F152">
        <f t="shared" si="11"/>
        <v>5.3391233609402908</v>
      </c>
      <c r="G152">
        <f t="shared" si="11"/>
        <v>14.055176853831146</v>
      </c>
      <c r="H152">
        <f t="shared" si="14"/>
        <v>0</v>
      </c>
    </row>
    <row r="153" spans="1:8" x14ac:dyDescent="0.25">
      <c r="A153" s="1">
        <v>44143</v>
      </c>
      <c r="B153">
        <v>203.37</v>
      </c>
      <c r="C153">
        <v>1486104</v>
      </c>
      <c r="D153">
        <f t="shared" si="12"/>
        <v>-2.3808380934094982E-2</v>
      </c>
      <c r="E153">
        <f t="shared" si="13"/>
        <v>-2.4096380829306548E-2</v>
      </c>
      <c r="F153">
        <f t="shared" si="11"/>
        <v>5.315026980110984</v>
      </c>
      <c r="G153">
        <f t="shared" si="11"/>
        <v>14.211668488351947</v>
      </c>
      <c r="H153">
        <f t="shared" si="14"/>
        <v>0</v>
      </c>
    </row>
    <row r="154" spans="1:8" x14ac:dyDescent="0.25">
      <c r="A154" s="1">
        <v>44173</v>
      </c>
      <c r="B154">
        <v>209.27</v>
      </c>
      <c r="C154">
        <v>1258058</v>
      </c>
      <c r="D154">
        <f t="shared" si="12"/>
        <v>2.9011161921620718E-2</v>
      </c>
      <c r="E154">
        <f t="shared" si="13"/>
        <v>2.8598304141594273E-2</v>
      </c>
      <c r="F154">
        <f t="shared" si="11"/>
        <v>5.3436252842525782</v>
      </c>
      <c r="G154">
        <f t="shared" si="11"/>
        <v>14.045079820108182</v>
      </c>
      <c r="H154">
        <f t="shared" si="14"/>
        <v>0</v>
      </c>
    </row>
    <row r="155" spans="1:8" x14ac:dyDescent="0.25">
      <c r="A155" t="s">
        <v>140</v>
      </c>
      <c r="B155">
        <v>208.71</v>
      </c>
      <c r="C155">
        <v>923297</v>
      </c>
      <c r="D155">
        <f t="shared" si="12"/>
        <v>-2.6759688440770404E-3</v>
      </c>
      <c r="E155">
        <f t="shared" si="13"/>
        <v>-2.6795556489185844E-3</v>
      </c>
      <c r="F155">
        <f t="shared" si="11"/>
        <v>5.3409457286036597</v>
      </c>
      <c r="G155">
        <f t="shared" si="11"/>
        <v>13.735706238540667</v>
      </c>
      <c r="H155">
        <f t="shared" si="14"/>
        <v>0</v>
      </c>
    </row>
    <row r="156" spans="1:8" x14ac:dyDescent="0.25">
      <c r="A156" t="s">
        <v>141</v>
      </c>
      <c r="B156">
        <v>208.89</v>
      </c>
      <c r="C156">
        <v>806860</v>
      </c>
      <c r="D156">
        <f t="shared" si="12"/>
        <v>8.624407072012764E-4</v>
      </c>
      <c r="E156">
        <f t="shared" si="13"/>
        <v>8.6206901890532428E-4</v>
      </c>
      <c r="F156">
        <f t="shared" si="11"/>
        <v>5.3418077976225646</v>
      </c>
      <c r="G156">
        <f t="shared" si="11"/>
        <v>13.600905450170119</v>
      </c>
      <c r="H156">
        <f t="shared" si="14"/>
        <v>0</v>
      </c>
    </row>
    <row r="157" spans="1:8" x14ac:dyDescent="0.25">
      <c r="A157" t="s">
        <v>142</v>
      </c>
      <c r="B157">
        <v>210.21</v>
      </c>
      <c r="C157">
        <v>874189</v>
      </c>
      <c r="D157">
        <f t="shared" si="12"/>
        <v>6.3191153238547643E-3</v>
      </c>
      <c r="E157">
        <f t="shared" si="13"/>
        <v>6.2992334279873708E-3</v>
      </c>
      <c r="F157">
        <f t="shared" si="11"/>
        <v>5.3481070310505521</v>
      </c>
      <c r="G157">
        <f t="shared" si="11"/>
        <v>13.681051878399218</v>
      </c>
      <c r="H157">
        <f t="shared" si="14"/>
        <v>0</v>
      </c>
    </row>
    <row r="158" spans="1:8" x14ac:dyDescent="0.25">
      <c r="A158" t="s">
        <v>143</v>
      </c>
      <c r="B158">
        <v>211.49</v>
      </c>
      <c r="C158">
        <v>1016934</v>
      </c>
      <c r="D158">
        <f t="shared" si="12"/>
        <v>6.0891489462918088E-3</v>
      </c>
      <c r="E158">
        <f t="shared" si="13"/>
        <v>6.0706849941063032E-3</v>
      </c>
      <c r="F158">
        <f t="shared" si="11"/>
        <v>5.3541777160446582</v>
      </c>
      <c r="G158">
        <f t="shared" si="11"/>
        <v>13.83230277616965</v>
      </c>
      <c r="H158">
        <f t="shared" si="14"/>
        <v>0</v>
      </c>
    </row>
    <row r="159" spans="1:8" x14ac:dyDescent="0.25">
      <c r="A159" t="s">
        <v>144</v>
      </c>
      <c r="B159">
        <v>209.84</v>
      </c>
      <c r="C159">
        <v>1146244</v>
      </c>
      <c r="D159">
        <f t="shared" si="12"/>
        <v>-7.8017873185493667E-3</v>
      </c>
      <c r="E159">
        <f t="shared" si="13"/>
        <v>-7.8323804860404057E-3</v>
      </c>
      <c r="F159">
        <f t="shared" si="11"/>
        <v>5.3463453355586186</v>
      </c>
      <c r="G159">
        <f t="shared" si="11"/>
        <v>13.952001068078916</v>
      </c>
      <c r="H159">
        <f t="shared" si="14"/>
        <v>0</v>
      </c>
    </row>
    <row r="160" spans="1:8" x14ac:dyDescent="0.25">
      <c r="A160" t="s">
        <v>145</v>
      </c>
      <c r="B160">
        <v>214.55</v>
      </c>
      <c r="C160">
        <v>1504588</v>
      </c>
      <c r="D160">
        <f t="shared" si="12"/>
        <v>2.2445672893633282E-2</v>
      </c>
      <c r="E160">
        <f t="shared" si="13"/>
        <v>2.2197475878915539E-2</v>
      </c>
      <c r="F160">
        <f t="shared" si="11"/>
        <v>5.3685428114375338</v>
      </c>
      <c r="G160">
        <f t="shared" si="11"/>
        <v>14.224029664534781</v>
      </c>
      <c r="H160">
        <f t="shared" si="14"/>
        <v>0</v>
      </c>
    </row>
    <row r="161" spans="1:8" x14ac:dyDescent="0.25">
      <c r="A161" t="s">
        <v>146</v>
      </c>
      <c r="B161">
        <v>213.12</v>
      </c>
      <c r="C161">
        <v>1452507</v>
      </c>
      <c r="D161">
        <f t="shared" si="12"/>
        <v>-6.665113027266403E-3</v>
      </c>
      <c r="E161">
        <f t="shared" si="13"/>
        <v>-6.6874240855093799E-3</v>
      </c>
      <c r="F161">
        <f t="shared" si="11"/>
        <v>5.3618553873520245</v>
      </c>
      <c r="G161">
        <f t="shared" si="11"/>
        <v>14.1888015869737</v>
      </c>
      <c r="H161">
        <f t="shared" si="14"/>
        <v>0</v>
      </c>
    </row>
    <row r="162" spans="1:8" x14ac:dyDescent="0.25">
      <c r="A162" t="s">
        <v>147</v>
      </c>
      <c r="B162">
        <v>213.71</v>
      </c>
      <c r="C162">
        <v>1086903</v>
      </c>
      <c r="D162">
        <f t="shared" si="12"/>
        <v>2.7683933933934095E-3</v>
      </c>
      <c r="E162">
        <f t="shared" si="13"/>
        <v>2.7645684500755925E-3</v>
      </c>
      <c r="F162">
        <f t="shared" si="11"/>
        <v>5.3646199558020999</v>
      </c>
      <c r="G162">
        <f t="shared" si="11"/>
        <v>13.898842925690996</v>
      </c>
      <c r="H162">
        <f t="shared" si="14"/>
        <v>0</v>
      </c>
    </row>
    <row r="163" spans="1:8" x14ac:dyDescent="0.25">
      <c r="A163" t="s">
        <v>148</v>
      </c>
      <c r="B163">
        <v>216.43</v>
      </c>
      <c r="C163">
        <v>1154763</v>
      </c>
      <c r="D163">
        <f t="shared" si="12"/>
        <v>1.272752795844836E-2</v>
      </c>
      <c r="E163">
        <f t="shared" si="13"/>
        <v>1.2647213724338259E-2</v>
      </c>
      <c r="F163">
        <f t="shared" si="11"/>
        <v>5.377267169526438</v>
      </c>
      <c r="G163">
        <f t="shared" si="11"/>
        <v>13.959405686077503</v>
      </c>
      <c r="H163">
        <f t="shared" si="14"/>
        <v>0</v>
      </c>
    </row>
    <row r="164" spans="1:8" x14ac:dyDescent="0.25">
      <c r="A164" t="s">
        <v>149</v>
      </c>
      <c r="B164">
        <v>221.18</v>
      </c>
      <c r="C164">
        <v>1719149</v>
      </c>
      <c r="D164">
        <f t="shared" si="12"/>
        <v>2.1947049854456405E-2</v>
      </c>
      <c r="E164">
        <f t="shared" si="13"/>
        <v>2.1709680120776065E-2</v>
      </c>
      <c r="F164">
        <f t="shared" si="11"/>
        <v>5.3989768496472141</v>
      </c>
      <c r="G164">
        <f t="shared" si="11"/>
        <v>14.357339958909977</v>
      </c>
      <c r="H164">
        <f t="shared" si="14"/>
        <v>0</v>
      </c>
    </row>
    <row r="165" spans="1:8" x14ac:dyDescent="0.25">
      <c r="A165" t="s">
        <v>150</v>
      </c>
      <c r="B165">
        <v>226.57</v>
      </c>
      <c r="C165">
        <v>2391471</v>
      </c>
      <c r="D165">
        <f t="shared" si="12"/>
        <v>2.4369291979383246E-2</v>
      </c>
      <c r="E165">
        <f t="shared" si="13"/>
        <v>2.407709830214869E-2</v>
      </c>
      <c r="F165">
        <f t="shared" si="11"/>
        <v>5.4230539479493629</v>
      </c>
      <c r="G165">
        <f t="shared" si="11"/>
        <v>14.687419215748388</v>
      </c>
      <c r="H165">
        <f t="shared" si="14"/>
        <v>0</v>
      </c>
    </row>
    <row r="166" spans="1:8" x14ac:dyDescent="0.25">
      <c r="A166" t="s">
        <v>151</v>
      </c>
      <c r="B166">
        <v>229.02</v>
      </c>
      <c r="C166">
        <v>1495909</v>
      </c>
      <c r="D166">
        <f t="shared" si="12"/>
        <v>1.0813435141457462E-2</v>
      </c>
      <c r="E166">
        <f t="shared" si="13"/>
        <v>1.0755388035830753E-2</v>
      </c>
      <c r="F166">
        <f t="shared" si="11"/>
        <v>5.4338093359851936</v>
      </c>
      <c r="G166">
        <f t="shared" si="11"/>
        <v>14.218244606789403</v>
      </c>
      <c r="H166">
        <f t="shared" si="14"/>
        <v>0</v>
      </c>
    </row>
    <row r="167" spans="1:8" x14ac:dyDescent="0.25">
      <c r="A167" t="s">
        <v>152</v>
      </c>
      <c r="B167">
        <v>225</v>
      </c>
      <c r="C167">
        <v>1244389</v>
      </c>
      <c r="D167">
        <f t="shared" si="12"/>
        <v>-1.7553052135184745E-2</v>
      </c>
      <c r="E167">
        <f t="shared" si="13"/>
        <v>-1.7708933780773303E-2</v>
      </c>
      <c r="F167">
        <f t="shared" si="11"/>
        <v>5.4161004022044201</v>
      </c>
      <c r="G167">
        <f t="shared" si="11"/>
        <v>14.034155204365135</v>
      </c>
      <c r="H167">
        <f t="shared" si="14"/>
        <v>0</v>
      </c>
    </row>
    <row r="168" spans="1:8" x14ac:dyDescent="0.25">
      <c r="A168" s="1">
        <v>43839</v>
      </c>
      <c r="B168">
        <v>227.28</v>
      </c>
      <c r="C168">
        <v>938716</v>
      </c>
      <c r="D168">
        <f t="shared" si="12"/>
        <v>1.0133333333333338E-2</v>
      </c>
      <c r="E168">
        <f t="shared" si="13"/>
        <v>1.0082335341512358E-2</v>
      </c>
      <c r="F168">
        <f t="shared" si="11"/>
        <v>5.4261827375459326</v>
      </c>
      <c r="G168">
        <f t="shared" si="11"/>
        <v>13.75226826302908</v>
      </c>
      <c r="H168">
        <f t="shared" si="14"/>
        <v>0</v>
      </c>
    </row>
    <row r="169" spans="1:8" x14ac:dyDescent="0.25">
      <c r="A169" s="1">
        <v>43870</v>
      </c>
      <c r="B169">
        <v>231.71</v>
      </c>
      <c r="C169">
        <v>1599534</v>
      </c>
      <c r="D169">
        <f t="shared" si="12"/>
        <v>1.9491376275959198E-2</v>
      </c>
      <c r="E169">
        <f t="shared" si="13"/>
        <v>1.9303852218724864E-2</v>
      </c>
      <c r="F169">
        <f t="shared" si="11"/>
        <v>5.4454865897646574</v>
      </c>
      <c r="G169">
        <f t="shared" si="11"/>
        <v>14.285222894788491</v>
      </c>
      <c r="H169">
        <f t="shared" ref="H169:H200" si="15">IF(AND(E169&gt;=$M$5,E169&lt;=$M$6),0,"Выброс")</f>
        <v>0</v>
      </c>
    </row>
    <row r="170" spans="1:8" x14ac:dyDescent="0.25">
      <c r="A170" s="1">
        <v>43899</v>
      </c>
      <c r="B170">
        <v>217.11</v>
      </c>
      <c r="C170">
        <v>2622417</v>
      </c>
      <c r="D170">
        <f t="shared" si="12"/>
        <v>-6.3009796728669437E-2</v>
      </c>
      <c r="E170">
        <f t="shared" si="13"/>
        <v>-6.5082452218511319E-2</v>
      </c>
      <c r="F170">
        <f t="shared" si="11"/>
        <v>5.3804041375461464</v>
      </c>
      <c r="G170">
        <f t="shared" si="11"/>
        <v>14.779606969562039</v>
      </c>
      <c r="H170" t="str">
        <f t="shared" si="15"/>
        <v>Выброс</v>
      </c>
    </row>
    <row r="171" spans="1:8" x14ac:dyDescent="0.25">
      <c r="A171" s="1">
        <v>43930</v>
      </c>
      <c r="B171">
        <v>214.14</v>
      </c>
      <c r="C171">
        <v>2436065</v>
      </c>
      <c r="D171">
        <f t="shared" si="12"/>
        <v>-1.3679701533784842E-2</v>
      </c>
      <c r="E171">
        <f t="shared" si="13"/>
        <v>-1.3774130816022157E-2</v>
      </c>
      <c r="F171">
        <f t="shared" si="11"/>
        <v>5.3666300067301238</v>
      </c>
      <c r="G171">
        <f t="shared" si="11"/>
        <v>14.705894590542965</v>
      </c>
      <c r="H171">
        <f t="shared" si="15"/>
        <v>0</v>
      </c>
    </row>
    <row r="172" spans="1:8" x14ac:dyDescent="0.25">
      <c r="A172" s="1">
        <v>44052</v>
      </c>
      <c r="B172">
        <v>202.67</v>
      </c>
      <c r="C172">
        <v>1843302</v>
      </c>
      <c r="D172">
        <f t="shared" si="12"/>
        <v>-5.3563089567572615E-2</v>
      </c>
      <c r="E172">
        <f t="shared" si="13"/>
        <v>-5.5050966198902082E-2</v>
      </c>
      <c r="F172">
        <f t="shared" si="11"/>
        <v>5.311579040531222</v>
      </c>
      <c r="G172">
        <f t="shared" si="11"/>
        <v>14.427069086494255</v>
      </c>
      <c r="H172" t="str">
        <f t="shared" si="15"/>
        <v>Выброс</v>
      </c>
    </row>
    <row r="173" spans="1:8" x14ac:dyDescent="0.25">
      <c r="A173" s="1">
        <v>44083</v>
      </c>
      <c r="B173">
        <v>211.17</v>
      </c>
      <c r="C173">
        <v>1735486</v>
      </c>
      <c r="D173">
        <f t="shared" si="12"/>
        <v>4.1940099669413332E-2</v>
      </c>
      <c r="E173">
        <f t="shared" si="13"/>
        <v>4.1084455756927964E-2</v>
      </c>
      <c r="F173">
        <f t="shared" si="11"/>
        <v>5.3526634962881499</v>
      </c>
      <c r="G173">
        <f t="shared" si="11"/>
        <v>14.366798047411914</v>
      </c>
      <c r="H173">
        <f t="shared" si="15"/>
        <v>0</v>
      </c>
    </row>
    <row r="174" spans="1:8" x14ac:dyDescent="0.25">
      <c r="A174" s="1">
        <v>44113</v>
      </c>
      <c r="B174">
        <v>205.32</v>
      </c>
      <c r="C174">
        <v>1481419</v>
      </c>
      <c r="D174">
        <f t="shared" si="12"/>
        <v>-2.770279869299614E-2</v>
      </c>
      <c r="E174">
        <f t="shared" si="13"/>
        <v>-2.8093758596047531E-2</v>
      </c>
      <c r="F174">
        <f t="shared" si="11"/>
        <v>5.3245697376921024</v>
      </c>
      <c r="G174">
        <f t="shared" si="11"/>
        <v>14.208510970184491</v>
      </c>
      <c r="H174">
        <f t="shared" si="15"/>
        <v>0</v>
      </c>
    </row>
    <row r="175" spans="1:8" x14ac:dyDescent="0.25">
      <c r="A175" s="1">
        <v>44144</v>
      </c>
      <c r="B175">
        <v>204.04</v>
      </c>
      <c r="C175">
        <v>1511966</v>
      </c>
      <c r="D175">
        <f t="shared" si="12"/>
        <v>-6.2341710500681919E-3</v>
      </c>
      <c r="E175">
        <f t="shared" si="13"/>
        <v>-6.2536846373766114E-3</v>
      </c>
      <c r="F175">
        <f t="shared" si="11"/>
        <v>5.3183160530547253</v>
      </c>
      <c r="G175">
        <f t="shared" si="11"/>
        <v>14.228921348696298</v>
      </c>
      <c r="H175">
        <f t="shared" si="15"/>
        <v>0</v>
      </c>
    </row>
    <row r="176" spans="1:8" x14ac:dyDescent="0.25">
      <c r="A176" t="s">
        <v>153</v>
      </c>
      <c r="B176">
        <v>205.3</v>
      </c>
      <c r="C176">
        <v>1180813</v>
      </c>
      <c r="D176">
        <f t="shared" si="12"/>
        <v>6.1752597529897051E-3</v>
      </c>
      <c r="E176">
        <f t="shared" si="13"/>
        <v>6.1562709701620767E-3</v>
      </c>
      <c r="F176">
        <f t="shared" si="11"/>
        <v>5.3244723240248879</v>
      </c>
      <c r="G176">
        <f t="shared" si="11"/>
        <v>13.981713742252836</v>
      </c>
      <c r="H176">
        <f t="shared" si="15"/>
        <v>0</v>
      </c>
    </row>
    <row r="177" spans="1:8" x14ac:dyDescent="0.25">
      <c r="A177" t="s">
        <v>154</v>
      </c>
      <c r="B177">
        <v>208.83</v>
      </c>
      <c r="C177">
        <v>768517</v>
      </c>
      <c r="D177">
        <f t="shared" si="12"/>
        <v>1.7194349732099372E-2</v>
      </c>
      <c r="E177">
        <f t="shared" si="13"/>
        <v>1.7048199823796975E-2</v>
      </c>
      <c r="F177">
        <f t="shared" si="11"/>
        <v>5.3415205238486845</v>
      </c>
      <c r="G177">
        <f t="shared" si="11"/>
        <v>13.552217962731087</v>
      </c>
      <c r="H177">
        <f t="shared" si="15"/>
        <v>0</v>
      </c>
    </row>
    <row r="178" spans="1:8" x14ac:dyDescent="0.25">
      <c r="A178" t="s">
        <v>155</v>
      </c>
      <c r="B178">
        <v>204.96</v>
      </c>
      <c r="C178">
        <v>1046362</v>
      </c>
      <c r="D178">
        <f t="shared" si="12"/>
        <v>-1.8531820140784392E-2</v>
      </c>
      <c r="E178">
        <f t="shared" si="13"/>
        <v>-1.8705685700260669E-2</v>
      </c>
      <c r="F178">
        <f t="shared" si="11"/>
        <v>5.3228148381484237</v>
      </c>
      <c r="G178">
        <f t="shared" si="11"/>
        <v>13.860829944040956</v>
      </c>
      <c r="H178">
        <f t="shared" si="15"/>
        <v>0</v>
      </c>
    </row>
    <row r="179" spans="1:8" x14ac:dyDescent="0.25">
      <c r="A179" t="s">
        <v>156</v>
      </c>
      <c r="B179">
        <v>202.94</v>
      </c>
      <c r="C179">
        <v>1386142</v>
      </c>
      <c r="D179">
        <f t="shared" si="12"/>
        <v>-9.8555815768931014E-3</v>
      </c>
      <c r="E179">
        <f t="shared" si="13"/>
        <v>-9.9044692974873828E-3</v>
      </c>
      <c r="F179">
        <f t="shared" si="11"/>
        <v>5.3129103688509369</v>
      </c>
      <c r="G179">
        <f t="shared" si="11"/>
        <v>14.142034906586478</v>
      </c>
      <c r="H179">
        <f t="shared" si="15"/>
        <v>0</v>
      </c>
    </row>
    <row r="180" spans="1:8" x14ac:dyDescent="0.25">
      <c r="A180" t="s">
        <v>157</v>
      </c>
      <c r="B180">
        <v>200.34</v>
      </c>
      <c r="C180">
        <v>2040834</v>
      </c>
      <c r="D180">
        <f t="shared" si="12"/>
        <v>-1.2811668473440398E-2</v>
      </c>
      <c r="E180">
        <f t="shared" si="13"/>
        <v>-1.2894445667318642E-2</v>
      </c>
      <c r="F180">
        <f t="shared" si="11"/>
        <v>5.3000159231836186</v>
      </c>
      <c r="G180">
        <f t="shared" si="11"/>
        <v>14.528869105804242</v>
      </c>
      <c r="H180">
        <f t="shared" si="15"/>
        <v>0</v>
      </c>
    </row>
    <row r="181" spans="1:8" x14ac:dyDescent="0.25">
      <c r="A181" t="s">
        <v>158</v>
      </c>
      <c r="B181">
        <v>202.67</v>
      </c>
      <c r="C181">
        <v>2494659</v>
      </c>
      <c r="D181">
        <f t="shared" si="12"/>
        <v>1.1630228611360607E-2</v>
      </c>
      <c r="E181">
        <f t="shared" si="13"/>
        <v>1.1563117347603586E-2</v>
      </c>
      <c r="F181">
        <f t="shared" si="11"/>
        <v>5.311579040531222</v>
      </c>
      <c r="G181">
        <f t="shared" si="11"/>
        <v>14.72966260448041</v>
      </c>
      <c r="H181">
        <f t="shared" si="15"/>
        <v>0</v>
      </c>
    </row>
    <row r="182" spans="1:8" x14ac:dyDescent="0.25">
      <c r="A182" t="s">
        <v>159</v>
      </c>
      <c r="B182">
        <v>207.42</v>
      </c>
      <c r="C182">
        <v>1720514</v>
      </c>
      <c r="D182">
        <f t="shared" si="12"/>
        <v>2.3437114521142745E-2</v>
      </c>
      <c r="E182">
        <f t="shared" si="13"/>
        <v>2.3166682630366257E-2</v>
      </c>
      <c r="F182">
        <f t="shared" si="11"/>
        <v>5.3347457231615882</v>
      </c>
      <c r="G182">
        <f t="shared" si="11"/>
        <v>14.358133641355993</v>
      </c>
      <c r="H182">
        <f t="shared" si="15"/>
        <v>0</v>
      </c>
    </row>
    <row r="183" spans="1:8" x14ac:dyDescent="0.25">
      <c r="A183" t="s">
        <v>160</v>
      </c>
      <c r="B183">
        <v>200.75</v>
      </c>
      <c r="C183">
        <v>1782923</v>
      </c>
      <c r="D183">
        <f t="shared" si="12"/>
        <v>-3.2156976183588794E-2</v>
      </c>
      <c r="E183">
        <f t="shared" si="13"/>
        <v>-3.2685370334717072E-2</v>
      </c>
      <c r="F183">
        <f t="shared" si="11"/>
        <v>5.3020603528268708</v>
      </c>
      <c r="G183">
        <f t="shared" si="11"/>
        <v>14.393764710270574</v>
      </c>
      <c r="H183">
        <f t="shared" si="15"/>
        <v>0</v>
      </c>
    </row>
    <row r="184" spans="1:8" x14ac:dyDescent="0.25">
      <c r="A184" t="s">
        <v>161</v>
      </c>
      <c r="B184">
        <v>203.09</v>
      </c>
      <c r="C184">
        <v>1516504</v>
      </c>
      <c r="D184">
        <f t="shared" si="12"/>
        <v>1.1656288916562906E-2</v>
      </c>
      <c r="E184">
        <f t="shared" si="13"/>
        <v>1.1588877718147398E-2</v>
      </c>
      <c r="F184">
        <f t="shared" si="11"/>
        <v>5.3136492305450185</v>
      </c>
      <c r="G184">
        <f t="shared" si="11"/>
        <v>14.231918243759784</v>
      </c>
      <c r="H184">
        <f t="shared" si="15"/>
        <v>0</v>
      </c>
    </row>
    <row r="185" spans="1:8" x14ac:dyDescent="0.25">
      <c r="A185" t="s">
        <v>162</v>
      </c>
      <c r="B185">
        <v>207.8</v>
      </c>
      <c r="C185">
        <v>1574179</v>
      </c>
      <c r="D185">
        <f t="shared" si="12"/>
        <v>2.3191688414003684E-2</v>
      </c>
      <c r="E185">
        <f t="shared" si="13"/>
        <v>2.2926848120108798E-2</v>
      </c>
      <c r="F185">
        <f t="shared" si="11"/>
        <v>5.3365760786651268</v>
      </c>
      <c r="G185">
        <f t="shared" si="11"/>
        <v>14.269244424492245</v>
      </c>
      <c r="H185">
        <f t="shared" si="15"/>
        <v>0</v>
      </c>
    </row>
    <row r="186" spans="1:8" x14ac:dyDescent="0.25">
      <c r="A186" t="s">
        <v>163</v>
      </c>
      <c r="B186">
        <v>209.58</v>
      </c>
      <c r="C186">
        <v>1781494</v>
      </c>
      <c r="D186">
        <f t="shared" si="12"/>
        <v>8.5659287776708431E-3</v>
      </c>
      <c r="E186">
        <f t="shared" si="13"/>
        <v>8.5294493816686755E-3</v>
      </c>
      <c r="F186">
        <f t="shared" si="11"/>
        <v>5.3451055280467958</v>
      </c>
      <c r="G186">
        <f t="shared" si="11"/>
        <v>14.392962896073998</v>
      </c>
      <c r="H186">
        <f t="shared" si="15"/>
        <v>0</v>
      </c>
    </row>
    <row r="187" spans="1:8" x14ac:dyDescent="0.25">
      <c r="A187" t="s">
        <v>164</v>
      </c>
      <c r="B187">
        <v>207.17</v>
      </c>
      <c r="C187">
        <v>1110151</v>
      </c>
      <c r="D187">
        <f t="shared" si="12"/>
        <v>-1.1499188853898392E-2</v>
      </c>
      <c r="E187">
        <f t="shared" si="13"/>
        <v>-1.156581578899833E-2</v>
      </c>
      <c r="F187">
        <f t="shared" si="11"/>
        <v>5.3335397122577977</v>
      </c>
      <c r="G187">
        <f t="shared" si="11"/>
        <v>13.92000660007249</v>
      </c>
      <c r="H187">
        <f t="shared" si="15"/>
        <v>0</v>
      </c>
    </row>
    <row r="188" spans="1:8" x14ac:dyDescent="0.25">
      <c r="A188" t="s">
        <v>165</v>
      </c>
      <c r="B188">
        <v>210.17</v>
      </c>
      <c r="C188">
        <v>1709244</v>
      </c>
      <c r="D188">
        <f t="shared" si="12"/>
        <v>1.4480861128541777E-2</v>
      </c>
      <c r="E188">
        <f t="shared" si="13"/>
        <v>1.4377014781523487E-2</v>
      </c>
      <c r="F188">
        <f t="shared" si="11"/>
        <v>5.3479167270393209</v>
      </c>
      <c r="G188">
        <f t="shared" si="11"/>
        <v>14.351561725458339</v>
      </c>
      <c r="H188">
        <f t="shared" si="15"/>
        <v>0</v>
      </c>
    </row>
    <row r="189" spans="1:8" x14ac:dyDescent="0.25">
      <c r="A189" s="1">
        <v>43840</v>
      </c>
      <c r="B189">
        <v>212.44</v>
      </c>
      <c r="C189">
        <v>1231166</v>
      </c>
      <c r="D189">
        <f t="shared" si="12"/>
        <v>1.0800780320692822E-2</v>
      </c>
      <c r="E189">
        <f t="shared" si="13"/>
        <v>1.0742868514877647E-2</v>
      </c>
      <c r="F189">
        <f t="shared" si="11"/>
        <v>5.3586595955541982</v>
      </c>
      <c r="G189">
        <f t="shared" si="11"/>
        <v>14.023472245790863</v>
      </c>
      <c r="H189">
        <f t="shared" si="15"/>
        <v>0</v>
      </c>
    </row>
    <row r="190" spans="1:8" x14ac:dyDescent="0.25">
      <c r="A190" s="1">
        <v>43871</v>
      </c>
      <c r="B190">
        <v>206.14</v>
      </c>
      <c r="C190">
        <v>2050139</v>
      </c>
      <c r="D190">
        <f t="shared" si="12"/>
        <v>-2.9655432122010973E-2</v>
      </c>
      <c r="E190">
        <f t="shared" si="13"/>
        <v>-3.0104045945551751E-2</v>
      </c>
      <c r="F190">
        <f t="shared" si="11"/>
        <v>5.3285555496086463</v>
      </c>
      <c r="G190">
        <f t="shared" si="11"/>
        <v>14.533418153693994</v>
      </c>
      <c r="H190">
        <f t="shared" si="15"/>
        <v>0</v>
      </c>
    </row>
    <row r="191" spans="1:8" x14ac:dyDescent="0.25">
      <c r="A191" s="1">
        <v>43961</v>
      </c>
      <c r="B191">
        <v>210.23</v>
      </c>
      <c r="C191">
        <v>1106669</v>
      </c>
      <c r="D191">
        <f t="shared" si="12"/>
        <v>1.9840884835548675E-2</v>
      </c>
      <c r="E191">
        <f t="shared" si="13"/>
        <v>1.9646619868387762E-2</v>
      </c>
      <c r="F191">
        <f t="shared" si="11"/>
        <v>5.3482021694770348</v>
      </c>
      <c r="G191">
        <f t="shared" si="11"/>
        <v>13.916865160656073</v>
      </c>
      <c r="H191">
        <f t="shared" si="15"/>
        <v>0</v>
      </c>
    </row>
    <row r="192" spans="1:8" x14ac:dyDescent="0.25">
      <c r="A192" s="1">
        <v>43992</v>
      </c>
      <c r="B192">
        <v>205.79</v>
      </c>
      <c r="C192">
        <v>1775846</v>
      </c>
      <c r="D192">
        <f t="shared" si="12"/>
        <v>-2.1119726014365209E-2</v>
      </c>
      <c r="E192">
        <f t="shared" si="13"/>
        <v>-2.1345938122576846E-2</v>
      </c>
      <c r="F192">
        <f t="shared" si="11"/>
        <v>5.3268562313544576</v>
      </c>
      <c r="G192">
        <f t="shared" si="11"/>
        <v>14.389787487062863</v>
      </c>
      <c r="H192">
        <f t="shared" si="15"/>
        <v>0</v>
      </c>
    </row>
    <row r="193" spans="1:8" x14ac:dyDescent="0.25">
      <c r="A193" s="1">
        <v>44022</v>
      </c>
      <c r="B193">
        <v>209.87</v>
      </c>
      <c r="C193">
        <v>1314049</v>
      </c>
      <c r="D193">
        <f t="shared" si="12"/>
        <v>1.9826036250546734E-2</v>
      </c>
      <c r="E193">
        <f t="shared" si="13"/>
        <v>1.9632060054872367E-2</v>
      </c>
      <c r="F193">
        <f t="shared" si="11"/>
        <v>5.3464882914093295</v>
      </c>
      <c r="G193">
        <f t="shared" si="11"/>
        <v>14.088623768046784</v>
      </c>
      <c r="H193">
        <f t="shared" si="15"/>
        <v>0</v>
      </c>
    </row>
    <row r="194" spans="1:8" x14ac:dyDescent="0.25">
      <c r="A194" s="1">
        <v>44053</v>
      </c>
      <c r="B194">
        <v>210.61</v>
      </c>
      <c r="C194">
        <v>1156989</v>
      </c>
      <c r="D194">
        <f t="shared" si="12"/>
        <v>3.5259922809358609E-3</v>
      </c>
      <c r="E194">
        <f t="shared" si="13"/>
        <v>3.5197905440619744E-3</v>
      </c>
      <c r="F194">
        <f t="shared" si="11"/>
        <v>5.3500080819533915</v>
      </c>
      <c r="G194">
        <f t="shared" si="11"/>
        <v>13.961331498784032</v>
      </c>
      <c r="H194">
        <f t="shared" si="15"/>
        <v>0</v>
      </c>
    </row>
    <row r="195" spans="1:8" x14ac:dyDescent="0.25">
      <c r="A195" s="1">
        <v>44084</v>
      </c>
      <c r="B195">
        <v>215.81</v>
      </c>
      <c r="C195">
        <v>1553012</v>
      </c>
      <c r="D195">
        <f t="shared" si="12"/>
        <v>2.4690185651203591E-2</v>
      </c>
      <c r="E195">
        <f t="shared" si="13"/>
        <v>2.4390308999980473E-2</v>
      </c>
      <c r="F195">
        <f t="shared" ref="F195:G258" si="16">LN(B195)</f>
        <v>5.3743983909533721</v>
      </c>
      <c r="G195">
        <f t="shared" si="16"/>
        <v>14.25570682908101</v>
      </c>
      <c r="H195">
        <f t="shared" si="15"/>
        <v>0</v>
      </c>
    </row>
    <row r="196" spans="1:8" x14ac:dyDescent="0.25">
      <c r="A196" s="1">
        <v>44175</v>
      </c>
      <c r="B196">
        <v>221.49</v>
      </c>
      <c r="C196">
        <v>2485180</v>
      </c>
      <c r="D196">
        <f t="shared" ref="D196:D259" si="17">(B196-B195)/B195</f>
        <v>2.6319447662295568E-2</v>
      </c>
      <c r="E196">
        <f t="shared" ref="E196:E259" si="18">LN(B196/B195)</f>
        <v>2.59790507858117E-2</v>
      </c>
      <c r="F196">
        <f t="shared" si="16"/>
        <v>5.4003774417391837</v>
      </c>
      <c r="G196">
        <f t="shared" si="16"/>
        <v>14.725855649497252</v>
      </c>
      <c r="H196">
        <f t="shared" si="15"/>
        <v>0</v>
      </c>
    </row>
    <row r="197" spans="1:8" x14ac:dyDescent="0.25">
      <c r="A197" t="s">
        <v>166</v>
      </c>
      <c r="B197">
        <v>222.8</v>
      </c>
      <c r="C197">
        <v>1754396</v>
      </c>
      <c r="D197">
        <f t="shared" si="17"/>
        <v>5.9144882387466803E-3</v>
      </c>
      <c r="E197">
        <f t="shared" si="18"/>
        <v>5.8970663139451471E-3</v>
      </c>
      <c r="F197">
        <f t="shared" si="16"/>
        <v>5.4062745080531291</v>
      </c>
      <c r="G197">
        <f t="shared" si="16"/>
        <v>14.377635196101457</v>
      </c>
      <c r="H197">
        <f t="shared" si="15"/>
        <v>0</v>
      </c>
    </row>
    <row r="198" spans="1:8" x14ac:dyDescent="0.25">
      <c r="A198" t="s">
        <v>167</v>
      </c>
      <c r="B198">
        <v>220.89</v>
      </c>
      <c r="C198">
        <v>1293668</v>
      </c>
      <c r="D198">
        <f t="shared" si="17"/>
        <v>-8.5727109515261433E-3</v>
      </c>
      <c r="E198">
        <f t="shared" si="18"/>
        <v>-8.6096680043938802E-3</v>
      </c>
      <c r="F198">
        <f t="shared" si="16"/>
        <v>5.3976648400487353</v>
      </c>
      <c r="G198">
        <f t="shared" si="16"/>
        <v>14.072992152344604</v>
      </c>
      <c r="H198">
        <f t="shared" si="15"/>
        <v>0</v>
      </c>
    </row>
    <row r="199" spans="1:8" x14ac:dyDescent="0.25">
      <c r="A199" t="s">
        <v>168</v>
      </c>
      <c r="B199">
        <v>219.71</v>
      </c>
      <c r="C199">
        <v>1167219</v>
      </c>
      <c r="D199">
        <f t="shared" si="17"/>
        <v>-5.3420254425278575E-3</v>
      </c>
      <c r="E199">
        <f t="shared" si="18"/>
        <v>-5.3563450804561758E-3</v>
      </c>
      <c r="F199">
        <f t="shared" si="16"/>
        <v>5.3923084949682787</v>
      </c>
      <c r="G199">
        <f t="shared" si="16"/>
        <v>13.970134554331013</v>
      </c>
      <c r="H199">
        <f t="shared" si="15"/>
        <v>0</v>
      </c>
    </row>
    <row r="200" spans="1:8" x14ac:dyDescent="0.25">
      <c r="A200" t="s">
        <v>169</v>
      </c>
      <c r="B200">
        <v>219.65</v>
      </c>
      <c r="C200">
        <v>1520369</v>
      </c>
      <c r="D200">
        <f t="shared" si="17"/>
        <v>-2.7308725137682521E-4</v>
      </c>
      <c r="E200">
        <f t="shared" si="18"/>
        <v>-2.7312454649033581E-4</v>
      </c>
      <c r="F200">
        <f t="shared" si="16"/>
        <v>5.3920353704217883</v>
      </c>
      <c r="G200">
        <f t="shared" si="16"/>
        <v>14.234463626518147</v>
      </c>
      <c r="H200">
        <f t="shared" si="15"/>
        <v>0</v>
      </c>
    </row>
    <row r="201" spans="1:8" x14ac:dyDescent="0.25">
      <c r="A201" t="s">
        <v>170</v>
      </c>
      <c r="B201">
        <v>214.37</v>
      </c>
      <c r="C201">
        <v>1524390</v>
      </c>
      <c r="D201">
        <f t="shared" si="17"/>
        <v>-2.4038242658775327E-2</v>
      </c>
      <c r="E201">
        <f t="shared" si="18"/>
        <v>-2.4331876388744275E-2</v>
      </c>
      <c r="F201">
        <f t="shared" si="16"/>
        <v>5.3677034940330444</v>
      </c>
      <c r="G201">
        <f t="shared" si="16"/>
        <v>14.237104888002309</v>
      </c>
      <c r="H201">
        <f t="shared" ref="H201:H232" si="19">IF(AND(E201&gt;=$M$5,E201&lt;=$M$6),0,"Выброс")</f>
        <v>0</v>
      </c>
    </row>
    <row r="202" spans="1:8" x14ac:dyDescent="0.25">
      <c r="A202" t="s">
        <v>171</v>
      </c>
      <c r="B202">
        <v>214.61</v>
      </c>
      <c r="C202">
        <v>1146166</v>
      </c>
      <c r="D202">
        <f t="shared" si="17"/>
        <v>1.1195596398750249E-3</v>
      </c>
      <c r="E202">
        <f t="shared" si="18"/>
        <v>1.1189334003461127E-3</v>
      </c>
      <c r="F202">
        <f t="shared" si="16"/>
        <v>5.3688224274333907</v>
      </c>
      <c r="G202">
        <f t="shared" si="16"/>
        <v>13.951933017424775</v>
      </c>
      <c r="H202">
        <f t="shared" si="19"/>
        <v>0</v>
      </c>
    </row>
    <row r="203" spans="1:8" x14ac:dyDescent="0.25">
      <c r="A203" t="s">
        <v>172</v>
      </c>
      <c r="B203">
        <v>214.78</v>
      </c>
      <c r="C203">
        <v>1183537</v>
      </c>
      <c r="D203">
        <f t="shared" si="17"/>
        <v>7.9213456968448579E-4</v>
      </c>
      <c r="E203">
        <f t="shared" si="18"/>
        <v>7.9182099667991757E-4</v>
      </c>
      <c r="F203">
        <f t="shared" si="16"/>
        <v>5.3696142484300706</v>
      </c>
      <c r="G203">
        <f t="shared" si="16"/>
        <v>13.984017970649857</v>
      </c>
      <c r="H203">
        <f t="shared" si="19"/>
        <v>0</v>
      </c>
    </row>
    <row r="204" spans="1:8" x14ac:dyDescent="0.25">
      <c r="A204" t="s">
        <v>173</v>
      </c>
      <c r="B204">
        <v>214.94</v>
      </c>
      <c r="C204">
        <v>1126777</v>
      </c>
      <c r="D204">
        <f t="shared" si="17"/>
        <v>7.4494831921033888E-4</v>
      </c>
      <c r="E204">
        <f t="shared" si="18"/>
        <v>7.4467098293678092E-4</v>
      </c>
      <c r="F204">
        <f t="shared" si="16"/>
        <v>5.3703589194130075</v>
      </c>
      <c r="G204">
        <f t="shared" si="16"/>
        <v>13.934871902990444</v>
      </c>
      <c r="H204">
        <f t="shared" si="19"/>
        <v>0</v>
      </c>
    </row>
    <row r="205" spans="1:8" x14ac:dyDescent="0.25">
      <c r="A205" t="s">
        <v>174</v>
      </c>
      <c r="B205">
        <v>216.22</v>
      </c>
      <c r="C205">
        <v>1034545</v>
      </c>
      <c r="D205">
        <f t="shared" si="17"/>
        <v>5.9551502744952132E-3</v>
      </c>
      <c r="E205">
        <f t="shared" si="18"/>
        <v>5.937488451618113E-3</v>
      </c>
      <c r="F205">
        <f t="shared" si="16"/>
        <v>5.3762964078646256</v>
      </c>
      <c r="G205">
        <f t="shared" si="16"/>
        <v>13.84947227449668</v>
      </c>
      <c r="H205">
        <f t="shared" si="19"/>
        <v>0</v>
      </c>
    </row>
    <row r="206" spans="1:8" x14ac:dyDescent="0.25">
      <c r="A206" t="s">
        <v>175</v>
      </c>
      <c r="B206">
        <v>210.25</v>
      </c>
      <c r="C206">
        <v>2092203</v>
      </c>
      <c r="D206">
        <f t="shared" si="17"/>
        <v>-2.7610766811580791E-2</v>
      </c>
      <c r="E206">
        <f t="shared" si="18"/>
        <v>-2.7999109011567901E-2</v>
      </c>
      <c r="F206">
        <f t="shared" si="16"/>
        <v>5.3482972988530575</v>
      </c>
      <c r="G206">
        <f t="shared" si="16"/>
        <v>14.553728135788102</v>
      </c>
      <c r="H206">
        <f t="shared" si="19"/>
        <v>0</v>
      </c>
    </row>
    <row r="207" spans="1:8" x14ac:dyDescent="0.25">
      <c r="A207" t="s">
        <v>176</v>
      </c>
      <c r="B207">
        <v>213.15</v>
      </c>
      <c r="C207">
        <v>1401623</v>
      </c>
      <c r="D207">
        <f t="shared" si="17"/>
        <v>1.379310344827589E-2</v>
      </c>
      <c r="E207">
        <f t="shared" si="18"/>
        <v>1.3698844358161927E-2</v>
      </c>
      <c r="F207">
        <f t="shared" si="16"/>
        <v>5.3619961432112193</v>
      </c>
      <c r="G207">
        <f t="shared" si="16"/>
        <v>14.153141408846976</v>
      </c>
      <c r="H207">
        <f t="shared" si="19"/>
        <v>0</v>
      </c>
    </row>
    <row r="208" spans="1:8" x14ac:dyDescent="0.25">
      <c r="A208" t="s">
        <v>177</v>
      </c>
      <c r="B208">
        <v>202.47</v>
      </c>
      <c r="C208">
        <v>2032308</v>
      </c>
      <c r="D208">
        <f t="shared" si="17"/>
        <v>-5.0105559465165407E-2</v>
      </c>
      <c r="E208">
        <f t="shared" si="18"/>
        <v>-5.1404415787794512E-2</v>
      </c>
      <c r="F208">
        <f t="shared" si="16"/>
        <v>5.3105917274234251</v>
      </c>
      <c r="G208">
        <f t="shared" si="16"/>
        <v>14.524682650997359</v>
      </c>
      <c r="H208" t="str">
        <f t="shared" si="19"/>
        <v>Выброс</v>
      </c>
    </row>
    <row r="209" spans="1:8" x14ac:dyDescent="0.25">
      <c r="A209" t="s">
        <v>178</v>
      </c>
      <c r="B209">
        <v>204.35</v>
      </c>
      <c r="C209">
        <v>1385771</v>
      </c>
      <c r="D209">
        <f t="shared" si="17"/>
        <v>9.2853262211685453E-3</v>
      </c>
      <c r="E209">
        <f t="shared" si="18"/>
        <v>9.2424825868614412E-3</v>
      </c>
      <c r="F209">
        <f t="shared" si="16"/>
        <v>5.3198342100102867</v>
      </c>
      <c r="G209">
        <f t="shared" si="16"/>
        <v>14.141767221415828</v>
      </c>
      <c r="H209">
        <f t="shared" si="19"/>
        <v>0</v>
      </c>
    </row>
    <row r="210" spans="1:8" x14ac:dyDescent="0.25">
      <c r="A210" t="s">
        <v>179</v>
      </c>
      <c r="B210">
        <v>202.63</v>
      </c>
      <c r="C210">
        <v>1622105</v>
      </c>
      <c r="D210">
        <f t="shared" si="17"/>
        <v>-8.4169317347687744E-3</v>
      </c>
      <c r="E210">
        <f t="shared" si="18"/>
        <v>-8.4525541330484674E-3</v>
      </c>
      <c r="F210">
        <f t="shared" si="16"/>
        <v>5.3113816558772378</v>
      </c>
      <c r="G210">
        <f t="shared" si="16"/>
        <v>14.299235246457474</v>
      </c>
      <c r="H210">
        <f t="shared" si="19"/>
        <v>0</v>
      </c>
    </row>
    <row r="211" spans="1:8" x14ac:dyDescent="0.25">
      <c r="A211" s="1">
        <v>43872</v>
      </c>
      <c r="B211">
        <v>202.32</v>
      </c>
      <c r="C211">
        <v>1367230</v>
      </c>
      <c r="D211">
        <f t="shared" si="17"/>
        <v>-1.5298820510289803E-3</v>
      </c>
      <c r="E211">
        <f t="shared" si="18"/>
        <v>-1.5310535155281509E-3</v>
      </c>
      <c r="F211">
        <f t="shared" si="16"/>
        <v>5.3098506023617098</v>
      </c>
      <c r="G211">
        <f t="shared" si="16"/>
        <v>14.128297353199306</v>
      </c>
      <c r="H211">
        <f t="shared" si="19"/>
        <v>0</v>
      </c>
    </row>
    <row r="212" spans="1:8" x14ac:dyDescent="0.25">
      <c r="A212" s="1">
        <v>43901</v>
      </c>
      <c r="B212">
        <v>206.14</v>
      </c>
      <c r="C212">
        <v>1164962</v>
      </c>
      <c r="D212">
        <f t="shared" si="17"/>
        <v>1.8880980624752835E-2</v>
      </c>
      <c r="E212">
        <f t="shared" si="18"/>
        <v>1.8704947246936842E-2</v>
      </c>
      <c r="F212">
        <f t="shared" si="16"/>
        <v>5.3285555496086463</v>
      </c>
      <c r="G212">
        <f t="shared" si="16"/>
        <v>13.968199026424207</v>
      </c>
      <c r="H212">
        <f t="shared" si="19"/>
        <v>0</v>
      </c>
    </row>
    <row r="213" spans="1:8" x14ac:dyDescent="0.25">
      <c r="A213" s="1">
        <v>43932</v>
      </c>
      <c r="B213">
        <v>216.46</v>
      </c>
      <c r="C213">
        <v>2106906</v>
      </c>
      <c r="D213">
        <f t="shared" si="17"/>
        <v>5.0063063937130212E-2</v>
      </c>
      <c r="E213">
        <f t="shared" si="18"/>
        <v>4.8850223258353795E-2</v>
      </c>
      <c r="F213">
        <f t="shared" si="16"/>
        <v>5.3774057728670002</v>
      </c>
      <c r="G213">
        <f t="shared" si="16"/>
        <v>14.560731078597014</v>
      </c>
      <c r="H213" t="str">
        <f t="shared" si="19"/>
        <v>Выброс</v>
      </c>
    </row>
    <row r="214" spans="1:8" x14ac:dyDescent="0.25">
      <c r="A214" s="1">
        <v>43962</v>
      </c>
      <c r="B214">
        <v>223.23</v>
      </c>
      <c r="C214">
        <v>1738397</v>
      </c>
      <c r="D214">
        <f t="shared" si="17"/>
        <v>3.1275986325418004E-2</v>
      </c>
      <c r="E214">
        <f t="shared" si="18"/>
        <v>3.0796857210279069E-2</v>
      </c>
      <c r="F214">
        <f t="shared" si="16"/>
        <v>5.4082026300772794</v>
      </c>
      <c r="G214">
        <f t="shared" si="16"/>
        <v>14.368473982198063</v>
      </c>
      <c r="H214">
        <f t="shared" si="19"/>
        <v>0</v>
      </c>
    </row>
    <row r="215" spans="1:8" x14ac:dyDescent="0.25">
      <c r="A215" s="1">
        <v>43993</v>
      </c>
      <c r="B215">
        <v>223.64</v>
      </c>
      <c r="C215">
        <v>1066372</v>
      </c>
      <c r="D215">
        <f t="shared" si="17"/>
        <v>1.8366706983828187E-3</v>
      </c>
      <c r="E215">
        <f t="shared" si="18"/>
        <v>1.8349860811649498E-3</v>
      </c>
      <c r="F215">
        <f t="shared" si="16"/>
        <v>5.4100376161584443</v>
      </c>
      <c r="G215">
        <f t="shared" si="16"/>
        <v>13.879772790937785</v>
      </c>
      <c r="H215">
        <f t="shared" si="19"/>
        <v>0</v>
      </c>
    </row>
    <row r="216" spans="1:8" x14ac:dyDescent="0.25">
      <c r="A216" s="1">
        <v>44085</v>
      </c>
      <c r="B216">
        <v>218.42</v>
      </c>
      <c r="C216">
        <v>1903543</v>
      </c>
      <c r="D216">
        <f t="shared" si="17"/>
        <v>-2.3341083884814876E-2</v>
      </c>
      <c r="E216">
        <f t="shared" si="18"/>
        <v>-2.3617801388862273E-2</v>
      </c>
      <c r="F216">
        <f t="shared" si="16"/>
        <v>5.3864198147695825</v>
      </c>
      <c r="G216">
        <f t="shared" si="16"/>
        <v>14.459227444515392</v>
      </c>
      <c r="H216">
        <f t="shared" si="19"/>
        <v>0</v>
      </c>
    </row>
    <row r="217" spans="1:8" x14ac:dyDescent="0.25">
      <c r="A217" s="1">
        <v>44115</v>
      </c>
      <c r="B217">
        <v>211.08</v>
      </c>
      <c r="C217">
        <v>2193104</v>
      </c>
      <c r="D217">
        <f t="shared" si="17"/>
        <v>-3.360498122882509E-2</v>
      </c>
      <c r="E217">
        <f t="shared" si="18"/>
        <v>-3.4182606232115068E-2</v>
      </c>
      <c r="F217">
        <f t="shared" si="16"/>
        <v>5.352237208537467</v>
      </c>
      <c r="G217">
        <f t="shared" si="16"/>
        <v>14.600828449896172</v>
      </c>
      <c r="H217">
        <f t="shared" si="19"/>
        <v>0</v>
      </c>
    </row>
    <row r="218" spans="1:8" x14ac:dyDescent="0.25">
      <c r="A218" s="1">
        <v>44146</v>
      </c>
      <c r="B218">
        <v>216.42</v>
      </c>
      <c r="C218">
        <v>1549085</v>
      </c>
      <c r="D218">
        <f t="shared" si="17"/>
        <v>2.5298465036952694E-2</v>
      </c>
      <c r="E218">
        <f t="shared" si="18"/>
        <v>2.4983755606035468E-2</v>
      </c>
      <c r="F218">
        <f t="shared" si="16"/>
        <v>5.3772209641435023</v>
      </c>
      <c r="G218">
        <f t="shared" si="16"/>
        <v>14.253174992005807</v>
      </c>
      <c r="H218">
        <f t="shared" si="19"/>
        <v>0</v>
      </c>
    </row>
    <row r="219" spans="1:8" x14ac:dyDescent="0.25">
      <c r="A219" s="1">
        <v>44176</v>
      </c>
      <c r="B219">
        <v>215.43</v>
      </c>
      <c r="C219">
        <v>1030334</v>
      </c>
      <c r="D219">
        <f t="shared" si="17"/>
        <v>-4.574438591627302E-3</v>
      </c>
      <c r="E219">
        <f t="shared" si="18"/>
        <v>-4.5849333531666975E-3</v>
      </c>
      <c r="F219">
        <f t="shared" si="16"/>
        <v>5.3726360307903356</v>
      </c>
      <c r="G219">
        <f t="shared" si="16"/>
        <v>13.845393579485727</v>
      </c>
      <c r="H219">
        <f t="shared" si="19"/>
        <v>0</v>
      </c>
    </row>
    <row r="220" spans="1:8" x14ac:dyDescent="0.25">
      <c r="A220" t="s">
        <v>180</v>
      </c>
      <c r="B220">
        <v>216.5</v>
      </c>
      <c r="C220">
        <v>972394</v>
      </c>
      <c r="D220">
        <f t="shared" si="17"/>
        <v>4.9668105649166468E-3</v>
      </c>
      <c r="E220">
        <f t="shared" si="18"/>
        <v>4.9545166522085519E-3</v>
      </c>
      <c r="F220">
        <f t="shared" si="16"/>
        <v>5.3775905474425443</v>
      </c>
      <c r="G220">
        <f t="shared" si="16"/>
        <v>13.787516351104781</v>
      </c>
      <c r="H220">
        <f t="shared" si="19"/>
        <v>0</v>
      </c>
    </row>
    <row r="221" spans="1:8" x14ac:dyDescent="0.25">
      <c r="A221" t="s">
        <v>181</v>
      </c>
      <c r="B221">
        <v>217.35</v>
      </c>
      <c r="C221">
        <v>1152764</v>
      </c>
      <c r="D221">
        <f t="shared" si="17"/>
        <v>3.9260969976905053E-3</v>
      </c>
      <c r="E221">
        <f t="shared" si="18"/>
        <v>3.9184099922564292E-3</v>
      </c>
      <c r="F221">
        <f t="shared" si="16"/>
        <v>5.381508957434801</v>
      </c>
      <c r="G221">
        <f t="shared" si="16"/>
        <v>13.957673094866164</v>
      </c>
      <c r="H221">
        <f t="shared" si="19"/>
        <v>0</v>
      </c>
    </row>
    <row r="222" spans="1:8" x14ac:dyDescent="0.25">
      <c r="A222" t="s">
        <v>182</v>
      </c>
      <c r="B222">
        <v>214.5</v>
      </c>
      <c r="C222">
        <v>1135149</v>
      </c>
      <c r="D222">
        <f t="shared" si="17"/>
        <v>-1.3112491373360912E-2</v>
      </c>
      <c r="E222">
        <f t="shared" si="18"/>
        <v>-1.3199219066729377E-2</v>
      </c>
      <c r="F222">
        <f t="shared" si="16"/>
        <v>5.3683097383680716</v>
      </c>
      <c r="G222">
        <f t="shared" si="16"/>
        <v>13.942274477814539</v>
      </c>
      <c r="H222">
        <f t="shared" si="19"/>
        <v>0</v>
      </c>
    </row>
    <row r="223" spans="1:8" x14ac:dyDescent="0.25">
      <c r="A223" t="s">
        <v>183</v>
      </c>
      <c r="B223">
        <v>211</v>
      </c>
      <c r="C223">
        <v>1191647</v>
      </c>
      <c r="D223">
        <f t="shared" si="17"/>
        <v>-1.6317016317016316E-2</v>
      </c>
      <c r="E223">
        <f t="shared" si="18"/>
        <v>-1.6451604892005169E-2</v>
      </c>
      <c r="F223">
        <f t="shared" si="16"/>
        <v>5.3518581334760666</v>
      </c>
      <c r="G223">
        <f t="shared" si="16"/>
        <v>13.990846941809448</v>
      </c>
      <c r="H223">
        <f t="shared" si="19"/>
        <v>0</v>
      </c>
    </row>
    <row r="224" spans="1:8" x14ac:dyDescent="0.25">
      <c r="A224" t="s">
        <v>184</v>
      </c>
      <c r="B224">
        <v>212.35</v>
      </c>
      <c r="C224">
        <v>1184342</v>
      </c>
      <c r="D224">
        <f t="shared" si="17"/>
        <v>6.3981042654028169E-3</v>
      </c>
      <c r="E224">
        <f t="shared" si="18"/>
        <v>6.3777232832137104E-3</v>
      </c>
      <c r="F224">
        <f t="shared" si="16"/>
        <v>5.35823585675928</v>
      </c>
      <c r="G224">
        <f t="shared" si="16"/>
        <v>13.98469790406792</v>
      </c>
      <c r="H224">
        <f t="shared" si="19"/>
        <v>0</v>
      </c>
    </row>
    <row r="225" spans="1:8" x14ac:dyDescent="0.25">
      <c r="A225" t="s">
        <v>185</v>
      </c>
      <c r="B225">
        <v>210.33</v>
      </c>
      <c r="C225">
        <v>980160</v>
      </c>
      <c r="D225">
        <f t="shared" si="17"/>
        <v>-9.51259712738395E-3</v>
      </c>
      <c r="E225">
        <f t="shared" si="18"/>
        <v>-9.55813087229411E-3</v>
      </c>
      <c r="F225">
        <f t="shared" si="16"/>
        <v>5.3486777258869864</v>
      </c>
      <c r="G225">
        <f t="shared" si="16"/>
        <v>13.795471102626548</v>
      </c>
      <c r="H225">
        <f t="shared" si="19"/>
        <v>0</v>
      </c>
    </row>
    <row r="226" spans="1:8" x14ac:dyDescent="0.25">
      <c r="A226" t="s">
        <v>186</v>
      </c>
      <c r="B226">
        <v>210.05</v>
      </c>
      <c r="C226">
        <v>883303</v>
      </c>
      <c r="D226">
        <f t="shared" si="17"/>
        <v>-1.3312413825892699E-3</v>
      </c>
      <c r="E226">
        <f t="shared" si="18"/>
        <v>-1.3321282715948589E-3</v>
      </c>
      <c r="F226">
        <f t="shared" si="16"/>
        <v>5.3473455976153907</v>
      </c>
      <c r="G226">
        <f t="shared" si="16"/>
        <v>13.691423569082035</v>
      </c>
      <c r="H226">
        <f t="shared" si="19"/>
        <v>0</v>
      </c>
    </row>
    <row r="227" spans="1:8" x14ac:dyDescent="0.25">
      <c r="A227" t="s">
        <v>187</v>
      </c>
      <c r="B227">
        <v>213.86</v>
      </c>
      <c r="C227">
        <v>1316283</v>
      </c>
      <c r="D227">
        <f t="shared" si="17"/>
        <v>1.8138538443227811E-2</v>
      </c>
      <c r="E227">
        <f t="shared" si="18"/>
        <v>1.7975997713119446E-2</v>
      </c>
      <c r="F227">
        <f t="shared" si="16"/>
        <v>5.3653215953285107</v>
      </c>
      <c r="G227">
        <f t="shared" si="16"/>
        <v>14.090322413341116</v>
      </c>
      <c r="H227">
        <f t="shared" si="19"/>
        <v>0</v>
      </c>
    </row>
    <row r="228" spans="1:8" x14ac:dyDescent="0.25">
      <c r="A228" t="s">
        <v>188</v>
      </c>
      <c r="B228">
        <v>213.79</v>
      </c>
      <c r="C228">
        <v>1039714</v>
      </c>
      <c r="D228">
        <f t="shared" si="17"/>
        <v>-3.2731693631357709E-4</v>
      </c>
      <c r="E228">
        <f t="shared" si="18"/>
        <v>-3.2737051619405685E-4</v>
      </c>
      <c r="F228">
        <f t="shared" si="16"/>
        <v>5.3649942248123166</v>
      </c>
      <c r="G228">
        <f t="shared" si="16"/>
        <v>13.854456233298121</v>
      </c>
      <c r="H228">
        <f t="shared" si="19"/>
        <v>0</v>
      </c>
    </row>
    <row r="229" spans="1:8" x14ac:dyDescent="0.25">
      <c r="A229" t="s">
        <v>189</v>
      </c>
      <c r="B229">
        <v>215.2</v>
      </c>
      <c r="C229">
        <v>588470</v>
      </c>
      <c r="D229">
        <f t="shared" si="17"/>
        <v>6.595257027924583E-3</v>
      </c>
      <c r="E229">
        <f t="shared" si="18"/>
        <v>6.5736034753127622E-3</v>
      </c>
      <c r="F229">
        <f t="shared" si="16"/>
        <v>5.3715678282876294</v>
      </c>
      <c r="G229">
        <f t="shared" si="16"/>
        <v>13.285281227322772</v>
      </c>
      <c r="H229">
        <f t="shared" si="19"/>
        <v>0</v>
      </c>
    </row>
    <row r="230" spans="1:8" x14ac:dyDescent="0.25">
      <c r="A230" t="s">
        <v>190</v>
      </c>
      <c r="B230">
        <v>214.25</v>
      </c>
      <c r="C230">
        <v>1429089</v>
      </c>
      <c r="D230">
        <f t="shared" si="17"/>
        <v>-4.4144981412638879E-3</v>
      </c>
      <c r="E230">
        <f t="shared" si="18"/>
        <v>-4.4242708097401735E-3</v>
      </c>
      <c r="F230">
        <f t="shared" si="16"/>
        <v>5.3671435574778892</v>
      </c>
      <c r="G230">
        <f t="shared" si="16"/>
        <v>14.172547736288209</v>
      </c>
      <c r="H230">
        <f t="shared" si="19"/>
        <v>0</v>
      </c>
    </row>
    <row r="231" spans="1:8" x14ac:dyDescent="0.25">
      <c r="A231" s="1">
        <v>43842</v>
      </c>
      <c r="B231">
        <v>216.22</v>
      </c>
      <c r="C231">
        <v>1207571</v>
      </c>
      <c r="D231">
        <f t="shared" si="17"/>
        <v>9.1948658109684903E-3</v>
      </c>
      <c r="E231">
        <f t="shared" si="18"/>
        <v>9.1528503867360587E-3</v>
      </c>
      <c r="F231">
        <f t="shared" si="16"/>
        <v>5.3762964078646256</v>
      </c>
      <c r="G231">
        <f t="shared" si="16"/>
        <v>14.004121461952105</v>
      </c>
      <c r="H231">
        <f t="shared" si="19"/>
        <v>0</v>
      </c>
    </row>
    <row r="232" spans="1:8" x14ac:dyDescent="0.25">
      <c r="A232" s="1">
        <v>43873</v>
      </c>
      <c r="B232">
        <v>215.41</v>
      </c>
      <c r="C232">
        <v>912649</v>
      </c>
      <c r="D232">
        <f t="shared" si="17"/>
        <v>-3.7461844417722794E-3</v>
      </c>
      <c r="E232">
        <f t="shared" si="18"/>
        <v>-3.7532189646171002E-3</v>
      </c>
      <c r="F232">
        <f t="shared" si="16"/>
        <v>5.3725431889000079</v>
      </c>
      <c r="G232">
        <f t="shared" si="16"/>
        <v>13.724106638780036</v>
      </c>
      <c r="H232">
        <f t="shared" si="19"/>
        <v>0</v>
      </c>
    </row>
    <row r="233" spans="1:8" x14ac:dyDescent="0.25">
      <c r="A233" s="1">
        <v>43902</v>
      </c>
      <c r="B233">
        <v>214.28</v>
      </c>
      <c r="C233">
        <v>853519</v>
      </c>
      <c r="D233">
        <f t="shared" si="17"/>
        <v>-5.245810315212829E-3</v>
      </c>
      <c r="E233">
        <f t="shared" si="18"/>
        <v>-5.2596178872487175E-3</v>
      </c>
      <c r="F233">
        <f t="shared" si="16"/>
        <v>5.3672835710127593</v>
      </c>
      <c r="G233">
        <f t="shared" si="16"/>
        <v>13.657123082245947</v>
      </c>
      <c r="H233">
        <f t="shared" ref="H233:H264" si="20">IF(AND(E233&gt;=$M$5,E233&lt;=$M$6),0,"Выброс")</f>
        <v>0</v>
      </c>
    </row>
    <row r="234" spans="1:8" x14ac:dyDescent="0.25">
      <c r="A234" s="1">
        <v>43933</v>
      </c>
      <c r="B234">
        <v>214.39</v>
      </c>
      <c r="C234">
        <v>889105</v>
      </c>
      <c r="D234">
        <f t="shared" si="17"/>
        <v>5.1334702258720006E-4</v>
      </c>
      <c r="E234">
        <f t="shared" si="18"/>
        <v>5.1321530508022879E-4</v>
      </c>
      <c r="F234">
        <f t="shared" si="16"/>
        <v>5.3677967863178395</v>
      </c>
      <c r="G234">
        <f t="shared" si="16"/>
        <v>13.697970617757797</v>
      </c>
      <c r="H234">
        <f t="shared" si="20"/>
        <v>0</v>
      </c>
    </row>
    <row r="235" spans="1:8" x14ac:dyDescent="0.25">
      <c r="A235" s="1">
        <v>44024</v>
      </c>
      <c r="B235">
        <v>214.32</v>
      </c>
      <c r="C235">
        <v>798986</v>
      </c>
      <c r="D235">
        <f t="shared" si="17"/>
        <v>-3.2650776622040757E-4</v>
      </c>
      <c r="E235">
        <f t="shared" si="18"/>
        <v>-3.2656108148670113E-4</v>
      </c>
      <c r="F235">
        <f t="shared" si="16"/>
        <v>5.3674702252363531</v>
      </c>
      <c r="G235">
        <f t="shared" si="16"/>
        <v>13.591098702692523</v>
      </c>
      <c r="H235">
        <f t="shared" si="20"/>
        <v>0</v>
      </c>
    </row>
    <row r="236" spans="1:8" x14ac:dyDescent="0.25">
      <c r="A236" s="1">
        <v>44055</v>
      </c>
      <c r="B236">
        <v>215.98</v>
      </c>
      <c r="C236">
        <v>1000537</v>
      </c>
      <c r="D236">
        <f t="shared" si="17"/>
        <v>7.7454273982829258E-3</v>
      </c>
      <c r="E236">
        <f t="shared" si="18"/>
        <v>7.7155855682603178E-3</v>
      </c>
      <c r="F236">
        <f t="shared" si="16"/>
        <v>5.3751858108046138</v>
      </c>
      <c r="G236">
        <f t="shared" si="16"/>
        <v>13.816047413831372</v>
      </c>
      <c r="H236">
        <f t="shared" si="20"/>
        <v>0</v>
      </c>
    </row>
    <row r="237" spans="1:8" x14ac:dyDescent="0.25">
      <c r="A237" s="1">
        <v>44086</v>
      </c>
      <c r="B237">
        <v>211.53</v>
      </c>
      <c r="C237">
        <v>1376468</v>
      </c>
      <c r="D237">
        <f t="shared" si="17"/>
        <v>-2.0603759607371E-2</v>
      </c>
      <c r="E237">
        <f t="shared" si="18"/>
        <v>-2.0818978405554762E-2</v>
      </c>
      <c r="F237">
        <f t="shared" si="16"/>
        <v>5.3543668323990588</v>
      </c>
      <c r="G237">
        <f t="shared" si="16"/>
        <v>14.135031355928065</v>
      </c>
      <c r="H237">
        <f t="shared" si="20"/>
        <v>0</v>
      </c>
    </row>
    <row r="238" spans="1:8" x14ac:dyDescent="0.25">
      <c r="A238" s="1">
        <v>44116</v>
      </c>
      <c r="B238">
        <v>210.55</v>
      </c>
      <c r="C238">
        <v>862692</v>
      </c>
      <c r="D238">
        <f t="shared" si="17"/>
        <v>-4.6329125892307938E-3</v>
      </c>
      <c r="E238">
        <f t="shared" si="18"/>
        <v>-4.643677791122105E-3</v>
      </c>
      <c r="F238">
        <f t="shared" si="16"/>
        <v>5.3497231546079371</v>
      </c>
      <c r="G238">
        <f t="shared" si="16"/>
        <v>13.667813011809665</v>
      </c>
      <c r="H238">
        <f t="shared" si="20"/>
        <v>0</v>
      </c>
    </row>
    <row r="239" spans="1:8" x14ac:dyDescent="0.25">
      <c r="A239" s="1">
        <v>44147</v>
      </c>
      <c r="B239">
        <v>213.3</v>
      </c>
      <c r="C239">
        <v>1166144</v>
      </c>
      <c r="D239">
        <f t="shared" si="17"/>
        <v>1.3061030634053668E-2</v>
      </c>
      <c r="E239">
        <f t="shared" si="18"/>
        <v>1.2976470869368161E-2</v>
      </c>
      <c r="F239">
        <f t="shared" si="16"/>
        <v>5.3626996254773047</v>
      </c>
      <c r="G239">
        <f t="shared" si="16"/>
        <v>13.96921313740955</v>
      </c>
      <c r="H239">
        <f t="shared" si="20"/>
        <v>0</v>
      </c>
    </row>
    <row r="240" spans="1:8" x14ac:dyDescent="0.25">
      <c r="A240" t="s">
        <v>191</v>
      </c>
      <c r="B240">
        <v>214.19</v>
      </c>
      <c r="C240">
        <v>1163704</v>
      </c>
      <c r="D240">
        <f t="shared" si="17"/>
        <v>4.1725269573370197E-3</v>
      </c>
      <c r="E240">
        <f t="shared" si="18"/>
        <v>4.1638461057459386E-3</v>
      </c>
      <c r="F240">
        <f t="shared" si="16"/>
        <v>5.3668634715830512</v>
      </c>
      <c r="G240">
        <f t="shared" si="16"/>
        <v>13.967118579402282</v>
      </c>
      <c r="H240">
        <f t="shared" si="20"/>
        <v>0</v>
      </c>
    </row>
    <row r="241" spans="1:8" x14ac:dyDescent="0.25">
      <c r="A241" t="s">
        <v>192</v>
      </c>
      <c r="B241">
        <v>214.13</v>
      </c>
      <c r="C241">
        <v>925614</v>
      </c>
      <c r="D241">
        <f t="shared" si="17"/>
        <v>-2.8012512255475171E-4</v>
      </c>
      <c r="E241">
        <f t="shared" si="18"/>
        <v>-2.8016436492553874E-4</v>
      </c>
      <c r="F241">
        <f t="shared" si="16"/>
        <v>5.366583307218125</v>
      </c>
      <c r="G241">
        <f t="shared" si="16"/>
        <v>13.738212580071332</v>
      </c>
      <c r="H241">
        <f t="shared" si="20"/>
        <v>0</v>
      </c>
    </row>
    <row r="242" spans="1:8" x14ac:dyDescent="0.25">
      <c r="A242" t="s">
        <v>193</v>
      </c>
      <c r="B242">
        <v>219.22</v>
      </c>
      <c r="C242">
        <v>1533742</v>
      </c>
      <c r="D242">
        <f t="shared" si="17"/>
        <v>2.3770606640825684E-2</v>
      </c>
      <c r="E242">
        <f t="shared" si="18"/>
        <v>2.3492484569451914E-2</v>
      </c>
      <c r="F242">
        <f t="shared" si="16"/>
        <v>5.3900757917875772</v>
      </c>
      <c r="G242">
        <f t="shared" si="16"/>
        <v>14.243221059019735</v>
      </c>
      <c r="H242">
        <f t="shared" si="20"/>
        <v>0</v>
      </c>
    </row>
    <row r="243" spans="1:8" x14ac:dyDescent="0.25">
      <c r="A243" t="s">
        <v>194</v>
      </c>
      <c r="B243">
        <v>219.41</v>
      </c>
      <c r="C243">
        <v>1141818</v>
      </c>
      <c r="D243">
        <f t="shared" si="17"/>
        <v>8.6670924185748436E-4</v>
      </c>
      <c r="E243">
        <f t="shared" si="18"/>
        <v>8.6633386628120156E-4</v>
      </c>
      <c r="F243">
        <f t="shared" si="16"/>
        <v>5.3909421256538588</v>
      </c>
      <c r="G243">
        <f t="shared" si="16"/>
        <v>13.948132286970274</v>
      </c>
      <c r="H243">
        <f t="shared" si="20"/>
        <v>0</v>
      </c>
    </row>
    <row r="244" spans="1:8" x14ac:dyDescent="0.25">
      <c r="A244" t="s">
        <v>195</v>
      </c>
      <c r="B244">
        <v>218.14</v>
      </c>
      <c r="C244">
        <v>1684558</v>
      </c>
      <c r="D244">
        <f t="shared" si="17"/>
        <v>-5.788250307643272E-3</v>
      </c>
      <c r="E244">
        <f t="shared" si="18"/>
        <v>-5.8050671532617441E-3</v>
      </c>
      <c r="F244">
        <f t="shared" si="16"/>
        <v>5.3851370585005967</v>
      </c>
      <c r="G244">
        <f t="shared" si="16"/>
        <v>14.337013772818063</v>
      </c>
      <c r="H244">
        <f t="shared" si="20"/>
        <v>0</v>
      </c>
    </row>
    <row r="245" spans="1:8" x14ac:dyDescent="0.25">
      <c r="A245" t="s">
        <v>196</v>
      </c>
      <c r="B245">
        <v>222.57</v>
      </c>
      <c r="C245">
        <v>1388687</v>
      </c>
      <c r="D245">
        <f t="shared" si="17"/>
        <v>2.0308059044650256E-2</v>
      </c>
      <c r="E245">
        <f t="shared" si="18"/>
        <v>2.0104600368947411E-2</v>
      </c>
      <c r="F245">
        <f t="shared" si="16"/>
        <v>5.405241658869544</v>
      </c>
      <c r="G245">
        <f t="shared" si="16"/>
        <v>14.143869254370522</v>
      </c>
      <c r="H245">
        <f t="shared" si="20"/>
        <v>0</v>
      </c>
    </row>
    <row r="246" spans="1:8" x14ac:dyDescent="0.25">
      <c r="A246" t="s">
        <v>197</v>
      </c>
      <c r="B246">
        <v>223.94</v>
      </c>
      <c r="C246">
        <v>837643</v>
      </c>
      <c r="D246">
        <f t="shared" si="17"/>
        <v>6.1553668508783962E-3</v>
      </c>
      <c r="E246">
        <f t="shared" si="18"/>
        <v>6.1364999625067888E-3</v>
      </c>
      <c r="F246">
        <f t="shared" si="16"/>
        <v>5.4113781588320506</v>
      </c>
      <c r="G246">
        <f t="shared" si="16"/>
        <v>13.63834727437453</v>
      </c>
      <c r="H246">
        <f t="shared" si="20"/>
        <v>0</v>
      </c>
    </row>
    <row r="247" spans="1:8" x14ac:dyDescent="0.25">
      <c r="A247" t="s">
        <v>198</v>
      </c>
      <c r="B247">
        <v>220.94</v>
      </c>
      <c r="C247">
        <v>701654</v>
      </c>
      <c r="D247">
        <f t="shared" si="17"/>
        <v>-1.3396445476466911E-2</v>
      </c>
      <c r="E247">
        <f t="shared" si="18"/>
        <v>-1.3486987387921846E-2</v>
      </c>
      <c r="F247">
        <f t="shared" si="16"/>
        <v>5.3978911714441287</v>
      </c>
      <c r="G247">
        <f t="shared" si="16"/>
        <v>13.461195684011033</v>
      </c>
      <c r="H247">
        <f t="shared" si="20"/>
        <v>0</v>
      </c>
    </row>
    <row r="248" spans="1:8" x14ac:dyDescent="0.25">
      <c r="A248" t="s">
        <v>199</v>
      </c>
      <c r="B248">
        <v>222.68</v>
      </c>
      <c r="C248">
        <v>540619</v>
      </c>
      <c r="D248">
        <f t="shared" si="17"/>
        <v>7.8754412962795742E-3</v>
      </c>
      <c r="E248">
        <f t="shared" si="18"/>
        <v>7.8445918711780253E-3</v>
      </c>
      <c r="F248">
        <f t="shared" si="16"/>
        <v>5.4057357633153069</v>
      </c>
      <c r="G248">
        <f t="shared" si="16"/>
        <v>13.200470058340798</v>
      </c>
      <c r="H248">
        <f t="shared" si="20"/>
        <v>0</v>
      </c>
    </row>
    <row r="249" spans="1:8" x14ac:dyDescent="0.25">
      <c r="A249" t="s">
        <v>200</v>
      </c>
      <c r="B249">
        <v>224.92</v>
      </c>
      <c r="C249">
        <v>901536</v>
      </c>
      <c r="D249">
        <f t="shared" si="17"/>
        <v>1.0059277887551557E-2</v>
      </c>
      <c r="E249">
        <f t="shared" si="18"/>
        <v>1.0009020108693751E-2</v>
      </c>
      <c r="F249">
        <f t="shared" si="16"/>
        <v>5.4157447834240013</v>
      </c>
      <c r="G249">
        <f t="shared" si="16"/>
        <v>13.71185525427245</v>
      </c>
      <c r="H249">
        <f t="shared" si="20"/>
        <v>0</v>
      </c>
    </row>
    <row r="250" spans="1:8" x14ac:dyDescent="0.25">
      <c r="A250" t="s">
        <v>201</v>
      </c>
      <c r="B250">
        <v>224.27</v>
      </c>
      <c r="C250">
        <v>852999</v>
      </c>
      <c r="D250">
        <f t="shared" si="17"/>
        <v>-2.8899164147251346E-3</v>
      </c>
      <c r="E250">
        <f t="shared" si="18"/>
        <v>-2.8941002858032128E-3</v>
      </c>
      <c r="F250">
        <f t="shared" si="16"/>
        <v>5.4128506831381973</v>
      </c>
      <c r="G250">
        <f t="shared" si="16"/>
        <v>13.656513654140186</v>
      </c>
      <c r="H250">
        <f t="shared" si="20"/>
        <v>0</v>
      </c>
    </row>
    <row r="251" spans="1:8" x14ac:dyDescent="0.25">
      <c r="A251" t="s">
        <v>202</v>
      </c>
      <c r="B251">
        <v>221.75</v>
      </c>
      <c r="C251">
        <v>724823</v>
      </c>
      <c r="D251">
        <f t="shared" si="17"/>
        <v>-1.1236456057430821E-2</v>
      </c>
      <c r="E251">
        <f t="shared" si="18"/>
        <v>-1.1300061948508839E-2</v>
      </c>
      <c r="F251">
        <f t="shared" si="16"/>
        <v>5.4015506211896884</v>
      </c>
      <c r="G251">
        <f t="shared" si="16"/>
        <v>13.493682766099262</v>
      </c>
      <c r="H251">
        <f t="shared" si="20"/>
        <v>0</v>
      </c>
    </row>
    <row r="252" spans="1:8" x14ac:dyDescent="0.25">
      <c r="A252" t="s">
        <v>279</v>
      </c>
      <c r="B252">
        <v>222.24</v>
      </c>
      <c r="C252">
        <v>785502</v>
      </c>
      <c r="D252">
        <f t="shared" si="17"/>
        <v>2.2096956031567492E-3</v>
      </c>
      <c r="E252">
        <f t="shared" si="18"/>
        <v>2.2072578163448136E-3</v>
      </c>
      <c r="F252">
        <f t="shared" si="16"/>
        <v>5.4037578790060339</v>
      </c>
      <c r="G252">
        <f t="shared" si="16"/>
        <v>13.574078282823521</v>
      </c>
      <c r="H252">
        <f t="shared" si="20"/>
        <v>0</v>
      </c>
    </row>
    <row r="253" spans="1:8" x14ac:dyDescent="0.25">
      <c r="A253" s="1">
        <v>44287</v>
      </c>
      <c r="B253">
        <v>217.85</v>
      </c>
      <c r="C253">
        <v>1396408</v>
      </c>
      <c r="D253">
        <f t="shared" si="17"/>
        <v>-1.9753419726421952E-2</v>
      </c>
      <c r="E253">
        <f t="shared" si="18"/>
        <v>-1.9951126442582602E-2</v>
      </c>
      <c r="F253">
        <f t="shared" si="16"/>
        <v>5.3838067525634514</v>
      </c>
      <c r="G253">
        <f t="shared" si="16"/>
        <v>14.149413783214081</v>
      </c>
      <c r="H253">
        <f t="shared" si="20"/>
        <v>0</v>
      </c>
    </row>
    <row r="254" spans="1:8" x14ac:dyDescent="0.25">
      <c r="A254" s="1">
        <v>44317</v>
      </c>
      <c r="B254">
        <v>218.02</v>
      </c>
      <c r="C254">
        <v>787674</v>
      </c>
      <c r="D254">
        <f t="shared" si="17"/>
        <v>7.8035345421168661E-4</v>
      </c>
      <c r="E254">
        <f t="shared" si="18"/>
        <v>7.8004913676142098E-4</v>
      </c>
      <c r="F254">
        <f t="shared" si="16"/>
        <v>5.3845868017002125</v>
      </c>
      <c r="G254">
        <f t="shared" si="16"/>
        <v>13.576839577656495</v>
      </c>
      <c r="H254">
        <f t="shared" si="20"/>
        <v>0</v>
      </c>
    </row>
    <row r="255" spans="1:8" x14ac:dyDescent="0.25">
      <c r="A255" s="1">
        <v>44348</v>
      </c>
      <c r="B255">
        <v>212.24</v>
      </c>
      <c r="C255">
        <v>1512084</v>
      </c>
      <c r="D255">
        <f t="shared" si="17"/>
        <v>-2.6511329235849927E-2</v>
      </c>
      <c r="E255">
        <f t="shared" si="18"/>
        <v>-2.6869091870728321E-2</v>
      </c>
      <c r="F255">
        <f t="shared" si="16"/>
        <v>5.3577177098294841</v>
      </c>
      <c r="G255">
        <f t="shared" si="16"/>
        <v>14.228999389734017</v>
      </c>
      <c r="H255">
        <f t="shared" si="20"/>
        <v>0</v>
      </c>
    </row>
    <row r="256" spans="1:8" x14ac:dyDescent="0.25">
      <c r="A256" s="1">
        <v>44378</v>
      </c>
      <c r="B256">
        <v>218.15</v>
      </c>
      <c r="C256">
        <v>1096705</v>
      </c>
      <c r="D256">
        <f t="shared" si="17"/>
        <v>2.7845834903882379E-2</v>
      </c>
      <c r="E256">
        <f t="shared" si="18"/>
        <v>2.7465189740134375E-2</v>
      </c>
      <c r="F256">
        <f t="shared" si="16"/>
        <v>5.3851828995696183</v>
      </c>
      <c r="G256">
        <f t="shared" si="16"/>
        <v>13.907820787869849</v>
      </c>
      <c r="H256">
        <f t="shared" si="20"/>
        <v>0</v>
      </c>
    </row>
    <row r="257" spans="1:8" x14ac:dyDescent="0.25">
      <c r="A257" s="1">
        <v>44409</v>
      </c>
      <c r="B257">
        <v>219.55</v>
      </c>
      <c r="C257">
        <v>941765</v>
      </c>
      <c r="D257">
        <f t="shared" si="17"/>
        <v>6.4176025670410527E-3</v>
      </c>
      <c r="E257">
        <f t="shared" si="18"/>
        <v>6.3970974381078608E-3</v>
      </c>
      <c r="F257">
        <f t="shared" si="16"/>
        <v>5.3915799970077263</v>
      </c>
      <c r="G257">
        <f t="shared" si="16"/>
        <v>13.755511053221442</v>
      </c>
      <c r="H257">
        <f t="shared" si="20"/>
        <v>0</v>
      </c>
    </row>
    <row r="258" spans="1:8" x14ac:dyDescent="0.25">
      <c r="A258" s="1">
        <v>44501</v>
      </c>
      <c r="B258">
        <v>217.46</v>
      </c>
      <c r="C258">
        <v>893708</v>
      </c>
      <c r="D258">
        <f t="shared" si="17"/>
        <v>-9.5194716465497754E-3</v>
      </c>
      <c r="E258">
        <f t="shared" si="18"/>
        <v>-9.565071438123041E-3</v>
      </c>
      <c r="F258">
        <f t="shared" si="16"/>
        <v>5.382014925569603</v>
      </c>
      <c r="G258">
        <f t="shared" si="16"/>
        <v>13.703134378879156</v>
      </c>
      <c r="H258">
        <f t="shared" si="20"/>
        <v>0</v>
      </c>
    </row>
    <row r="259" spans="1:8" x14ac:dyDescent="0.25">
      <c r="A259" s="1">
        <v>44531</v>
      </c>
      <c r="B259">
        <v>214.85</v>
      </c>
      <c r="C259">
        <v>925884</v>
      </c>
      <c r="D259">
        <f t="shared" si="17"/>
        <v>-1.2002207302492475E-2</v>
      </c>
      <c r="E259">
        <f t="shared" si="18"/>
        <v>-1.2074815348599345E-2</v>
      </c>
      <c r="F259">
        <f t="shared" ref="F259:G322" si="21">LN(B259)</f>
        <v>5.3699401102210045</v>
      </c>
      <c r="G259">
        <f t="shared" si="21"/>
        <v>13.738504235802976</v>
      </c>
      <c r="H259">
        <f t="shared" si="20"/>
        <v>0</v>
      </c>
    </row>
    <row r="260" spans="1:8" x14ac:dyDescent="0.25">
      <c r="A260" t="s">
        <v>6</v>
      </c>
      <c r="B260">
        <v>216.42</v>
      </c>
      <c r="C260">
        <v>754432</v>
      </c>
      <c r="D260">
        <f t="shared" ref="D260:D323" si="22">(B260-B259)/B259</f>
        <v>7.3074237840353422E-3</v>
      </c>
      <c r="E260">
        <f t="shared" ref="E260:E323" si="23">LN(B260/B259)</f>
        <v>7.2808539224985093E-3</v>
      </c>
      <c r="F260">
        <f t="shared" si="21"/>
        <v>5.3772209641435023</v>
      </c>
      <c r="G260">
        <f t="shared" si="21"/>
        <v>13.533720427217258</v>
      </c>
      <c r="H260">
        <f t="shared" si="20"/>
        <v>0</v>
      </c>
    </row>
    <row r="261" spans="1:8" x14ac:dyDescent="0.25">
      <c r="A261" t="s">
        <v>7</v>
      </c>
      <c r="B261">
        <v>213.01</v>
      </c>
      <c r="C261">
        <v>1362799</v>
      </c>
      <c r="D261">
        <f t="shared" si="22"/>
        <v>-1.5756399593383222E-2</v>
      </c>
      <c r="E261">
        <f t="shared" si="23"/>
        <v>-1.5881851179309639E-2</v>
      </c>
      <c r="F261">
        <f t="shared" si="21"/>
        <v>5.3613391129641927</v>
      </c>
      <c r="G261">
        <f t="shared" si="21"/>
        <v>14.125051230985292</v>
      </c>
      <c r="H261">
        <f t="shared" si="20"/>
        <v>0</v>
      </c>
    </row>
    <row r="262" spans="1:8" x14ac:dyDescent="0.25">
      <c r="A262" t="s">
        <v>8</v>
      </c>
      <c r="B262">
        <v>212.58</v>
      </c>
      <c r="C262">
        <v>1238186</v>
      </c>
      <c r="D262">
        <f t="shared" si="22"/>
        <v>-2.0186845687994856E-3</v>
      </c>
      <c r="E262">
        <f t="shared" si="23"/>
        <v>-2.0207248587572977E-3</v>
      </c>
      <c r="F262">
        <f t="shared" si="21"/>
        <v>5.3593183881054358</v>
      </c>
      <c r="G262">
        <f t="shared" si="21"/>
        <v>14.029157963267764</v>
      </c>
      <c r="H262">
        <f t="shared" si="20"/>
        <v>0</v>
      </c>
    </row>
    <row r="263" spans="1:8" x14ac:dyDescent="0.25">
      <c r="A263" t="s">
        <v>9</v>
      </c>
      <c r="B263">
        <v>216.34</v>
      </c>
      <c r="C263">
        <v>1083220</v>
      </c>
      <c r="D263">
        <f t="shared" si="22"/>
        <v>1.7687458839025266E-2</v>
      </c>
      <c r="E263">
        <f t="shared" si="23"/>
        <v>1.7532856096707801E-2</v>
      </c>
      <c r="F263">
        <f t="shared" si="21"/>
        <v>5.3768512442021432</v>
      </c>
      <c r="G263">
        <f t="shared" si="21"/>
        <v>13.895448644780624</v>
      </c>
      <c r="H263">
        <f t="shared" si="20"/>
        <v>0</v>
      </c>
    </row>
    <row r="264" spans="1:8" x14ac:dyDescent="0.25">
      <c r="A264" t="s">
        <v>10</v>
      </c>
      <c r="B264">
        <v>224.22</v>
      </c>
      <c r="C264">
        <v>1596522</v>
      </c>
      <c r="D264">
        <f t="shared" si="22"/>
        <v>3.6424147175741869E-2</v>
      </c>
      <c r="E264">
        <f t="shared" si="23"/>
        <v>3.5776468523303961E-2</v>
      </c>
      <c r="F264">
        <f t="shared" si="21"/>
        <v>5.4126277127254472</v>
      </c>
      <c r="G264">
        <f t="shared" si="21"/>
        <v>14.283338071186094</v>
      </c>
      <c r="H264">
        <f t="shared" si="20"/>
        <v>0</v>
      </c>
    </row>
    <row r="265" spans="1:8" x14ac:dyDescent="0.25">
      <c r="A265" t="s">
        <v>11</v>
      </c>
      <c r="B265">
        <v>224.84</v>
      </c>
      <c r="C265">
        <v>1179432</v>
      </c>
      <c r="D265">
        <f t="shared" si="22"/>
        <v>2.7651413790027854E-3</v>
      </c>
      <c r="E265">
        <f t="shared" si="23"/>
        <v>2.7613254084267913E-3</v>
      </c>
      <c r="F265">
        <f t="shared" si="21"/>
        <v>5.4153890381338741</v>
      </c>
      <c r="G265">
        <f t="shared" si="21"/>
        <v>13.980543524620687</v>
      </c>
      <c r="H265">
        <f t="shared" ref="H265:H296" si="24">IF(AND(E265&gt;=$M$5,E265&lt;=$M$6),0,"Выброс")</f>
        <v>0</v>
      </c>
    </row>
    <row r="266" spans="1:8" x14ac:dyDescent="0.25">
      <c r="A266" t="s">
        <v>12</v>
      </c>
      <c r="B266">
        <v>225.81</v>
      </c>
      <c r="C266">
        <v>1207261</v>
      </c>
      <c r="D266">
        <f t="shared" si="22"/>
        <v>4.3141789717132135E-3</v>
      </c>
      <c r="E266">
        <f t="shared" si="23"/>
        <v>4.3048995806760117E-3</v>
      </c>
      <c r="F266">
        <f t="shared" si="21"/>
        <v>5.4196939377145501</v>
      </c>
      <c r="G266">
        <f t="shared" si="21"/>
        <v>14.00386471531159</v>
      </c>
      <c r="H266">
        <f t="shared" si="24"/>
        <v>0</v>
      </c>
    </row>
    <row r="267" spans="1:8" x14ac:dyDescent="0.25">
      <c r="A267" t="s">
        <v>13</v>
      </c>
      <c r="B267">
        <v>229.46</v>
      </c>
      <c r="C267">
        <v>1233512</v>
      </c>
      <c r="D267">
        <f t="shared" si="22"/>
        <v>1.6164031708073182E-2</v>
      </c>
      <c r="E267">
        <f t="shared" si="23"/>
        <v>1.6034784656446595E-2</v>
      </c>
      <c r="F267">
        <f t="shared" si="21"/>
        <v>5.4357287223709969</v>
      </c>
      <c r="G267">
        <f t="shared" si="21"/>
        <v>14.025375943319307</v>
      </c>
      <c r="H267">
        <f t="shared" si="24"/>
        <v>0</v>
      </c>
    </row>
    <row r="268" spans="1:8" x14ac:dyDescent="0.25">
      <c r="A268" t="s">
        <v>14</v>
      </c>
      <c r="B268">
        <v>232.51</v>
      </c>
      <c r="C268">
        <v>1472349</v>
      </c>
      <c r="D268">
        <f t="shared" si="22"/>
        <v>1.3292077050466238E-2</v>
      </c>
      <c r="E268">
        <f t="shared" si="23"/>
        <v>1.3204512484166341E-2</v>
      </c>
      <c r="F268">
        <f t="shared" si="21"/>
        <v>5.4489332348551631</v>
      </c>
      <c r="G268">
        <f t="shared" si="21"/>
        <v>14.202369642560305</v>
      </c>
      <c r="H268">
        <f t="shared" si="24"/>
        <v>0</v>
      </c>
    </row>
    <row r="269" spans="1:8" x14ac:dyDescent="0.25">
      <c r="A269" t="s">
        <v>15</v>
      </c>
      <c r="B269">
        <v>233.27</v>
      </c>
      <c r="C269">
        <v>3342780</v>
      </c>
      <c r="D269">
        <f t="shared" si="22"/>
        <v>3.2686766160596077E-3</v>
      </c>
      <c r="E269">
        <f t="shared" si="23"/>
        <v>3.2633461053015408E-3</v>
      </c>
      <c r="F269">
        <f t="shared" si="21"/>
        <v>5.4521965809604644</v>
      </c>
      <c r="G269">
        <f t="shared" si="21"/>
        <v>15.022313354083263</v>
      </c>
      <c r="H269">
        <f t="shared" si="24"/>
        <v>0</v>
      </c>
    </row>
    <row r="270" spans="1:8" x14ac:dyDescent="0.25">
      <c r="A270" t="s">
        <v>16</v>
      </c>
      <c r="B270">
        <v>238.93</v>
      </c>
      <c r="C270">
        <v>2617687</v>
      </c>
      <c r="D270">
        <f t="shared" si="22"/>
        <v>2.4263728726368571E-2</v>
      </c>
      <c r="E270">
        <f t="shared" si="23"/>
        <v>2.3974041041974526E-2</v>
      </c>
      <c r="F270">
        <f t="shared" si="21"/>
        <v>5.4761706220024395</v>
      </c>
      <c r="G270">
        <f t="shared" si="21"/>
        <v>14.777801661390811</v>
      </c>
      <c r="H270">
        <f t="shared" si="24"/>
        <v>0</v>
      </c>
    </row>
    <row r="271" spans="1:8" x14ac:dyDescent="0.25">
      <c r="A271" t="s">
        <v>17</v>
      </c>
      <c r="B271">
        <v>231.68</v>
      </c>
      <c r="C271">
        <v>2307630</v>
      </c>
      <c r="D271">
        <f t="shared" si="22"/>
        <v>-3.034361528481145E-2</v>
      </c>
      <c r="E271">
        <f t="shared" si="23"/>
        <v>-3.0813512805087716E-2</v>
      </c>
      <c r="F271">
        <f t="shared" si="21"/>
        <v>5.4453571091973512</v>
      </c>
      <c r="G271">
        <f t="shared" si="21"/>
        <v>14.651731581800385</v>
      </c>
      <c r="H271">
        <f t="shared" si="24"/>
        <v>0</v>
      </c>
    </row>
    <row r="272" spans="1:8" x14ac:dyDescent="0.25">
      <c r="A272" s="1">
        <v>44198</v>
      </c>
      <c r="B272">
        <v>239.58</v>
      </c>
      <c r="C272">
        <v>1693375</v>
      </c>
      <c r="D272">
        <f t="shared" si="22"/>
        <v>3.4098756906077374E-2</v>
      </c>
      <c r="E272">
        <f t="shared" si="23"/>
        <v>3.35302811058334E-2</v>
      </c>
      <c r="F272">
        <f t="shared" si="21"/>
        <v>5.4788873903031847</v>
      </c>
      <c r="G272">
        <f t="shared" si="21"/>
        <v>14.342234136883038</v>
      </c>
      <c r="H272">
        <f t="shared" si="24"/>
        <v>0</v>
      </c>
    </row>
    <row r="273" spans="1:8" x14ac:dyDescent="0.25">
      <c r="A273" s="1">
        <v>44229</v>
      </c>
      <c r="B273">
        <v>239.38</v>
      </c>
      <c r="C273">
        <v>1223279</v>
      </c>
      <c r="D273">
        <f t="shared" si="22"/>
        <v>-8.3479422322404637E-4</v>
      </c>
      <c r="E273">
        <f t="shared" si="23"/>
        <v>-8.3514285796065508E-4</v>
      </c>
      <c r="F273">
        <f t="shared" si="21"/>
        <v>5.4780522474452242</v>
      </c>
      <c r="G273">
        <f t="shared" si="21"/>
        <v>14.017045516207368</v>
      </c>
      <c r="H273">
        <f t="shared" si="24"/>
        <v>0</v>
      </c>
    </row>
    <row r="274" spans="1:8" x14ac:dyDescent="0.25">
      <c r="A274" s="1">
        <v>44257</v>
      </c>
      <c r="B274">
        <v>242.94</v>
      </c>
      <c r="C274">
        <v>1340656</v>
      </c>
      <c r="D274">
        <f t="shared" si="22"/>
        <v>1.487175202606735E-2</v>
      </c>
      <c r="E274">
        <f t="shared" si="23"/>
        <v>1.4762251826900287E-2</v>
      </c>
      <c r="F274">
        <f t="shared" si="21"/>
        <v>5.4928144992721251</v>
      </c>
      <c r="G274">
        <f t="shared" si="21"/>
        <v>14.108669604374297</v>
      </c>
      <c r="H274">
        <f t="shared" si="24"/>
        <v>0</v>
      </c>
    </row>
    <row r="275" spans="1:8" x14ac:dyDescent="0.25">
      <c r="A275" s="1">
        <v>44288</v>
      </c>
      <c r="B275">
        <v>242.1</v>
      </c>
      <c r="C275">
        <v>1175910</v>
      </c>
      <c r="D275">
        <f t="shared" si="22"/>
        <v>-3.4576438626821577E-3</v>
      </c>
      <c r="E275">
        <f t="shared" si="23"/>
        <v>-3.4636353281119088E-3</v>
      </c>
      <c r="F275">
        <f t="shared" si="21"/>
        <v>5.4893508639440132</v>
      </c>
      <c r="G275">
        <f t="shared" si="21"/>
        <v>13.977552873899848</v>
      </c>
      <c r="H275">
        <f t="shared" si="24"/>
        <v>0</v>
      </c>
    </row>
    <row r="276" spans="1:8" x14ac:dyDescent="0.25">
      <c r="A276" s="1">
        <v>44318</v>
      </c>
      <c r="B276">
        <v>242.23</v>
      </c>
      <c r="C276">
        <v>842130</v>
      </c>
      <c r="D276">
        <f t="shared" si="22"/>
        <v>5.3696819496074121E-4</v>
      </c>
      <c r="E276">
        <f t="shared" si="23"/>
        <v>5.3682407912764572E-4</v>
      </c>
      <c r="F276">
        <f t="shared" si="21"/>
        <v>5.4898876880231402</v>
      </c>
      <c r="G276">
        <f t="shared" si="21"/>
        <v>13.643689675606177</v>
      </c>
      <c r="H276">
        <f t="shared" si="24"/>
        <v>0</v>
      </c>
    </row>
    <row r="277" spans="1:8" x14ac:dyDescent="0.25">
      <c r="A277" s="1">
        <v>44410</v>
      </c>
      <c r="B277">
        <v>242.4</v>
      </c>
      <c r="C277">
        <v>731445</v>
      </c>
      <c r="D277">
        <f t="shared" si="22"/>
        <v>7.0181232712717638E-4</v>
      </c>
      <c r="E277">
        <f t="shared" si="23"/>
        <v>7.015661720189885E-4</v>
      </c>
      <c r="F277">
        <f t="shared" si="21"/>
        <v>5.4905892541951591</v>
      </c>
      <c r="G277">
        <f t="shared" si="21"/>
        <v>13.502777308645634</v>
      </c>
      <c r="H277">
        <f t="shared" si="24"/>
        <v>0</v>
      </c>
    </row>
    <row r="278" spans="1:8" x14ac:dyDescent="0.25">
      <c r="A278" s="1">
        <v>44441</v>
      </c>
      <c r="B278">
        <v>243.76</v>
      </c>
      <c r="C278">
        <v>940853</v>
      </c>
      <c r="D278">
        <f t="shared" si="22"/>
        <v>5.610561056105549E-3</v>
      </c>
      <c r="E278">
        <f t="shared" si="23"/>
        <v>5.5948804822940753E-3</v>
      </c>
      <c r="F278">
        <f t="shared" si="21"/>
        <v>5.4961841346774536</v>
      </c>
      <c r="G278">
        <f t="shared" si="21"/>
        <v>13.754542189573755</v>
      </c>
      <c r="H278">
        <f t="shared" si="24"/>
        <v>0</v>
      </c>
    </row>
    <row r="279" spans="1:8" x14ac:dyDescent="0.25">
      <c r="A279" s="1">
        <v>44471</v>
      </c>
      <c r="B279">
        <v>242.86</v>
      </c>
      <c r="C279">
        <v>1284291</v>
      </c>
      <c r="D279">
        <f t="shared" si="22"/>
        <v>-3.6921562192319384E-3</v>
      </c>
      <c r="E279">
        <f t="shared" si="23"/>
        <v>-3.6989890517805978E-3</v>
      </c>
      <c r="F279">
        <f t="shared" si="21"/>
        <v>5.4924851456256727</v>
      </c>
      <c r="G279">
        <f t="shared" si="21"/>
        <v>14.065717373068114</v>
      </c>
      <c r="H279">
        <f t="shared" si="24"/>
        <v>0</v>
      </c>
    </row>
    <row r="280" spans="1:8" x14ac:dyDescent="0.25">
      <c r="A280" s="1">
        <v>44502</v>
      </c>
      <c r="B280">
        <v>244.46</v>
      </c>
      <c r="C280">
        <v>764779</v>
      </c>
      <c r="D280">
        <f t="shared" si="22"/>
        <v>6.5881577863789601E-3</v>
      </c>
      <c r="E280">
        <f t="shared" si="23"/>
        <v>6.5665507234437303E-3</v>
      </c>
      <c r="F280">
        <f t="shared" si="21"/>
        <v>5.4990516963491167</v>
      </c>
      <c r="G280">
        <f t="shared" si="21"/>
        <v>13.54734218218335</v>
      </c>
      <c r="H280">
        <f t="shared" si="24"/>
        <v>0</v>
      </c>
    </row>
    <row r="281" spans="1:8" x14ac:dyDescent="0.25">
      <c r="A281" s="1">
        <v>44532</v>
      </c>
      <c r="B281">
        <v>245.04</v>
      </c>
      <c r="C281">
        <v>916578</v>
      </c>
      <c r="D281">
        <f t="shared" si="22"/>
        <v>2.3725762905996237E-3</v>
      </c>
      <c r="E281">
        <f t="shared" si="23"/>
        <v>2.369766175403134E-3</v>
      </c>
      <c r="F281">
        <f t="shared" si="21"/>
        <v>5.5014214625245197</v>
      </c>
      <c r="G281">
        <f t="shared" si="21"/>
        <v>13.728402449023532</v>
      </c>
      <c r="H281">
        <f t="shared" si="24"/>
        <v>0</v>
      </c>
    </row>
    <row r="282" spans="1:8" x14ac:dyDescent="0.25">
      <c r="A282" t="s">
        <v>18</v>
      </c>
      <c r="B282">
        <v>243.73</v>
      </c>
      <c r="C282">
        <v>942500</v>
      </c>
      <c r="D282">
        <f t="shared" si="22"/>
        <v>-5.3460659484165949E-3</v>
      </c>
      <c r="E282">
        <f t="shared" si="23"/>
        <v>-5.3604072950051134E-3</v>
      </c>
      <c r="F282">
        <f t="shared" si="21"/>
        <v>5.4960610552295144</v>
      </c>
      <c r="G282">
        <f t="shared" si="21"/>
        <v>13.756291198304304</v>
      </c>
      <c r="H282">
        <f t="shared" si="24"/>
        <v>0</v>
      </c>
    </row>
    <row r="283" spans="1:8" x14ac:dyDescent="0.25">
      <c r="A283" t="s">
        <v>19</v>
      </c>
      <c r="B283">
        <v>244.26</v>
      </c>
      <c r="C283">
        <v>827343</v>
      </c>
      <c r="D283">
        <f t="shared" si="22"/>
        <v>2.1745373979403485E-3</v>
      </c>
      <c r="E283">
        <f t="shared" si="23"/>
        <v>2.1721765134277032E-3</v>
      </c>
      <c r="F283">
        <f t="shared" si="21"/>
        <v>5.4982332317429421</v>
      </c>
      <c r="G283">
        <f t="shared" si="21"/>
        <v>13.625974640136025</v>
      </c>
      <c r="H283">
        <f t="shared" si="24"/>
        <v>0</v>
      </c>
    </row>
    <row r="284" spans="1:8" x14ac:dyDescent="0.25">
      <c r="A284" t="s">
        <v>20</v>
      </c>
      <c r="B284">
        <v>243.85</v>
      </c>
      <c r="C284">
        <v>929495</v>
      </c>
      <c r="D284">
        <f t="shared" si="22"/>
        <v>-1.6785392614427112E-3</v>
      </c>
      <c r="E284">
        <f t="shared" si="23"/>
        <v>-1.6799495868808139E-3</v>
      </c>
      <c r="F284">
        <f t="shared" si="21"/>
        <v>5.4965532821560616</v>
      </c>
      <c r="G284">
        <f t="shared" si="21"/>
        <v>13.74239670689302</v>
      </c>
      <c r="H284">
        <f t="shared" si="24"/>
        <v>0</v>
      </c>
    </row>
    <row r="285" spans="1:8" x14ac:dyDescent="0.25">
      <c r="A285" t="s">
        <v>21</v>
      </c>
      <c r="B285">
        <v>240.96</v>
      </c>
      <c r="C285">
        <v>1475013</v>
      </c>
      <c r="D285">
        <f t="shared" si="22"/>
        <v>-1.1851548082837754E-2</v>
      </c>
      <c r="E285">
        <f t="shared" si="23"/>
        <v>-1.1922337544532764E-2</v>
      </c>
      <c r="F285">
        <f t="shared" si="21"/>
        <v>5.4846309446115287</v>
      </c>
      <c r="G285">
        <f t="shared" si="21"/>
        <v>14.204177361276541</v>
      </c>
      <c r="H285">
        <f t="shared" si="24"/>
        <v>0</v>
      </c>
    </row>
    <row r="286" spans="1:8" x14ac:dyDescent="0.25">
      <c r="A286" t="s">
        <v>22</v>
      </c>
      <c r="B286">
        <v>234.64</v>
      </c>
      <c r="C286">
        <v>1936286</v>
      </c>
      <c r="D286">
        <f t="shared" si="22"/>
        <v>-2.6228419654714563E-2</v>
      </c>
      <c r="E286">
        <f t="shared" si="23"/>
        <v>-2.6578519942333251E-2</v>
      </c>
      <c r="F286">
        <f t="shared" si="21"/>
        <v>5.4580524246691953</v>
      </c>
      <c r="G286">
        <f t="shared" si="21"/>
        <v>14.476282263180787</v>
      </c>
      <c r="H286">
        <f t="shared" si="24"/>
        <v>0</v>
      </c>
    </row>
    <row r="287" spans="1:8" x14ac:dyDescent="0.25">
      <c r="A287" t="s">
        <v>280</v>
      </c>
      <c r="B287">
        <v>233.26</v>
      </c>
      <c r="C287">
        <v>1964171</v>
      </c>
      <c r="D287">
        <f t="shared" si="22"/>
        <v>-5.8813501534265063E-3</v>
      </c>
      <c r="E287">
        <f t="shared" si="23"/>
        <v>-5.8987134062917562E-3</v>
      </c>
      <c r="F287">
        <f t="shared" si="21"/>
        <v>5.4521537112629037</v>
      </c>
      <c r="G287">
        <f t="shared" si="21"/>
        <v>14.490580831316194</v>
      </c>
      <c r="H287">
        <f t="shared" si="24"/>
        <v>0</v>
      </c>
    </row>
    <row r="288" spans="1:8" x14ac:dyDescent="0.25">
      <c r="A288" t="s">
        <v>23</v>
      </c>
      <c r="B288">
        <v>234.43</v>
      </c>
      <c r="C288">
        <v>1464879</v>
      </c>
      <c r="D288">
        <f t="shared" si="22"/>
        <v>5.0158621280974704E-3</v>
      </c>
      <c r="E288">
        <f t="shared" si="23"/>
        <v>5.0033245985228762E-3</v>
      </c>
      <c r="F288">
        <f t="shared" si="21"/>
        <v>5.4571570358614263</v>
      </c>
      <c r="G288">
        <f t="shared" si="21"/>
        <v>14.19728320316559</v>
      </c>
      <c r="H288">
        <f t="shared" si="24"/>
        <v>0</v>
      </c>
    </row>
    <row r="289" spans="1:8" x14ac:dyDescent="0.25">
      <c r="A289" t="s">
        <v>24</v>
      </c>
      <c r="B289">
        <v>228.78</v>
      </c>
      <c r="C289">
        <v>2461991</v>
      </c>
      <c r="D289">
        <f t="shared" si="22"/>
        <v>-2.4101010962760763E-2</v>
      </c>
      <c r="E289">
        <f t="shared" si="23"/>
        <v>-2.4396192763899149E-2</v>
      </c>
      <c r="F289">
        <f t="shared" si="21"/>
        <v>5.4327608430975269</v>
      </c>
      <c r="G289">
        <f t="shared" si="21"/>
        <v>14.716480930155273</v>
      </c>
      <c r="H289">
        <f t="shared" si="24"/>
        <v>0</v>
      </c>
    </row>
    <row r="290" spans="1:8" x14ac:dyDescent="0.25">
      <c r="A290" t="s">
        <v>25</v>
      </c>
      <c r="B290">
        <v>232.3</v>
      </c>
      <c r="C290">
        <v>2124265</v>
      </c>
      <c r="D290">
        <f t="shared" si="22"/>
        <v>1.538596031121606E-2</v>
      </c>
      <c r="E290">
        <f t="shared" si="23"/>
        <v>1.5268796678836152E-2</v>
      </c>
      <c r="F290">
        <f t="shared" si="21"/>
        <v>5.4480296397763635</v>
      </c>
      <c r="G290">
        <f t="shared" si="21"/>
        <v>14.568936418156616</v>
      </c>
      <c r="H290">
        <f t="shared" si="24"/>
        <v>0</v>
      </c>
    </row>
    <row r="291" spans="1:8" x14ac:dyDescent="0.25">
      <c r="A291" s="1">
        <v>44199</v>
      </c>
      <c r="B291">
        <v>236.96</v>
      </c>
      <c r="C291">
        <v>1568062</v>
      </c>
      <c r="D291">
        <f t="shared" si="22"/>
        <v>2.0060266896254828E-2</v>
      </c>
      <c r="E291">
        <f t="shared" si="23"/>
        <v>1.9861710743125194E-2</v>
      </c>
      <c r="F291">
        <f t="shared" si="21"/>
        <v>5.4678913505194888</v>
      </c>
      <c r="G291">
        <f t="shared" si="21"/>
        <v>14.265351019927099</v>
      </c>
      <c r="H291">
        <f t="shared" si="24"/>
        <v>0</v>
      </c>
    </row>
    <row r="292" spans="1:8" x14ac:dyDescent="0.25">
      <c r="A292" s="1">
        <v>44230</v>
      </c>
      <c r="B292">
        <v>233.91</v>
      </c>
      <c r="C292">
        <v>1605559</v>
      </c>
      <c r="D292">
        <f t="shared" si="22"/>
        <v>-1.2871370695476078E-2</v>
      </c>
      <c r="E292">
        <f t="shared" si="23"/>
        <v>-1.2954924529870408E-2</v>
      </c>
      <c r="F292">
        <f t="shared" si="21"/>
        <v>5.4549364259896187</v>
      </c>
      <c r="G292">
        <f t="shared" si="21"/>
        <v>14.288982540512915</v>
      </c>
      <c r="H292">
        <f t="shared" si="24"/>
        <v>0</v>
      </c>
    </row>
    <row r="293" spans="1:8" x14ac:dyDescent="0.25">
      <c r="A293" s="1">
        <v>44258</v>
      </c>
      <c r="B293">
        <v>227.44</v>
      </c>
      <c r="C293">
        <v>1980230</v>
      </c>
      <c r="D293">
        <f t="shared" si="22"/>
        <v>-2.766021119233893E-2</v>
      </c>
      <c r="E293">
        <f t="shared" si="23"/>
        <v>-2.8049958646873967E-2</v>
      </c>
      <c r="F293">
        <f t="shared" si="21"/>
        <v>5.4268864673427446</v>
      </c>
      <c r="G293">
        <f t="shared" si="21"/>
        <v>14.498723557540641</v>
      </c>
      <c r="H293">
        <f t="shared" si="24"/>
        <v>0</v>
      </c>
    </row>
    <row r="294" spans="1:8" x14ac:dyDescent="0.25">
      <c r="A294" s="1">
        <v>44289</v>
      </c>
      <c r="B294">
        <v>226.83</v>
      </c>
      <c r="C294">
        <v>2772467</v>
      </c>
      <c r="D294">
        <f t="shared" si="22"/>
        <v>-2.6820260288427065E-3</v>
      </c>
      <c r="E294">
        <f t="shared" si="23"/>
        <v>-2.6856291044560694E-3</v>
      </c>
      <c r="F294">
        <f t="shared" si="21"/>
        <v>5.4242008382382885</v>
      </c>
      <c r="G294">
        <f t="shared" si="21"/>
        <v>14.835248095520853</v>
      </c>
      <c r="H294">
        <f t="shared" si="24"/>
        <v>0</v>
      </c>
    </row>
    <row r="295" spans="1:8" x14ac:dyDescent="0.25">
      <c r="A295" s="1">
        <v>44319</v>
      </c>
      <c r="B295">
        <v>231.58</v>
      </c>
      <c r="C295">
        <v>2970671</v>
      </c>
      <c r="D295">
        <f t="shared" si="22"/>
        <v>2.0940792664109684E-2</v>
      </c>
      <c r="E295">
        <f t="shared" si="23"/>
        <v>2.0724547945838723E-2</v>
      </c>
      <c r="F295">
        <f t="shared" si="21"/>
        <v>5.4449253861841269</v>
      </c>
      <c r="G295">
        <f t="shared" si="21"/>
        <v>14.904298411187389</v>
      </c>
      <c r="H295">
        <f t="shared" si="24"/>
        <v>0</v>
      </c>
    </row>
    <row r="296" spans="1:8" x14ac:dyDescent="0.25">
      <c r="A296" s="1">
        <v>44411</v>
      </c>
      <c r="B296">
        <v>227.45</v>
      </c>
      <c r="C296">
        <v>2290547</v>
      </c>
      <c r="D296">
        <f t="shared" si="22"/>
        <v>-1.7834009845409896E-2</v>
      </c>
      <c r="E296">
        <f t="shared" si="23"/>
        <v>-1.7994952168114042E-2</v>
      </c>
      <c r="F296">
        <f t="shared" si="21"/>
        <v>5.4269304340160129</v>
      </c>
      <c r="G296">
        <f t="shared" si="21"/>
        <v>14.64430121163563</v>
      </c>
      <c r="H296">
        <f t="shared" si="24"/>
        <v>0</v>
      </c>
    </row>
    <row r="297" spans="1:8" x14ac:dyDescent="0.25">
      <c r="A297" s="1">
        <v>44442</v>
      </c>
      <c r="B297">
        <v>233.62</v>
      </c>
      <c r="C297">
        <v>2243508</v>
      </c>
      <c r="D297">
        <f t="shared" si="22"/>
        <v>2.7126841063970175E-2</v>
      </c>
      <c r="E297">
        <f t="shared" si="23"/>
        <v>2.6765429711537111E-2</v>
      </c>
      <c r="F297">
        <f t="shared" si="21"/>
        <v>5.4536958637275497</v>
      </c>
      <c r="G297">
        <f t="shared" si="21"/>
        <v>14.623551270248738</v>
      </c>
      <c r="H297">
        <f t="shared" ref="H297:H328" si="25">IF(AND(E297&gt;=$M$5,E297&lt;=$M$6),0,"Выброс")</f>
        <v>0</v>
      </c>
    </row>
    <row r="298" spans="1:8" x14ac:dyDescent="0.25">
      <c r="A298" s="1">
        <v>44472</v>
      </c>
      <c r="B298">
        <v>232.41</v>
      </c>
      <c r="C298">
        <v>1890102</v>
      </c>
      <c r="D298">
        <f t="shared" si="22"/>
        <v>-5.1793510829552603E-3</v>
      </c>
      <c r="E298">
        <f t="shared" si="23"/>
        <v>-5.1928104156293156E-3</v>
      </c>
      <c r="F298">
        <f t="shared" si="21"/>
        <v>5.4485030533119208</v>
      </c>
      <c r="G298">
        <f t="shared" si="21"/>
        <v>14.452141353833559</v>
      </c>
      <c r="H298">
        <f t="shared" si="25"/>
        <v>0</v>
      </c>
    </row>
    <row r="299" spans="1:8" x14ac:dyDescent="0.25">
      <c r="A299" s="1">
        <v>44503</v>
      </c>
      <c r="B299">
        <v>237.18</v>
      </c>
      <c r="C299">
        <v>1750473</v>
      </c>
      <c r="D299">
        <f t="shared" si="22"/>
        <v>2.052407383503296E-2</v>
      </c>
      <c r="E299">
        <f t="shared" si="23"/>
        <v>2.0316293224728343E-2</v>
      </c>
      <c r="F299">
        <f t="shared" si="21"/>
        <v>5.468819346536649</v>
      </c>
      <c r="G299">
        <f t="shared" si="21"/>
        <v>14.375396595093379</v>
      </c>
      <c r="H299">
        <f t="shared" si="25"/>
        <v>0</v>
      </c>
    </row>
    <row r="300" spans="1:8" x14ac:dyDescent="0.25">
      <c r="A300" s="1">
        <v>44533</v>
      </c>
      <c r="B300">
        <v>235.8</v>
      </c>
      <c r="C300">
        <v>1711085</v>
      </c>
      <c r="D300">
        <f t="shared" si="22"/>
        <v>-5.8183657981279845E-3</v>
      </c>
      <c r="E300">
        <f t="shared" si="23"/>
        <v>-5.835358433378587E-3</v>
      </c>
      <c r="F300">
        <f t="shared" si="21"/>
        <v>5.4629839881032707</v>
      </c>
      <c r="G300">
        <f t="shared" si="21"/>
        <v>14.352638230190948</v>
      </c>
      <c r="H300">
        <f t="shared" si="25"/>
        <v>0</v>
      </c>
    </row>
    <row r="301" spans="1:8" x14ac:dyDescent="0.25">
      <c r="A301" t="s">
        <v>26</v>
      </c>
      <c r="B301">
        <v>234.83</v>
      </c>
      <c r="C301">
        <v>1552658</v>
      </c>
      <c r="D301">
        <f t="shared" si="22"/>
        <v>-4.1136556403731928E-3</v>
      </c>
      <c r="E301">
        <f t="shared" si="23"/>
        <v>-4.1221399975466134E-3</v>
      </c>
      <c r="F301">
        <f t="shared" si="21"/>
        <v>5.4588618481057241</v>
      </c>
      <c r="G301">
        <f t="shared" si="21"/>
        <v>14.255478858947974</v>
      </c>
      <c r="H301">
        <f t="shared" si="25"/>
        <v>0</v>
      </c>
    </row>
    <row r="302" spans="1:8" x14ac:dyDescent="0.25">
      <c r="A302" t="s">
        <v>27</v>
      </c>
      <c r="B302">
        <v>237.7</v>
      </c>
      <c r="C302">
        <v>1665414</v>
      </c>
      <c r="D302">
        <f t="shared" si="22"/>
        <v>1.2221607120044185E-2</v>
      </c>
      <c r="E302">
        <f t="shared" si="23"/>
        <v>1.2147526260424349E-2</v>
      </c>
      <c r="F302">
        <f t="shared" si="21"/>
        <v>5.4710093743661483</v>
      </c>
      <c r="G302">
        <f t="shared" si="21"/>
        <v>14.325584299137377</v>
      </c>
      <c r="H302">
        <f t="shared" si="25"/>
        <v>0</v>
      </c>
    </row>
    <row r="303" spans="1:8" x14ac:dyDescent="0.25">
      <c r="A303" t="s">
        <v>28</v>
      </c>
      <c r="B303">
        <v>237.11</v>
      </c>
      <c r="C303">
        <v>1813809</v>
      </c>
      <c r="D303">
        <f t="shared" si="22"/>
        <v>-2.4821203197306478E-3</v>
      </c>
      <c r="E303">
        <f t="shared" si="23"/>
        <v>-2.4852058872621707E-3</v>
      </c>
      <c r="F303">
        <f t="shared" si="21"/>
        <v>5.4685241684788863</v>
      </c>
      <c r="G303">
        <f t="shared" si="21"/>
        <v>14.410939611941613</v>
      </c>
      <c r="H303">
        <f t="shared" si="25"/>
        <v>0</v>
      </c>
    </row>
    <row r="304" spans="1:8" x14ac:dyDescent="0.25">
      <c r="A304" t="s">
        <v>29</v>
      </c>
      <c r="B304">
        <v>230.76</v>
      </c>
      <c r="C304">
        <v>2295288</v>
      </c>
      <c r="D304">
        <f t="shared" si="22"/>
        <v>-2.6780819029142686E-2</v>
      </c>
      <c r="E304">
        <f t="shared" si="23"/>
        <v>-2.7145959090197302E-2</v>
      </c>
      <c r="F304">
        <f t="shared" si="21"/>
        <v>5.4413782093886889</v>
      </c>
      <c r="G304">
        <f t="shared" si="21"/>
        <v>14.646368883799624</v>
      </c>
      <c r="H304">
        <f t="shared" si="25"/>
        <v>0</v>
      </c>
    </row>
    <row r="305" spans="1:8" x14ac:dyDescent="0.25">
      <c r="A305" t="s">
        <v>30</v>
      </c>
      <c r="B305">
        <v>230.07</v>
      </c>
      <c r="C305">
        <v>1997512</v>
      </c>
      <c r="D305">
        <f t="shared" si="22"/>
        <v>-2.9901196047841818E-3</v>
      </c>
      <c r="E305">
        <f t="shared" si="23"/>
        <v>-2.9945989438111506E-3</v>
      </c>
      <c r="F305">
        <f t="shared" si="21"/>
        <v>5.4383836104448777</v>
      </c>
      <c r="G305">
        <f t="shared" si="21"/>
        <v>14.507412964113909</v>
      </c>
      <c r="H305">
        <f t="shared" si="25"/>
        <v>0</v>
      </c>
    </row>
    <row r="306" spans="1:8" x14ac:dyDescent="0.25">
      <c r="A306" t="s">
        <v>31</v>
      </c>
      <c r="B306">
        <v>236.05</v>
      </c>
      <c r="C306">
        <v>1473031</v>
      </c>
      <c r="D306">
        <f t="shared" si="22"/>
        <v>2.5992089364106657E-2</v>
      </c>
      <c r="E306">
        <f t="shared" si="23"/>
        <v>2.5660036547418181E-2</v>
      </c>
      <c r="F306">
        <f t="shared" si="21"/>
        <v>5.4640436469922955</v>
      </c>
      <c r="G306">
        <f t="shared" si="21"/>
        <v>14.202832740708718</v>
      </c>
      <c r="H306">
        <f t="shared" si="25"/>
        <v>0</v>
      </c>
    </row>
    <row r="307" spans="1:8" x14ac:dyDescent="0.25">
      <c r="A307" t="s">
        <v>32</v>
      </c>
      <c r="B307">
        <v>237.6</v>
      </c>
      <c r="C307">
        <v>1514134</v>
      </c>
      <c r="D307">
        <f t="shared" si="22"/>
        <v>6.5664054225798895E-3</v>
      </c>
      <c r="E307">
        <f t="shared" si="23"/>
        <v>6.5449404961939539E-3</v>
      </c>
      <c r="F307">
        <f t="shared" si="21"/>
        <v>5.4705885874884901</v>
      </c>
      <c r="G307">
        <f t="shared" si="21"/>
        <v>14.230354216328516</v>
      </c>
      <c r="H307">
        <f t="shared" si="25"/>
        <v>0</v>
      </c>
    </row>
    <row r="308" spans="1:8" x14ac:dyDescent="0.25">
      <c r="A308" t="s">
        <v>33</v>
      </c>
      <c r="B308">
        <v>235.38</v>
      </c>
      <c r="C308">
        <v>1741754</v>
      </c>
      <c r="D308">
        <f t="shared" si="22"/>
        <v>-9.3434343434343394E-3</v>
      </c>
      <c r="E308">
        <f t="shared" si="23"/>
        <v>-9.3873580389736422E-3</v>
      </c>
      <c r="F308">
        <f t="shared" si="21"/>
        <v>5.4612012294495162</v>
      </c>
      <c r="G308">
        <f t="shared" si="21"/>
        <v>14.370403209430563</v>
      </c>
      <c r="H308">
        <f t="shared" si="25"/>
        <v>0</v>
      </c>
    </row>
    <row r="309" spans="1:8" x14ac:dyDescent="0.25">
      <c r="A309" t="s">
        <v>34</v>
      </c>
      <c r="B309">
        <v>232.25</v>
      </c>
      <c r="C309">
        <v>2836313</v>
      </c>
      <c r="D309">
        <f t="shared" si="22"/>
        <v>-1.3297646359078917E-2</v>
      </c>
      <c r="E309">
        <f t="shared" si="23"/>
        <v>-1.3386851755568292E-2</v>
      </c>
      <c r="F309">
        <f t="shared" si="21"/>
        <v>5.4478143776939483</v>
      </c>
      <c r="G309">
        <f t="shared" si="21"/>
        <v>14.858015527257878</v>
      </c>
      <c r="H309">
        <f t="shared" si="25"/>
        <v>0</v>
      </c>
    </row>
    <row r="310" spans="1:8" x14ac:dyDescent="0.25">
      <c r="A310" t="s">
        <v>35</v>
      </c>
      <c r="B310">
        <v>236.47</v>
      </c>
      <c r="C310">
        <v>1429163</v>
      </c>
      <c r="D310">
        <f t="shared" si="22"/>
        <v>1.817007534983853E-2</v>
      </c>
      <c r="E310">
        <f t="shared" si="23"/>
        <v>1.8006972297619796E-2</v>
      </c>
      <c r="F310">
        <f t="shared" si="21"/>
        <v>5.4658213499915673</v>
      </c>
      <c r="G310">
        <f t="shared" si="21"/>
        <v>14.172599516187264</v>
      </c>
      <c r="H310">
        <f t="shared" si="25"/>
        <v>0</v>
      </c>
    </row>
    <row r="311" spans="1:8" x14ac:dyDescent="0.25">
      <c r="A311" t="s">
        <v>36</v>
      </c>
      <c r="B311">
        <v>235.28</v>
      </c>
      <c r="C311">
        <v>1419589</v>
      </c>
      <c r="D311">
        <f t="shared" si="22"/>
        <v>-5.0323508267433401E-3</v>
      </c>
      <c r="E311">
        <f t="shared" si="23"/>
        <v>-5.0450557458280431E-3</v>
      </c>
      <c r="F311">
        <f t="shared" si="21"/>
        <v>5.4607762942457398</v>
      </c>
      <c r="G311">
        <f t="shared" si="21"/>
        <v>14.165877951062862</v>
      </c>
      <c r="H311">
        <f t="shared" si="25"/>
        <v>0</v>
      </c>
    </row>
    <row r="312" spans="1:8" x14ac:dyDescent="0.25">
      <c r="A312" t="s">
        <v>37</v>
      </c>
      <c r="B312">
        <v>232.32</v>
      </c>
      <c r="C312">
        <v>1557145</v>
      </c>
      <c r="D312">
        <f t="shared" si="22"/>
        <v>-1.2580754845290752E-2</v>
      </c>
      <c r="E312">
        <f t="shared" si="23"/>
        <v>-1.2660562609308356E-2</v>
      </c>
      <c r="F312">
        <f t="shared" si="21"/>
        <v>5.448115731636431</v>
      </c>
      <c r="G312">
        <f t="shared" si="21"/>
        <v>14.258364574289901</v>
      </c>
      <c r="H312">
        <f t="shared" si="25"/>
        <v>0</v>
      </c>
    </row>
    <row r="313" spans="1:8" x14ac:dyDescent="0.25">
      <c r="A313" t="s">
        <v>38</v>
      </c>
      <c r="B313">
        <v>235.74</v>
      </c>
      <c r="C313">
        <v>1961181</v>
      </c>
      <c r="D313">
        <f t="shared" si="22"/>
        <v>1.4721074380165358E-2</v>
      </c>
      <c r="E313">
        <f t="shared" si="23"/>
        <v>1.4613771161992183E-2</v>
      </c>
      <c r="F313">
        <f t="shared" si="21"/>
        <v>5.4627295027984237</v>
      </c>
      <c r="G313">
        <f t="shared" si="21"/>
        <v>14.489057400766132</v>
      </c>
      <c r="H313">
        <f t="shared" si="25"/>
        <v>0</v>
      </c>
    </row>
    <row r="314" spans="1:8" x14ac:dyDescent="0.25">
      <c r="A314" s="1">
        <v>44200</v>
      </c>
      <c r="B314">
        <v>242.38</v>
      </c>
      <c r="C314">
        <v>1786736</v>
      </c>
      <c r="D314">
        <f t="shared" si="22"/>
        <v>2.8166624247051776E-2</v>
      </c>
      <c r="E314">
        <f t="shared" si="23"/>
        <v>2.7777239741917849E-2</v>
      </c>
      <c r="F314">
        <f t="shared" si="21"/>
        <v>5.4905067425403411</v>
      </c>
      <c r="G314">
        <f t="shared" si="21"/>
        <v>14.395901049596093</v>
      </c>
      <c r="H314">
        <f t="shared" si="25"/>
        <v>0</v>
      </c>
    </row>
    <row r="315" spans="1:8" x14ac:dyDescent="0.25">
      <c r="A315" s="1">
        <v>44320</v>
      </c>
      <c r="B315">
        <v>249.04</v>
      </c>
      <c r="C315">
        <v>2134488</v>
      </c>
      <c r="D315">
        <f t="shared" si="22"/>
        <v>2.7477514646422958E-2</v>
      </c>
      <c r="E315">
        <f t="shared" si="23"/>
        <v>2.7106783593011427E-2</v>
      </c>
      <c r="F315">
        <f t="shared" si="21"/>
        <v>5.5176135261333528</v>
      </c>
      <c r="G315">
        <f t="shared" si="21"/>
        <v>14.573737363238841</v>
      </c>
      <c r="H315">
        <f t="shared" si="25"/>
        <v>0</v>
      </c>
    </row>
    <row r="316" spans="1:8" x14ac:dyDescent="0.25">
      <c r="A316" s="1">
        <v>44351</v>
      </c>
      <c r="B316">
        <v>247.9</v>
      </c>
      <c r="C316">
        <v>1267820</v>
      </c>
      <c r="D316">
        <f t="shared" si="22"/>
        <v>-4.5775778991326149E-3</v>
      </c>
      <c r="E316">
        <f t="shared" si="23"/>
        <v>-4.5880870922078406E-3</v>
      </c>
      <c r="F316">
        <f t="shared" si="21"/>
        <v>5.5130254390411446</v>
      </c>
      <c r="G316">
        <f t="shared" si="21"/>
        <v>14.052809448066663</v>
      </c>
      <c r="H316">
        <f t="shared" si="25"/>
        <v>0</v>
      </c>
    </row>
    <row r="317" spans="1:8" x14ac:dyDescent="0.25">
      <c r="A317" s="1">
        <v>44381</v>
      </c>
      <c r="B317">
        <v>249.92</v>
      </c>
      <c r="C317">
        <v>1215816</v>
      </c>
      <c r="D317">
        <f t="shared" si="22"/>
        <v>8.1484469544170299E-3</v>
      </c>
      <c r="E317">
        <f t="shared" si="23"/>
        <v>8.1154276101762981E-3</v>
      </c>
      <c r="F317">
        <f t="shared" si="21"/>
        <v>5.5211408666513213</v>
      </c>
      <c r="G317">
        <f t="shared" si="21"/>
        <v>14.010926014269387</v>
      </c>
      <c r="H317">
        <f t="shared" si="25"/>
        <v>0</v>
      </c>
    </row>
    <row r="318" spans="1:8" x14ac:dyDescent="0.25">
      <c r="A318" s="1">
        <v>44412</v>
      </c>
      <c r="B318">
        <v>253.345</v>
      </c>
      <c r="C318">
        <v>1292366</v>
      </c>
      <c r="D318">
        <f t="shared" si="22"/>
        <v>1.3704385403329111E-2</v>
      </c>
      <c r="E318">
        <f t="shared" si="23"/>
        <v>1.3611329532135114E-2</v>
      </c>
      <c r="F318">
        <f t="shared" si="21"/>
        <v>5.5347521961834563</v>
      </c>
      <c r="G318">
        <f t="shared" si="21"/>
        <v>14.071985204941736</v>
      </c>
      <c r="H318">
        <f t="shared" si="25"/>
        <v>0</v>
      </c>
    </row>
    <row r="319" spans="1:8" x14ac:dyDescent="0.25">
      <c r="A319" s="1">
        <v>44443</v>
      </c>
      <c r="B319">
        <v>255.72</v>
      </c>
      <c r="C319">
        <v>1574182</v>
      </c>
      <c r="D319">
        <f t="shared" si="22"/>
        <v>9.3745682764609529E-3</v>
      </c>
      <c r="E319">
        <f t="shared" si="23"/>
        <v>9.3308997150699843E-3</v>
      </c>
      <c r="F319">
        <f t="shared" si="21"/>
        <v>5.5440830958985261</v>
      </c>
      <c r="G319">
        <f t="shared" si="21"/>
        <v>14.269246330245746</v>
      </c>
      <c r="H319">
        <f t="shared" si="25"/>
        <v>0</v>
      </c>
    </row>
    <row r="320" spans="1:8" x14ac:dyDescent="0.25">
      <c r="A320" s="1">
        <v>44534</v>
      </c>
      <c r="B320">
        <v>256.04000000000002</v>
      </c>
      <c r="C320">
        <v>1392644</v>
      </c>
      <c r="D320">
        <f t="shared" si="22"/>
        <v>1.2513686844987549E-3</v>
      </c>
      <c r="E320">
        <f t="shared" si="23"/>
        <v>1.2505863752767118E-3</v>
      </c>
      <c r="F320">
        <f t="shared" si="21"/>
        <v>5.5453336822738031</v>
      </c>
      <c r="G320">
        <f t="shared" si="21"/>
        <v>14.146714656568072</v>
      </c>
      <c r="H320">
        <f t="shared" si="25"/>
        <v>0</v>
      </c>
    </row>
    <row r="321" spans="1:8" x14ac:dyDescent="0.25">
      <c r="A321" t="s">
        <v>39</v>
      </c>
      <c r="B321">
        <v>258.39</v>
      </c>
      <c r="C321">
        <v>1247078</v>
      </c>
      <c r="D321">
        <f t="shared" si="22"/>
        <v>9.178253397906443E-3</v>
      </c>
      <c r="E321">
        <f t="shared" si="23"/>
        <v>9.1363891953890955E-3</v>
      </c>
      <c r="F321">
        <f t="shared" si="21"/>
        <v>5.5544700714691917</v>
      </c>
      <c r="G321">
        <f t="shared" si="21"/>
        <v>14.036313772826285</v>
      </c>
      <c r="H321">
        <f t="shared" si="25"/>
        <v>0</v>
      </c>
    </row>
    <row r="322" spans="1:8" x14ac:dyDescent="0.25">
      <c r="A322" t="s">
        <v>40</v>
      </c>
      <c r="B322">
        <v>255.79</v>
      </c>
      <c r="C322">
        <v>1471730</v>
      </c>
      <c r="D322">
        <f t="shared" si="22"/>
        <v>-1.0062308912883604E-2</v>
      </c>
      <c r="E322">
        <f t="shared" si="23"/>
        <v>-1.0113276130041133E-2</v>
      </c>
      <c r="F322">
        <f t="shared" si="21"/>
        <v>5.5443567953391506</v>
      </c>
      <c r="G322">
        <f t="shared" si="21"/>
        <v>14.201949137533692</v>
      </c>
      <c r="H322">
        <f t="shared" si="25"/>
        <v>0</v>
      </c>
    </row>
    <row r="323" spans="1:8" x14ac:dyDescent="0.25">
      <c r="A323" t="s">
        <v>41</v>
      </c>
      <c r="B323">
        <v>259.55</v>
      </c>
      <c r="C323">
        <v>1225277</v>
      </c>
      <c r="D323">
        <f t="shared" si="22"/>
        <v>1.469955823136174E-2</v>
      </c>
      <c r="E323">
        <f t="shared" si="23"/>
        <v>1.4592566934087352E-2</v>
      </c>
      <c r="F323">
        <f t="shared" ref="F323:G334" si="26">LN(B323)</f>
        <v>5.5589493622732382</v>
      </c>
      <c r="G323">
        <f t="shared" si="26"/>
        <v>14.018677498848117</v>
      </c>
      <c r="H323">
        <f t="shared" si="25"/>
        <v>0</v>
      </c>
    </row>
    <row r="324" spans="1:8" x14ac:dyDescent="0.25">
      <c r="A324" t="s">
        <v>42</v>
      </c>
      <c r="B324">
        <v>260.57</v>
      </c>
      <c r="C324">
        <v>1130798</v>
      </c>
      <c r="D324">
        <f t="shared" ref="D324:D334" si="27">(B324-B323)/B323</f>
        <v>3.9298786361008737E-3</v>
      </c>
      <c r="E324">
        <f t="shared" ref="E324:E334" si="28">LN(B324/B323)</f>
        <v>3.9221768345561875E-3</v>
      </c>
      <c r="F324">
        <f t="shared" si="26"/>
        <v>5.5628715391077943</v>
      </c>
      <c r="G324">
        <f t="shared" si="26"/>
        <v>13.938434136140652</v>
      </c>
      <c r="H324">
        <f t="shared" si="25"/>
        <v>0</v>
      </c>
    </row>
    <row r="325" spans="1:8" x14ac:dyDescent="0.25">
      <c r="A325" t="s">
        <v>43</v>
      </c>
      <c r="B325">
        <v>258.82</v>
      </c>
      <c r="C325">
        <v>1428948</v>
      </c>
      <c r="D325">
        <f t="shared" si="27"/>
        <v>-6.7160455923552216E-3</v>
      </c>
      <c r="E325">
        <f t="shared" si="28"/>
        <v>-6.7386997142702366E-3</v>
      </c>
      <c r="F325">
        <f t="shared" si="26"/>
        <v>5.5561328393935243</v>
      </c>
      <c r="G325">
        <f t="shared" si="26"/>
        <v>14.17244906716663</v>
      </c>
      <c r="H325">
        <f t="shared" si="25"/>
        <v>0</v>
      </c>
    </row>
    <row r="326" spans="1:8" x14ac:dyDescent="0.25">
      <c r="A326" t="s">
        <v>44</v>
      </c>
      <c r="B326">
        <v>258.3</v>
      </c>
      <c r="C326">
        <v>898184</v>
      </c>
      <c r="D326">
        <f t="shared" si="27"/>
        <v>-2.0091183061586499E-3</v>
      </c>
      <c r="E326">
        <f t="shared" si="28"/>
        <v>-2.0111392917291928E-3</v>
      </c>
      <c r="F326">
        <f t="shared" si="26"/>
        <v>5.5541217001017946</v>
      </c>
      <c r="G326">
        <f t="shared" si="26"/>
        <v>13.708130226072527</v>
      </c>
      <c r="H326">
        <f t="shared" si="25"/>
        <v>0</v>
      </c>
    </row>
    <row r="327" spans="1:8" x14ac:dyDescent="0.25">
      <c r="A327" t="s">
        <v>45</v>
      </c>
      <c r="B327">
        <v>260.67</v>
      </c>
      <c r="C327">
        <v>1040293</v>
      </c>
      <c r="D327">
        <f t="shared" si="27"/>
        <v>9.1753774680604118E-3</v>
      </c>
      <c r="E327">
        <f t="shared" si="28"/>
        <v>9.1335394174296286E-3</v>
      </c>
      <c r="F327">
        <f t="shared" si="26"/>
        <v>5.5632552395192247</v>
      </c>
      <c r="G327">
        <f t="shared" si="26"/>
        <v>13.855012962208125</v>
      </c>
      <c r="H327">
        <f t="shared" si="25"/>
        <v>0</v>
      </c>
    </row>
    <row r="328" spans="1:8" x14ac:dyDescent="0.25">
      <c r="A328" t="s">
        <v>46</v>
      </c>
      <c r="B328">
        <v>257.19</v>
      </c>
      <c r="C328">
        <v>1331556</v>
      </c>
      <c r="D328">
        <f t="shared" si="27"/>
        <v>-1.3350212912878421E-2</v>
      </c>
      <c r="E328">
        <f t="shared" si="28"/>
        <v>-1.3440128160450111E-2</v>
      </c>
      <c r="F328">
        <f t="shared" si="26"/>
        <v>5.5498151113587744</v>
      </c>
      <c r="G328">
        <f t="shared" si="26"/>
        <v>14.101858741181234</v>
      </c>
      <c r="H328">
        <f t="shared" si="25"/>
        <v>0</v>
      </c>
    </row>
    <row r="329" spans="1:8" x14ac:dyDescent="0.25">
      <c r="A329" t="s">
        <v>47</v>
      </c>
      <c r="B329">
        <v>260.82</v>
      </c>
      <c r="C329">
        <v>1288649</v>
      </c>
      <c r="D329">
        <f t="shared" si="27"/>
        <v>1.4114079085500974E-2</v>
      </c>
      <c r="E329">
        <f t="shared" si="28"/>
        <v>1.4015402869981446E-2</v>
      </c>
      <c r="F329">
        <f t="shared" si="26"/>
        <v>5.5638305142287559</v>
      </c>
      <c r="G329">
        <f t="shared" si="26"/>
        <v>14.069104940728113</v>
      </c>
      <c r="H329">
        <f t="shared" ref="H329:H334" si="29">IF(AND(E329&gt;=$M$5,E329&lt;=$M$6),0,"Выброс")</f>
        <v>0</v>
      </c>
    </row>
    <row r="330" spans="1:8" x14ac:dyDescent="0.25">
      <c r="A330" t="s">
        <v>48</v>
      </c>
      <c r="B330">
        <v>261.51</v>
      </c>
      <c r="C330">
        <v>971006</v>
      </c>
      <c r="D330">
        <f t="shared" si="27"/>
        <v>2.6455026455026367E-3</v>
      </c>
      <c r="E330">
        <f t="shared" si="28"/>
        <v>2.6420094628385759E-3</v>
      </c>
      <c r="F330">
        <f t="shared" si="26"/>
        <v>5.5664725236915942</v>
      </c>
      <c r="G330">
        <f t="shared" si="26"/>
        <v>13.786087926451076</v>
      </c>
      <c r="H330">
        <f t="shared" si="29"/>
        <v>0</v>
      </c>
    </row>
    <row r="331" spans="1:8" x14ac:dyDescent="0.25">
      <c r="A331" t="s">
        <v>49</v>
      </c>
      <c r="B331">
        <v>262.13</v>
      </c>
      <c r="C331">
        <v>1121003</v>
      </c>
      <c r="D331">
        <f t="shared" si="27"/>
        <v>2.3708462391495719E-3</v>
      </c>
      <c r="E331">
        <f t="shared" si="28"/>
        <v>2.3680402174270088E-3</v>
      </c>
      <c r="F331">
        <f t="shared" si="26"/>
        <v>5.5688405639090215</v>
      </c>
      <c r="G331">
        <f t="shared" si="26"/>
        <v>13.929734378232697</v>
      </c>
      <c r="H331">
        <f t="shared" si="29"/>
        <v>0</v>
      </c>
    </row>
    <row r="332" spans="1:8" x14ac:dyDescent="0.25">
      <c r="A332" t="s">
        <v>50</v>
      </c>
      <c r="B332">
        <v>254.74</v>
      </c>
      <c r="C332">
        <v>2264301</v>
      </c>
      <c r="D332">
        <f t="shared" si="27"/>
        <v>-2.8192118414527092E-2</v>
      </c>
      <c r="E332">
        <f t="shared" si="28"/>
        <v>-2.8597146747407792E-2</v>
      </c>
      <c r="F332">
        <f t="shared" si="26"/>
        <v>5.5402434171616131</v>
      </c>
      <c r="G332">
        <f t="shared" si="26"/>
        <v>14.632776659998108</v>
      </c>
      <c r="H332">
        <f t="shared" si="29"/>
        <v>0</v>
      </c>
    </row>
    <row r="333" spans="1:8" x14ac:dyDescent="0.25">
      <c r="A333" t="s">
        <v>51</v>
      </c>
      <c r="B333">
        <v>252.45</v>
      </c>
      <c r="C333">
        <v>1924078</v>
      </c>
      <c r="D333">
        <f t="shared" si="27"/>
        <v>-8.9895579806862705E-3</v>
      </c>
      <c r="E333">
        <f t="shared" si="28"/>
        <v>-9.0302078566887704E-3</v>
      </c>
      <c r="F333">
        <f t="shared" si="26"/>
        <v>5.5312132093049247</v>
      </c>
      <c r="G333">
        <f t="shared" si="26"/>
        <v>14.469957449926584</v>
      </c>
      <c r="H333">
        <f t="shared" si="29"/>
        <v>0</v>
      </c>
    </row>
    <row r="334" spans="1:8" x14ac:dyDescent="0.25">
      <c r="A334" t="s">
        <v>52</v>
      </c>
      <c r="B334">
        <v>252.19</v>
      </c>
      <c r="C334">
        <v>1472282</v>
      </c>
      <c r="D334">
        <f t="shared" si="27"/>
        <v>-1.0299069122598175E-3</v>
      </c>
      <c r="E334">
        <f t="shared" si="28"/>
        <v>-1.0304376308088458E-3</v>
      </c>
      <c r="F334">
        <f t="shared" si="26"/>
        <v>5.5301827716741156</v>
      </c>
      <c r="G334">
        <f t="shared" si="26"/>
        <v>14.20232413600956</v>
      </c>
      <c r="H334">
        <f t="shared" si="29"/>
        <v>0</v>
      </c>
    </row>
  </sheetData>
  <autoFilter ref="A1:H334" xr:uid="{F47224D5-0487-4D4A-8F66-8E0E1212C138}"/>
  <mergeCells count="2"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822-9EE9-43F1-8144-68987275C119}">
  <dimension ref="A1:T334"/>
  <sheetViews>
    <sheetView zoomScale="85" zoomScaleNormal="85" workbookViewId="0">
      <selection activeCell="A2" sqref="A2:H334"/>
    </sheetView>
  </sheetViews>
  <sheetFormatPr defaultRowHeight="15" x14ac:dyDescent="0.25"/>
  <cols>
    <col min="1" max="1" width="10.7109375" bestFit="1" customWidth="1"/>
    <col min="10" max="10" width="13.7109375" bestFit="1" customWidth="1"/>
    <col min="14" max="14" width="14.7109375" bestFit="1" customWidth="1"/>
    <col min="15" max="15" width="13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20" ht="15" customHeight="1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H2">
        <v>0</v>
      </c>
    </row>
    <row r="3" spans="1:20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H3">
        <v>0</v>
      </c>
    </row>
    <row r="4" spans="1:20" ht="15" customHeight="1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H4">
        <v>0</v>
      </c>
    </row>
    <row r="5" spans="1:20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H5">
        <v>0</v>
      </c>
    </row>
    <row r="6" spans="1:20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H6">
        <v>0</v>
      </c>
    </row>
    <row r="7" spans="1:20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H7">
        <v>0</v>
      </c>
      <c r="Q7" s="14" t="s">
        <v>217</v>
      </c>
      <c r="R7" s="14"/>
      <c r="S7" s="14"/>
      <c r="T7" s="14"/>
    </row>
    <row r="8" spans="1:20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  <c r="H8">
        <v>0</v>
      </c>
      <c r="Q8" s="14"/>
      <c r="R8" s="14"/>
      <c r="S8" s="14"/>
      <c r="T8" s="14"/>
    </row>
    <row r="9" spans="1:20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  <c r="H9">
        <v>0</v>
      </c>
      <c r="Q9" s="14"/>
      <c r="R9" s="14"/>
      <c r="S9" s="14"/>
      <c r="T9" s="14"/>
    </row>
    <row r="10" spans="1:20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  <c r="H10">
        <v>0</v>
      </c>
    </row>
    <row r="11" spans="1:20" ht="15" customHeight="1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  <c r="H11">
        <v>0</v>
      </c>
    </row>
    <row r="12" spans="1:20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  <c r="H12">
        <v>0</v>
      </c>
    </row>
    <row r="13" spans="1:20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  <c r="H13">
        <v>0</v>
      </c>
    </row>
    <row r="14" spans="1:20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  <c r="H14">
        <v>0</v>
      </c>
    </row>
    <row r="15" spans="1:20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  <c r="H15">
        <v>0</v>
      </c>
    </row>
    <row r="16" spans="1:20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  <c r="H16">
        <v>0</v>
      </c>
    </row>
    <row r="17" spans="1:20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  <c r="H17">
        <v>0</v>
      </c>
    </row>
    <row r="18" spans="1:20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H18">
        <v>0</v>
      </c>
    </row>
    <row r="19" spans="1:20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H19">
        <v>0</v>
      </c>
    </row>
    <row r="20" spans="1:20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  <c r="H20">
        <v>0</v>
      </c>
    </row>
    <row r="21" spans="1:20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  <c r="H21">
        <v>0</v>
      </c>
      <c r="Q21" s="14" t="s">
        <v>218</v>
      </c>
      <c r="R21" s="14"/>
      <c r="S21" s="14"/>
      <c r="T21" s="14"/>
    </row>
    <row r="22" spans="1:20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H22">
        <v>0</v>
      </c>
      <c r="Q22" s="14"/>
      <c r="R22" s="14"/>
      <c r="S22" s="14"/>
      <c r="T22" s="14"/>
    </row>
    <row r="23" spans="1:20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H23">
        <v>0</v>
      </c>
      <c r="Q23" s="14"/>
      <c r="R23" s="14"/>
      <c r="S23" s="14"/>
      <c r="T23" s="14"/>
    </row>
    <row r="24" spans="1:20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H24">
        <v>0</v>
      </c>
      <c r="Q24" s="14"/>
      <c r="R24" s="14"/>
      <c r="S24" s="14"/>
      <c r="T24" s="14"/>
    </row>
    <row r="25" spans="1:20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  <c r="H25">
        <v>0</v>
      </c>
      <c r="Q25" s="14"/>
      <c r="R25" s="14"/>
      <c r="S25" s="14"/>
      <c r="T25" s="14"/>
    </row>
    <row r="26" spans="1:20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  <c r="H26">
        <v>0</v>
      </c>
    </row>
    <row r="27" spans="1:20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  <c r="H27">
        <v>0</v>
      </c>
    </row>
    <row r="28" spans="1:20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  <c r="H28">
        <v>0</v>
      </c>
    </row>
    <row r="29" spans="1:20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  <c r="H29">
        <v>0</v>
      </c>
    </row>
    <row r="30" spans="1:20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  <c r="H30">
        <v>0</v>
      </c>
    </row>
    <row r="31" spans="1:20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  <c r="H31">
        <v>0</v>
      </c>
    </row>
    <row r="32" spans="1:20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  <c r="H32">
        <v>0</v>
      </c>
      <c r="Q32" s="14" t="s">
        <v>219</v>
      </c>
      <c r="R32" s="14"/>
      <c r="S32" s="14"/>
      <c r="T32" s="14"/>
    </row>
    <row r="33" spans="1:20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  <c r="H33">
        <v>0</v>
      </c>
      <c r="Q33" s="14"/>
      <c r="R33" s="14"/>
      <c r="S33" s="14"/>
      <c r="T33" s="14"/>
    </row>
    <row r="34" spans="1:20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  <c r="H34">
        <v>0</v>
      </c>
      <c r="Q34" s="14"/>
      <c r="R34" s="14"/>
      <c r="S34" s="14"/>
      <c r="T34" s="14"/>
    </row>
    <row r="35" spans="1:20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H35">
        <v>0</v>
      </c>
      <c r="Q35" s="14"/>
      <c r="R35" s="14"/>
      <c r="S35" s="14"/>
      <c r="T35" s="14"/>
    </row>
    <row r="36" spans="1:20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H36">
        <v>0</v>
      </c>
      <c r="Q36" s="14"/>
      <c r="R36" s="14"/>
      <c r="S36" s="14"/>
      <c r="T36" s="14"/>
    </row>
    <row r="37" spans="1:20" x14ac:dyDescent="0.25">
      <c r="A37" t="s">
        <v>277</v>
      </c>
      <c r="B37">
        <v>170.78</v>
      </c>
      <c r="C37">
        <v>4586661</v>
      </c>
      <c r="D37">
        <v>-4.3624348994791916E-2</v>
      </c>
      <c r="E37">
        <v>-4.4604502729573232E-2</v>
      </c>
      <c r="F37">
        <v>5.1403761784794604</v>
      </c>
      <c r="G37">
        <v>15.338662866335483</v>
      </c>
      <c r="H37" t="s">
        <v>216</v>
      </c>
      <c r="Q37" s="14"/>
      <c r="R37" s="14"/>
      <c r="S37" s="14"/>
      <c r="T37" s="14"/>
    </row>
    <row r="38" spans="1:20" x14ac:dyDescent="0.25">
      <c r="A38" t="s">
        <v>73</v>
      </c>
      <c r="B38">
        <v>170.17</v>
      </c>
      <c r="C38">
        <v>3416423</v>
      </c>
      <c r="D38">
        <v>-3.571846820470861E-3</v>
      </c>
      <c r="E38">
        <v>-3.5782410961148598E-3</v>
      </c>
      <c r="F38">
        <v>5.1367979373833448</v>
      </c>
      <c r="G38">
        <v>15.044104655264228</v>
      </c>
      <c r="H38">
        <v>0</v>
      </c>
    </row>
    <row r="39" spans="1:20" x14ac:dyDescent="0.25">
      <c r="A39" t="s">
        <v>74</v>
      </c>
      <c r="B39">
        <v>158</v>
      </c>
      <c r="C39">
        <v>5997232</v>
      </c>
      <c r="D39">
        <v>-7.1516718575542038E-2</v>
      </c>
      <c r="E39">
        <v>-7.4202904356378357E-2</v>
      </c>
      <c r="F39">
        <v>5.0625950330269669</v>
      </c>
      <c r="G39">
        <v>15.606808587412035</v>
      </c>
      <c r="H39" t="s">
        <v>216</v>
      </c>
    </row>
    <row r="40" spans="1:20" x14ac:dyDescent="0.25">
      <c r="A40" t="s">
        <v>75</v>
      </c>
      <c r="B40">
        <v>161.91999999999999</v>
      </c>
      <c r="C40">
        <v>5726661</v>
      </c>
      <c r="D40">
        <v>2.4810126582278401E-2</v>
      </c>
      <c r="E40">
        <v>2.4507353072133874E-2</v>
      </c>
      <c r="F40">
        <v>5.0871023860991009</v>
      </c>
      <c r="G40">
        <v>15.560643196329083</v>
      </c>
      <c r="H40">
        <v>0</v>
      </c>
    </row>
    <row r="41" spans="1:20" x14ac:dyDescent="0.25">
      <c r="A41" s="1">
        <v>43864</v>
      </c>
      <c r="B41">
        <v>172.73</v>
      </c>
      <c r="C41">
        <v>4343111</v>
      </c>
      <c r="D41">
        <v>6.676136363636366E-2</v>
      </c>
      <c r="E41">
        <v>6.4627295606092455E-2</v>
      </c>
      <c r="F41">
        <v>5.1517296817051932</v>
      </c>
      <c r="G41">
        <v>15.28410146956014</v>
      </c>
      <c r="H41" t="s">
        <v>216</v>
      </c>
    </row>
    <row r="42" spans="1:20" x14ac:dyDescent="0.25">
      <c r="A42" s="1">
        <v>43893</v>
      </c>
      <c r="B42">
        <v>164.44</v>
      </c>
      <c r="C42">
        <v>3671854</v>
      </c>
      <c r="D42">
        <v>-4.799397904243613E-2</v>
      </c>
      <c r="E42">
        <v>-4.9183919675515303E-2</v>
      </c>
      <c r="F42">
        <v>5.1025457620296777</v>
      </c>
      <c r="G42">
        <v>15.116207269583471</v>
      </c>
      <c r="H42" t="s">
        <v>216</v>
      </c>
    </row>
    <row r="43" spans="1:20" x14ac:dyDescent="0.25">
      <c r="A43" s="1">
        <v>43924</v>
      </c>
      <c r="B43">
        <v>170.45</v>
      </c>
      <c r="C43">
        <v>2873255</v>
      </c>
      <c r="D43">
        <v>3.6548285088786131E-2</v>
      </c>
      <c r="E43">
        <v>3.589623655423442E-2</v>
      </c>
      <c r="F43">
        <v>5.1384419985839118</v>
      </c>
      <c r="G43">
        <v>14.870956091419172</v>
      </c>
      <c r="H43">
        <v>0</v>
      </c>
    </row>
    <row r="44" spans="1:20" x14ac:dyDescent="0.25">
      <c r="A44" s="1">
        <v>43954</v>
      </c>
      <c r="B44">
        <v>166.46</v>
      </c>
      <c r="C44">
        <v>3422063</v>
      </c>
      <c r="D44">
        <v>-2.3408624229979354E-2</v>
      </c>
      <c r="E44">
        <v>-2.3686958265962912E-2</v>
      </c>
      <c r="F44">
        <v>5.1147550403179487</v>
      </c>
      <c r="G44">
        <v>15.045754143551191</v>
      </c>
      <c r="H44">
        <v>0</v>
      </c>
    </row>
    <row r="45" spans="1:20" x14ac:dyDescent="0.25">
      <c r="A45" s="1">
        <v>43985</v>
      </c>
      <c r="B45">
        <v>161.29</v>
      </c>
      <c r="C45">
        <v>5498580</v>
      </c>
      <c r="D45">
        <v>-3.1058512555569E-2</v>
      </c>
      <c r="E45">
        <v>-3.1551053388858018E-2</v>
      </c>
      <c r="F45">
        <v>5.0832039869290915</v>
      </c>
      <c r="G45">
        <v>15.520000435049853</v>
      </c>
      <c r="H45">
        <v>0</v>
      </c>
    </row>
    <row r="46" spans="1:20" x14ac:dyDescent="0.25">
      <c r="A46" s="1">
        <v>44077</v>
      </c>
      <c r="B46">
        <v>150.72</v>
      </c>
      <c r="C46">
        <v>7204268</v>
      </c>
      <c r="D46">
        <v>-6.55341310682621E-2</v>
      </c>
      <c r="E46">
        <v>-6.7780176101038231E-2</v>
      </c>
      <c r="F46">
        <v>5.0154238108280529</v>
      </c>
      <c r="G46">
        <v>15.790184186140715</v>
      </c>
      <c r="H46" t="s">
        <v>216</v>
      </c>
    </row>
    <row r="47" spans="1:20" x14ac:dyDescent="0.25">
      <c r="A47" s="1">
        <v>44107</v>
      </c>
      <c r="B47">
        <v>161</v>
      </c>
      <c r="C47">
        <v>5955348</v>
      </c>
      <c r="D47">
        <v>6.8205944798301499E-2</v>
      </c>
      <c r="E47">
        <v>6.5980554156410035E-2</v>
      </c>
      <c r="F47">
        <v>5.0814043649844631</v>
      </c>
      <c r="G47">
        <v>15.599800197351241</v>
      </c>
      <c r="H47" t="s">
        <v>216</v>
      </c>
    </row>
    <row r="48" spans="1:20" x14ac:dyDescent="0.25">
      <c r="A48" s="1">
        <v>44138</v>
      </c>
      <c r="B48">
        <v>153.59</v>
      </c>
      <c r="C48">
        <v>4934380</v>
      </c>
      <c r="D48">
        <v>-4.6024844720496873E-2</v>
      </c>
      <c r="E48">
        <v>-4.7117650556926058E-2</v>
      </c>
      <c r="F48">
        <v>5.0342867144275365</v>
      </c>
      <c r="G48">
        <v>15.411737589725186</v>
      </c>
      <c r="H48" t="s">
        <v>216</v>
      </c>
    </row>
    <row r="49" spans="1:8" x14ac:dyDescent="0.25">
      <c r="A49" s="1">
        <v>44168</v>
      </c>
      <c r="B49">
        <v>138.93</v>
      </c>
      <c r="C49">
        <v>7603774</v>
      </c>
      <c r="D49">
        <v>-9.5448922455889026E-2</v>
      </c>
      <c r="E49">
        <v>-0.10031650526676651</v>
      </c>
      <c r="F49">
        <v>4.93397020916077</v>
      </c>
      <c r="G49">
        <v>15.844155260949405</v>
      </c>
      <c r="H49" t="s">
        <v>216</v>
      </c>
    </row>
    <row r="50" spans="1:8" x14ac:dyDescent="0.25">
      <c r="A50" t="s">
        <v>76</v>
      </c>
      <c r="B50">
        <v>158.81</v>
      </c>
      <c r="C50">
        <v>8039654</v>
      </c>
      <c r="D50">
        <v>0.1430936442812927</v>
      </c>
      <c r="E50">
        <v>0.1337383099617849</v>
      </c>
      <c r="F50">
        <v>5.0677085191225553</v>
      </c>
      <c r="G50">
        <v>15.899896605403253</v>
      </c>
      <c r="H50" t="s">
        <v>216</v>
      </c>
    </row>
    <row r="51" spans="1:8" x14ac:dyDescent="0.25">
      <c r="A51" t="s">
        <v>77</v>
      </c>
      <c r="B51">
        <v>135.25</v>
      </c>
      <c r="C51">
        <v>5509701</v>
      </c>
      <c r="D51">
        <v>-0.14835337825073988</v>
      </c>
      <c r="E51">
        <v>-0.16058360139596436</v>
      </c>
      <c r="F51">
        <v>4.9071249177265912</v>
      </c>
      <c r="G51">
        <v>15.522020914683923</v>
      </c>
      <c r="H51" t="s">
        <v>216</v>
      </c>
    </row>
    <row r="52" spans="1:8" x14ac:dyDescent="0.25">
      <c r="A52" t="s">
        <v>78</v>
      </c>
      <c r="B52">
        <v>146.47999999999999</v>
      </c>
      <c r="C52">
        <v>4765700</v>
      </c>
      <c r="D52">
        <v>8.3031423290203257E-2</v>
      </c>
      <c r="E52">
        <v>7.9763982639664235E-2</v>
      </c>
      <c r="F52">
        <v>4.9868889003662549</v>
      </c>
      <c r="G52">
        <v>15.376954988793095</v>
      </c>
      <c r="H52" t="s">
        <v>216</v>
      </c>
    </row>
    <row r="53" spans="1:8" x14ac:dyDescent="0.25">
      <c r="A53" t="s">
        <v>79</v>
      </c>
      <c r="B53">
        <v>142.52000000000001</v>
      </c>
      <c r="C53">
        <v>5582841</v>
      </c>
      <c r="D53">
        <v>-2.7034407427635035E-2</v>
      </c>
      <c r="E53">
        <v>-2.7406559628619875E-2</v>
      </c>
      <c r="F53">
        <v>4.9594823407376349</v>
      </c>
      <c r="G53">
        <v>15.535208344574757</v>
      </c>
      <c r="H53">
        <v>0</v>
      </c>
    </row>
    <row r="54" spans="1:8" x14ac:dyDescent="0.25">
      <c r="A54" t="s">
        <v>80</v>
      </c>
      <c r="B54">
        <v>142.69999999999999</v>
      </c>
      <c r="C54">
        <v>5920618</v>
      </c>
      <c r="D54">
        <v>1.2629806342967891E-3</v>
      </c>
      <c r="E54">
        <v>1.2621837451552444E-3</v>
      </c>
      <c r="F54">
        <v>4.9607445244827906</v>
      </c>
      <c r="G54">
        <v>15.593951393303627</v>
      </c>
      <c r="H54">
        <v>0</v>
      </c>
    </row>
    <row r="55" spans="1:8" x14ac:dyDescent="0.25">
      <c r="A55" t="s">
        <v>81</v>
      </c>
      <c r="B55">
        <v>136.81</v>
      </c>
      <c r="C55">
        <v>5874487</v>
      </c>
      <c r="D55">
        <v>-4.127540294323747E-2</v>
      </c>
      <c r="E55">
        <v>-4.2151422550767967E-2</v>
      </c>
      <c r="F55">
        <v>4.9185931019320224</v>
      </c>
      <c r="G55">
        <v>15.586129295033022</v>
      </c>
      <c r="H55" t="s">
        <v>216</v>
      </c>
    </row>
    <row r="56" spans="1:8" x14ac:dyDescent="0.25">
      <c r="A56" t="s">
        <v>82</v>
      </c>
      <c r="B56">
        <v>135.56</v>
      </c>
      <c r="C56">
        <v>5865001</v>
      </c>
      <c r="D56">
        <v>-9.1367590088443831E-3</v>
      </c>
      <c r="E56">
        <v>-9.1787551931721036E-3</v>
      </c>
      <c r="F56">
        <v>4.9094143467388509</v>
      </c>
      <c r="G56">
        <v>15.584513210572682</v>
      </c>
      <c r="H56">
        <v>0</v>
      </c>
    </row>
    <row r="57" spans="1:8" x14ac:dyDescent="0.25">
      <c r="A57" t="s">
        <v>83</v>
      </c>
      <c r="B57">
        <v>148.34</v>
      </c>
      <c r="C57">
        <v>6011066</v>
      </c>
      <c r="D57">
        <v>9.4275597521392751E-2</v>
      </c>
      <c r="E57">
        <v>9.0092589569561385E-2</v>
      </c>
      <c r="F57">
        <v>4.9995069363084124</v>
      </c>
      <c r="G57">
        <v>15.609112661831258</v>
      </c>
      <c r="H57" t="s">
        <v>216</v>
      </c>
    </row>
    <row r="58" spans="1:8" x14ac:dyDescent="0.25">
      <c r="A58" t="s">
        <v>84</v>
      </c>
      <c r="B58">
        <v>146.91999999999999</v>
      </c>
      <c r="C58">
        <v>6236320</v>
      </c>
      <c r="D58">
        <v>-9.5726034784954558E-3</v>
      </c>
      <c r="E58">
        <v>-9.6187153569455269E-3</v>
      </c>
      <c r="F58">
        <v>4.9898882209514666</v>
      </c>
      <c r="G58">
        <v>15.645900822788715</v>
      </c>
      <c r="H58">
        <v>0</v>
      </c>
    </row>
    <row r="59" spans="1:8" x14ac:dyDescent="0.25">
      <c r="A59" t="s">
        <v>85</v>
      </c>
      <c r="B59">
        <v>156.01</v>
      </c>
      <c r="C59">
        <v>4495929</v>
      </c>
      <c r="D59">
        <v>6.1870405662945847E-2</v>
      </c>
      <c r="E59">
        <v>6.0031886807691441E-2</v>
      </c>
      <c r="F59">
        <v>5.0499201077591582</v>
      </c>
      <c r="G59">
        <v>15.318682878616025</v>
      </c>
      <c r="H59" t="s">
        <v>216</v>
      </c>
    </row>
    <row r="60" spans="1:8" x14ac:dyDescent="0.25">
      <c r="A60" t="s">
        <v>86</v>
      </c>
      <c r="B60">
        <v>149.61000000000001</v>
      </c>
      <c r="C60">
        <v>4005999</v>
      </c>
      <c r="D60">
        <v>-4.1023011345426429E-2</v>
      </c>
      <c r="E60">
        <v>-4.1888199533017E-2</v>
      </c>
      <c r="F60">
        <v>5.0080319082261413</v>
      </c>
      <c r="G60">
        <v>15.203303545582308</v>
      </c>
      <c r="H60" t="s">
        <v>216</v>
      </c>
    </row>
    <row r="61" spans="1:8" x14ac:dyDescent="0.25">
      <c r="A61" t="s">
        <v>87</v>
      </c>
      <c r="B61">
        <v>160.31</v>
      </c>
      <c r="C61">
        <v>3925170</v>
      </c>
      <c r="D61">
        <v>7.1519283470356174E-2</v>
      </c>
      <c r="E61">
        <v>6.9077532475441267E-2</v>
      </c>
      <c r="F61">
        <v>5.077109440701582</v>
      </c>
      <c r="G61">
        <v>15.182920220362615</v>
      </c>
      <c r="H61" t="s">
        <v>216</v>
      </c>
    </row>
    <row r="62" spans="1:8" x14ac:dyDescent="0.25">
      <c r="A62" t="s">
        <v>88</v>
      </c>
      <c r="B62">
        <v>157.66999999999999</v>
      </c>
      <c r="C62">
        <v>4988816</v>
      </c>
      <c r="D62">
        <v>-1.6468093069677593E-2</v>
      </c>
      <c r="E62">
        <v>-1.6605199452191875E-2</v>
      </c>
      <c r="F62">
        <v>5.0605042412493901</v>
      </c>
      <c r="G62">
        <v>15.422709165024544</v>
      </c>
      <c r="H62">
        <v>0</v>
      </c>
    </row>
    <row r="63" spans="1:8" x14ac:dyDescent="0.25">
      <c r="A63" s="1">
        <v>43834</v>
      </c>
      <c r="B63">
        <v>151.91999999999999</v>
      </c>
      <c r="C63">
        <v>3908441</v>
      </c>
      <c r="D63">
        <v>-3.6468573603095078E-2</v>
      </c>
      <c r="E63">
        <v>-3.7150174745359955E-2</v>
      </c>
      <c r="F63">
        <v>5.0233540665040302</v>
      </c>
      <c r="G63">
        <v>15.178649131223482</v>
      </c>
      <c r="H63">
        <v>0</v>
      </c>
    </row>
    <row r="64" spans="1:8" x14ac:dyDescent="0.25">
      <c r="A64" s="1">
        <v>43865</v>
      </c>
      <c r="B64">
        <v>155.26</v>
      </c>
      <c r="C64">
        <v>3283062</v>
      </c>
      <c r="D64">
        <v>2.1985255397577695E-2</v>
      </c>
      <c r="E64">
        <v>2.1747064473503844E-2</v>
      </c>
      <c r="F64">
        <v>5.0451011309775344</v>
      </c>
      <c r="G64">
        <v>15.004287081471414</v>
      </c>
      <c r="H64">
        <v>0</v>
      </c>
    </row>
    <row r="65" spans="1:8" x14ac:dyDescent="0.25">
      <c r="A65" s="1">
        <v>43894</v>
      </c>
      <c r="B65">
        <v>153.83000000000001</v>
      </c>
      <c r="C65">
        <v>2481473</v>
      </c>
      <c r="D65">
        <v>-9.2103568208165565E-3</v>
      </c>
      <c r="E65">
        <v>-9.2530344098743656E-3</v>
      </c>
      <c r="F65">
        <v>5.0358480965676602</v>
      </c>
      <c r="G65">
        <v>14.724362893434622</v>
      </c>
      <c r="H65">
        <v>0</v>
      </c>
    </row>
    <row r="66" spans="1:8" x14ac:dyDescent="0.25">
      <c r="A66" s="1">
        <v>43986</v>
      </c>
      <c r="B66">
        <v>165.27</v>
      </c>
      <c r="C66">
        <v>3493272</v>
      </c>
      <c r="D66">
        <v>7.4367808619905065E-2</v>
      </c>
      <c r="E66">
        <v>7.1732403585075155E-2</v>
      </c>
      <c r="F66">
        <v>5.1075805001527348</v>
      </c>
      <c r="G66">
        <v>15.066349390783023</v>
      </c>
      <c r="H66" t="s">
        <v>216</v>
      </c>
    </row>
    <row r="67" spans="1:8" x14ac:dyDescent="0.25">
      <c r="A67" s="1">
        <v>44016</v>
      </c>
      <c r="B67">
        <v>163.47999999999999</v>
      </c>
      <c r="C67">
        <v>3539809</v>
      </c>
      <c r="D67">
        <v>-1.0830761783747929E-2</v>
      </c>
      <c r="E67">
        <v>-1.0889841456658469E-2</v>
      </c>
      <c r="F67">
        <v>5.0966906586960761</v>
      </c>
      <c r="G67">
        <v>15.079583328852085</v>
      </c>
      <c r="H67">
        <v>0</v>
      </c>
    </row>
    <row r="68" spans="1:8" x14ac:dyDescent="0.25">
      <c r="A68" s="1">
        <v>44047</v>
      </c>
      <c r="B68">
        <v>165.11</v>
      </c>
      <c r="C68">
        <v>2600733</v>
      </c>
      <c r="D68">
        <v>9.9706386102276969E-3</v>
      </c>
      <c r="E68">
        <v>9.921259747664642E-3</v>
      </c>
      <c r="F68">
        <v>5.1066119184437415</v>
      </c>
      <c r="G68">
        <v>14.77130388633579</v>
      </c>
      <c r="H68">
        <v>0</v>
      </c>
    </row>
    <row r="69" spans="1:8" x14ac:dyDescent="0.25">
      <c r="A69" s="1">
        <v>44078</v>
      </c>
      <c r="B69">
        <v>165.19</v>
      </c>
      <c r="C69">
        <v>3108571</v>
      </c>
      <c r="D69">
        <v>4.8452546786980846E-4</v>
      </c>
      <c r="E69">
        <v>4.8440812330806035E-4</v>
      </c>
      <c r="F69">
        <v>5.1070963265670493</v>
      </c>
      <c r="G69">
        <v>14.949673693029046</v>
      </c>
      <c r="H69">
        <v>0</v>
      </c>
    </row>
    <row r="70" spans="1:8" x14ac:dyDescent="0.25">
      <c r="A70" t="s">
        <v>89</v>
      </c>
      <c r="B70">
        <v>165.51</v>
      </c>
      <c r="C70">
        <v>2119362</v>
      </c>
      <c r="D70">
        <v>1.9371632665415169E-3</v>
      </c>
      <c r="E70">
        <v>1.935289385399739E-3</v>
      </c>
      <c r="F70">
        <v>5.1090316159524489</v>
      </c>
      <c r="G70">
        <v>14.566625657959417</v>
      </c>
      <c r="H70">
        <v>0</v>
      </c>
    </row>
    <row r="71" spans="1:8" x14ac:dyDescent="0.25">
      <c r="A71" t="s">
        <v>90</v>
      </c>
      <c r="B71">
        <v>173.7</v>
      </c>
      <c r="C71">
        <v>2706613</v>
      </c>
      <c r="D71">
        <v>4.9483414899401841E-2</v>
      </c>
      <c r="E71">
        <v>4.8298057294610182E-2</v>
      </c>
      <c r="F71">
        <v>5.1573296732470588</v>
      </c>
      <c r="G71">
        <v>14.811208595686974</v>
      </c>
      <c r="H71" t="s">
        <v>216</v>
      </c>
    </row>
    <row r="72" spans="1:8" x14ac:dyDescent="0.25">
      <c r="A72" t="s">
        <v>91</v>
      </c>
      <c r="B72">
        <v>171.85</v>
      </c>
      <c r="C72">
        <v>2195755</v>
      </c>
      <c r="D72">
        <v>-1.065054691997694E-2</v>
      </c>
      <c r="E72">
        <v>-1.0707669951216298E-2</v>
      </c>
      <c r="F72">
        <v>5.1466220032958425</v>
      </c>
      <c r="G72">
        <v>14.602036508903037</v>
      </c>
      <c r="H72">
        <v>0</v>
      </c>
    </row>
    <row r="73" spans="1:8" x14ac:dyDescent="0.25">
      <c r="A73" t="s">
        <v>92</v>
      </c>
      <c r="B73">
        <v>177.08</v>
      </c>
      <c r="C73">
        <v>3163450</v>
      </c>
      <c r="D73">
        <v>3.0433517602560481E-2</v>
      </c>
      <c r="E73">
        <v>2.9979604568097531E-2</v>
      </c>
      <c r="F73">
        <v>5.1766016078639403</v>
      </c>
      <c r="G73">
        <v>14.967173762165208</v>
      </c>
      <c r="H73">
        <v>0</v>
      </c>
    </row>
    <row r="74" spans="1:8" x14ac:dyDescent="0.25">
      <c r="A74" t="s">
        <v>93</v>
      </c>
      <c r="B74">
        <v>178.7</v>
      </c>
      <c r="C74">
        <v>2982625</v>
      </c>
      <c r="D74">
        <v>9.1484074994351485E-3</v>
      </c>
      <c r="E74">
        <v>9.1068143014420375E-3</v>
      </c>
      <c r="F74">
        <v>5.1857084221653826</v>
      </c>
      <c r="G74">
        <v>14.908314343224326</v>
      </c>
      <c r="H74">
        <v>0</v>
      </c>
    </row>
    <row r="75" spans="1:8" x14ac:dyDescent="0.25">
      <c r="A75" t="s">
        <v>94</v>
      </c>
      <c r="B75">
        <v>167.77</v>
      </c>
      <c r="C75">
        <v>3191636</v>
      </c>
      <c r="D75">
        <v>-6.1163961947397753E-2</v>
      </c>
      <c r="E75">
        <v>-6.3114428383073073E-2</v>
      </c>
      <c r="F75">
        <v>5.1225939937823091</v>
      </c>
      <c r="G75">
        <v>14.976044195961622</v>
      </c>
      <c r="H75" t="s">
        <v>216</v>
      </c>
    </row>
    <row r="76" spans="1:8" x14ac:dyDescent="0.25">
      <c r="A76" t="s">
        <v>95</v>
      </c>
      <c r="B76">
        <v>173.5</v>
      </c>
      <c r="C76">
        <v>2023246</v>
      </c>
      <c r="D76">
        <v>3.4153901174226557E-2</v>
      </c>
      <c r="E76">
        <v>3.3583605604604619E-2</v>
      </c>
      <c r="F76">
        <v>5.1561775993869139</v>
      </c>
      <c r="G76">
        <v>14.520213710338819</v>
      </c>
      <c r="H76">
        <v>0</v>
      </c>
    </row>
    <row r="77" spans="1:8" x14ac:dyDescent="0.25">
      <c r="A77" t="s">
        <v>96</v>
      </c>
      <c r="B77">
        <v>171.43</v>
      </c>
      <c r="C77">
        <v>2108888</v>
      </c>
      <c r="D77">
        <v>-1.1930835734870278E-2</v>
      </c>
      <c r="E77">
        <v>-1.2002579367524193E-2</v>
      </c>
      <c r="F77">
        <v>5.1441750200193894</v>
      </c>
      <c r="G77">
        <v>14.561671352313436</v>
      </c>
      <c r="H77">
        <v>0</v>
      </c>
    </row>
    <row r="78" spans="1:8" x14ac:dyDescent="0.25">
      <c r="A78" t="s">
        <v>97</v>
      </c>
      <c r="B78">
        <v>174.54</v>
      </c>
      <c r="C78">
        <v>1907308</v>
      </c>
      <c r="D78">
        <v>1.8141515487370852E-2</v>
      </c>
      <c r="E78">
        <v>1.7978921715775406E-2</v>
      </c>
      <c r="F78">
        <v>5.1621539417351654</v>
      </c>
      <c r="G78">
        <v>14.461203381766669</v>
      </c>
      <c r="H78">
        <v>0</v>
      </c>
    </row>
    <row r="79" spans="1:8" x14ac:dyDescent="0.25">
      <c r="A79" t="s">
        <v>98</v>
      </c>
      <c r="B79">
        <v>174.14</v>
      </c>
      <c r="C79">
        <v>1753701</v>
      </c>
      <c r="D79">
        <v>-2.2917382834880583E-3</v>
      </c>
      <c r="E79">
        <v>-2.2943683346957557E-3</v>
      </c>
      <c r="F79">
        <v>5.1598595734004693</v>
      </c>
      <c r="G79">
        <v>14.377238969880178</v>
      </c>
      <c r="H79">
        <v>0</v>
      </c>
    </row>
    <row r="80" spans="1:8" x14ac:dyDescent="0.25">
      <c r="A80" t="s">
        <v>99</v>
      </c>
      <c r="B80">
        <v>169.79</v>
      </c>
      <c r="C80">
        <v>1982256</v>
      </c>
      <c r="D80">
        <v>-2.4979901228896258E-2</v>
      </c>
      <c r="E80">
        <v>-2.5297194072549052E-2</v>
      </c>
      <c r="F80">
        <v>5.13456237932792</v>
      </c>
      <c r="G80">
        <v>14.499746147993477</v>
      </c>
      <c r="H80">
        <v>0</v>
      </c>
    </row>
    <row r="81" spans="1:8" x14ac:dyDescent="0.25">
      <c r="A81" t="s">
        <v>100</v>
      </c>
      <c r="B81">
        <v>177.27</v>
      </c>
      <c r="C81">
        <v>2310648</v>
      </c>
      <c r="D81">
        <v>4.4054420166087627E-2</v>
      </c>
      <c r="E81">
        <v>4.3111614697772672E-2</v>
      </c>
      <c r="F81">
        <v>5.1776739940256933</v>
      </c>
      <c r="G81">
        <v>14.653038562640264</v>
      </c>
      <c r="H81" t="s">
        <v>216</v>
      </c>
    </row>
    <row r="82" spans="1:8" x14ac:dyDescent="0.25">
      <c r="A82" t="s">
        <v>101</v>
      </c>
      <c r="B82">
        <v>179.2</v>
      </c>
      <c r="C82">
        <v>2090867</v>
      </c>
      <c r="D82">
        <v>1.0887346984825285E-2</v>
      </c>
      <c r="E82">
        <v>1.0828506515136959E-2</v>
      </c>
      <c r="F82">
        <v>5.1885025005408298</v>
      </c>
      <c r="G82">
        <v>14.55308937045765</v>
      </c>
      <c r="H82">
        <v>0</v>
      </c>
    </row>
    <row r="83" spans="1:8" x14ac:dyDescent="0.25">
      <c r="A83" s="1">
        <v>43835</v>
      </c>
      <c r="B83">
        <v>174.53</v>
      </c>
      <c r="C83">
        <v>2325009</v>
      </c>
      <c r="D83">
        <v>-2.6060267857142789E-2</v>
      </c>
      <c r="E83">
        <v>-2.6405853904084748E-2</v>
      </c>
      <c r="F83">
        <v>5.1620966466367451</v>
      </c>
      <c r="G83">
        <v>14.659234467963843</v>
      </c>
      <c r="H83">
        <v>0</v>
      </c>
    </row>
    <row r="84" spans="1:8" x14ac:dyDescent="0.25">
      <c r="A84" s="1">
        <v>43926</v>
      </c>
      <c r="B84">
        <v>178.84</v>
      </c>
      <c r="C84">
        <v>1970050</v>
      </c>
      <c r="D84">
        <v>2.4694894860482451E-2</v>
      </c>
      <c r="E84">
        <v>2.439490472903456E-2</v>
      </c>
      <c r="F84">
        <v>5.1864915513657799</v>
      </c>
      <c r="G84">
        <v>14.493569481102746</v>
      </c>
      <c r="H84">
        <v>0</v>
      </c>
    </row>
    <row r="85" spans="1:8" x14ac:dyDescent="0.25">
      <c r="A85" s="1">
        <v>43956</v>
      </c>
      <c r="B85">
        <v>180.74</v>
      </c>
      <c r="C85">
        <v>2318628</v>
      </c>
      <c r="D85">
        <v>1.0624021471706584E-2</v>
      </c>
      <c r="E85">
        <v>1.0567983108029913E-2</v>
      </c>
      <c r="F85">
        <v>5.1970595344738095</v>
      </c>
      <c r="G85">
        <v>14.656486189398432</v>
      </c>
      <c r="H85">
        <v>0</v>
      </c>
    </row>
    <row r="86" spans="1:8" x14ac:dyDescent="0.25">
      <c r="A86" s="1">
        <v>43987</v>
      </c>
      <c r="B86">
        <v>182.55</v>
      </c>
      <c r="C86">
        <v>2196380</v>
      </c>
      <c r="D86">
        <v>1.0014385304857818E-2</v>
      </c>
      <c r="E86">
        <v>9.9645736278360826E-3</v>
      </c>
      <c r="F86">
        <v>5.2070241081016455</v>
      </c>
      <c r="G86">
        <v>14.602321108535889</v>
      </c>
      <c r="H86">
        <v>0</v>
      </c>
    </row>
    <row r="87" spans="1:8" x14ac:dyDescent="0.25">
      <c r="A87" s="1">
        <v>44017</v>
      </c>
      <c r="B87">
        <v>183.64</v>
      </c>
      <c r="C87">
        <v>1588908</v>
      </c>
      <c r="D87">
        <v>5.9709668583948225E-3</v>
      </c>
      <c r="E87">
        <v>5.9532112793754003E-3</v>
      </c>
      <c r="F87">
        <v>5.2129773193810216</v>
      </c>
      <c r="G87">
        <v>14.278557545793609</v>
      </c>
      <c r="H87">
        <v>0</v>
      </c>
    </row>
    <row r="88" spans="1:8" x14ac:dyDescent="0.25">
      <c r="A88" s="1">
        <v>44048</v>
      </c>
      <c r="B88">
        <v>184.76</v>
      </c>
      <c r="C88">
        <v>1586188</v>
      </c>
      <c r="D88">
        <v>6.0988891309083238E-3</v>
      </c>
      <c r="E88">
        <v>6.0803661813834311E-3</v>
      </c>
      <c r="F88">
        <v>5.2190576855624045</v>
      </c>
      <c r="G88">
        <v>14.276844211352456</v>
      </c>
      <c r="H88">
        <v>0</v>
      </c>
    </row>
    <row r="89" spans="1:8" x14ac:dyDescent="0.25">
      <c r="A89" s="1">
        <v>44140</v>
      </c>
      <c r="B89">
        <v>186.74</v>
      </c>
      <c r="C89">
        <v>1514570</v>
      </c>
      <c r="D89">
        <v>1.07166053258282E-2</v>
      </c>
      <c r="E89">
        <v>1.065958949337539E-2</v>
      </c>
      <c r="F89">
        <v>5.2297172750557799</v>
      </c>
      <c r="G89">
        <v>14.230642128255869</v>
      </c>
      <c r="H89">
        <v>0</v>
      </c>
    </row>
    <row r="90" spans="1:8" x14ac:dyDescent="0.25">
      <c r="A90" s="1">
        <v>44170</v>
      </c>
      <c r="B90">
        <v>182.44</v>
      </c>
      <c r="C90">
        <v>1725022</v>
      </c>
      <c r="D90">
        <v>-2.3026668094677152E-2</v>
      </c>
      <c r="E90">
        <v>-2.3295923212280186E-2</v>
      </c>
      <c r="F90">
        <v>5.2064213518434999</v>
      </c>
      <c r="G90">
        <v>14.360750361989458</v>
      </c>
      <c r="H90">
        <v>0</v>
      </c>
    </row>
    <row r="91" spans="1:8" x14ac:dyDescent="0.25">
      <c r="A91" t="s">
        <v>102</v>
      </c>
      <c r="B91">
        <v>179.62</v>
      </c>
      <c r="C91">
        <v>3096081</v>
      </c>
      <c r="D91">
        <v>-1.5457136592852408E-2</v>
      </c>
      <c r="E91">
        <v>-1.557784360069598E-2</v>
      </c>
      <c r="F91">
        <v>5.1908435082428035</v>
      </c>
      <c r="G91">
        <v>14.945647676140213</v>
      </c>
      <c r="H91">
        <v>0</v>
      </c>
    </row>
    <row r="92" spans="1:8" x14ac:dyDescent="0.25">
      <c r="A92" t="s">
        <v>103</v>
      </c>
      <c r="B92">
        <v>180.51</v>
      </c>
      <c r="C92">
        <v>2697654</v>
      </c>
      <c r="D92">
        <v>4.954904799020078E-3</v>
      </c>
      <c r="E92">
        <v>4.9426696575663003E-3</v>
      </c>
      <c r="F92">
        <v>5.19578617790037</v>
      </c>
      <c r="G92">
        <v>14.807893064382915</v>
      </c>
      <c r="H92">
        <v>0</v>
      </c>
    </row>
    <row r="93" spans="1:8" x14ac:dyDescent="0.25">
      <c r="A93" t="s">
        <v>104</v>
      </c>
      <c r="B93">
        <v>183.3</v>
      </c>
      <c r="C93">
        <v>3086800</v>
      </c>
      <c r="D93">
        <v>1.545620741233184E-2</v>
      </c>
      <c r="E93">
        <v>1.5337976945289418E-2</v>
      </c>
      <c r="F93">
        <v>5.2111241548456597</v>
      </c>
      <c r="G93">
        <v>14.942645513565585</v>
      </c>
      <c r="H93">
        <v>0</v>
      </c>
    </row>
    <row r="94" spans="1:8" x14ac:dyDescent="0.25">
      <c r="A94" t="s">
        <v>105</v>
      </c>
      <c r="B94">
        <v>184.93</v>
      </c>
      <c r="C94">
        <v>2209376</v>
      </c>
      <c r="D94">
        <v>8.8925259138024834E-3</v>
      </c>
      <c r="E94">
        <v>8.8532202511257679E-3</v>
      </c>
      <c r="F94">
        <v>5.2199773750967848</v>
      </c>
      <c r="G94">
        <v>14.608220680683662</v>
      </c>
      <c r="H94">
        <v>0</v>
      </c>
    </row>
    <row r="95" spans="1:8" x14ac:dyDescent="0.25">
      <c r="A95" t="s">
        <v>106</v>
      </c>
      <c r="B95">
        <v>183.5</v>
      </c>
      <c r="C95">
        <v>2041859</v>
      </c>
      <c r="D95">
        <v>-7.7326555994160322E-3</v>
      </c>
      <c r="E95">
        <v>-7.7627076021602927E-3</v>
      </c>
      <c r="F95">
        <v>5.2122146674946253</v>
      </c>
      <c r="G95">
        <v>14.529371225371662</v>
      </c>
      <c r="H95">
        <v>0</v>
      </c>
    </row>
    <row r="96" spans="1:8" x14ac:dyDescent="0.25">
      <c r="A96" t="s">
        <v>107</v>
      </c>
      <c r="B96">
        <v>185.65</v>
      </c>
      <c r="C96">
        <v>1748693</v>
      </c>
      <c r="D96">
        <v>1.1716621253406025E-2</v>
      </c>
      <c r="E96">
        <v>1.1648513128464242E-2</v>
      </c>
      <c r="F96">
        <v>5.2238631806230895</v>
      </c>
      <c r="G96">
        <v>14.374379209720102</v>
      </c>
      <c r="H96">
        <v>0</v>
      </c>
    </row>
    <row r="97" spans="1:8" x14ac:dyDescent="0.25">
      <c r="A97" t="s">
        <v>108</v>
      </c>
      <c r="B97">
        <v>183.45</v>
      </c>
      <c r="C97">
        <v>2106334</v>
      </c>
      <c r="D97">
        <v>-1.1850255857797021E-2</v>
      </c>
      <c r="E97">
        <v>-1.1921029821798082E-2</v>
      </c>
      <c r="F97">
        <v>5.2119421508012911</v>
      </c>
      <c r="G97">
        <v>14.560459553593208</v>
      </c>
      <c r="H97">
        <v>0</v>
      </c>
    </row>
    <row r="98" spans="1:8" x14ac:dyDescent="0.25">
      <c r="A98" t="s">
        <v>109</v>
      </c>
      <c r="B98">
        <v>183.53</v>
      </c>
      <c r="C98">
        <v>1381350</v>
      </c>
      <c r="D98">
        <v>4.3608612701015269E-4</v>
      </c>
      <c r="E98">
        <v>4.3599106908960886E-4</v>
      </c>
      <c r="F98">
        <v>5.2123781418703805</v>
      </c>
      <c r="G98">
        <v>14.138571839817622</v>
      </c>
      <c r="H98">
        <v>0</v>
      </c>
    </row>
    <row r="99" spans="1:8" x14ac:dyDescent="0.25">
      <c r="A99" t="s">
        <v>110</v>
      </c>
      <c r="B99">
        <v>181.57</v>
      </c>
      <c r="C99">
        <v>2338356</v>
      </c>
      <c r="D99">
        <v>-1.0679452950471355E-2</v>
      </c>
      <c r="E99">
        <v>-1.0736887587805118E-2</v>
      </c>
      <c r="F99">
        <v>5.2016412542825758</v>
      </c>
      <c r="G99">
        <v>14.664958676317505</v>
      </c>
      <c r="H99">
        <v>0</v>
      </c>
    </row>
    <row r="100" spans="1:8" x14ac:dyDescent="0.25">
      <c r="A100" t="s">
        <v>111</v>
      </c>
      <c r="B100">
        <v>181.8</v>
      </c>
      <c r="C100">
        <v>3179589</v>
      </c>
      <c r="D100">
        <v>1.2667290852014E-3</v>
      </c>
      <c r="E100">
        <v>1.26592746080288E-3</v>
      </c>
      <c r="F100">
        <v>5.2029071817433783</v>
      </c>
      <c r="G100">
        <v>14.972262501120449</v>
      </c>
      <c r="H100">
        <v>0</v>
      </c>
    </row>
    <row r="101" spans="1:8" x14ac:dyDescent="0.25">
      <c r="A101" t="s">
        <v>112</v>
      </c>
      <c r="B101">
        <v>181.3</v>
      </c>
      <c r="C101">
        <v>2539642</v>
      </c>
      <c r="D101">
        <v>-2.75027502750275E-3</v>
      </c>
      <c r="E101">
        <v>-2.7540639825731406E-3</v>
      </c>
      <c r="F101">
        <v>5.2001531177608058</v>
      </c>
      <c r="G101">
        <v>14.747533684179166</v>
      </c>
      <c r="H101">
        <v>0</v>
      </c>
    </row>
    <row r="102" spans="1:8" x14ac:dyDescent="0.25">
      <c r="A102" t="s">
        <v>113</v>
      </c>
      <c r="B102">
        <v>183.17</v>
      </c>
      <c r="C102">
        <v>3107158</v>
      </c>
      <c r="D102">
        <v>1.0314396028681611E-2</v>
      </c>
      <c r="E102">
        <v>1.0261565611320033E-2</v>
      </c>
      <c r="F102">
        <v>5.2104146833721252</v>
      </c>
      <c r="G102">
        <v>14.949219039994997</v>
      </c>
      <c r="H102">
        <v>0</v>
      </c>
    </row>
    <row r="103" spans="1:8" x14ac:dyDescent="0.25">
      <c r="A103" s="1">
        <v>43836</v>
      </c>
      <c r="B103">
        <v>182.86</v>
      </c>
      <c r="C103">
        <v>1221935</v>
      </c>
      <c r="D103">
        <v>-1.692416880493388E-3</v>
      </c>
      <c r="E103">
        <v>-1.6938506358449251E-3</v>
      </c>
      <c r="F103">
        <v>5.2087208327362804</v>
      </c>
      <c r="G103">
        <v>14.015946225809598</v>
      </c>
      <c r="H103">
        <v>0</v>
      </c>
    </row>
    <row r="104" spans="1:8" x14ac:dyDescent="0.25">
      <c r="A104" s="1">
        <v>43867</v>
      </c>
      <c r="B104">
        <v>184.99</v>
      </c>
      <c r="C104">
        <v>1563666</v>
      </c>
      <c r="D104">
        <v>1.1648255496007849E-2</v>
      </c>
      <c r="E104">
        <v>1.1580936827017146E-2</v>
      </c>
      <c r="F104">
        <v>5.2203017695632976</v>
      </c>
      <c r="G104">
        <v>14.262543622294068</v>
      </c>
      <c r="H104">
        <v>0</v>
      </c>
    </row>
    <row r="105" spans="1:8" x14ac:dyDescent="0.25">
      <c r="A105" s="1">
        <v>43896</v>
      </c>
      <c r="B105">
        <v>185.33</v>
      </c>
      <c r="C105">
        <v>1505543</v>
      </c>
      <c r="D105">
        <v>1.8379371857938451E-3</v>
      </c>
      <c r="E105">
        <v>1.8362502459212265E-3</v>
      </c>
      <c r="F105">
        <v>5.2221380198092193</v>
      </c>
      <c r="G105">
        <v>14.224664188435597</v>
      </c>
      <c r="H105">
        <v>0</v>
      </c>
    </row>
    <row r="106" spans="1:8" x14ac:dyDescent="0.25">
      <c r="A106" s="1">
        <v>43927</v>
      </c>
      <c r="B106">
        <v>182.94</v>
      </c>
      <c r="C106">
        <v>1456424</v>
      </c>
      <c r="D106">
        <v>-1.2895915394161845E-2</v>
      </c>
      <c r="E106">
        <v>-1.2979789581000458E-2</v>
      </c>
      <c r="F106">
        <v>5.2091582302282182</v>
      </c>
      <c r="G106">
        <v>14.191494674136926</v>
      </c>
      <c r="H106">
        <v>0</v>
      </c>
    </row>
    <row r="107" spans="1:8" x14ac:dyDescent="0.25">
      <c r="A107" s="1">
        <v>43957</v>
      </c>
      <c r="B107">
        <v>187.27</v>
      </c>
      <c r="C107">
        <v>2482529</v>
      </c>
      <c r="D107">
        <v>2.3668962501366637E-2</v>
      </c>
      <c r="E107">
        <v>2.3393195544198681E-2</v>
      </c>
      <c r="F107">
        <v>5.2325514257724173</v>
      </c>
      <c r="G107">
        <v>14.724788356605639</v>
      </c>
      <c r="H107">
        <v>0</v>
      </c>
    </row>
    <row r="108" spans="1:8" x14ac:dyDescent="0.25">
      <c r="A108" s="1">
        <v>44049</v>
      </c>
      <c r="B108">
        <v>188.45</v>
      </c>
      <c r="C108">
        <v>1776590</v>
      </c>
      <c r="D108">
        <v>6.3010626368344017E-3</v>
      </c>
      <c r="E108">
        <v>6.2812939407273834E-3</v>
      </c>
      <c r="F108">
        <v>5.2388327197131446</v>
      </c>
      <c r="G108">
        <v>14.390206354572863</v>
      </c>
      <c r="H108">
        <v>0</v>
      </c>
    </row>
    <row r="109" spans="1:8" x14ac:dyDescent="0.25">
      <c r="A109" s="1">
        <v>44080</v>
      </c>
      <c r="B109">
        <v>189.85</v>
      </c>
      <c r="C109">
        <v>1635808</v>
      </c>
      <c r="D109">
        <v>7.4290262669143318E-3</v>
      </c>
      <c r="E109">
        <v>7.4015669646669228E-3</v>
      </c>
      <c r="F109">
        <v>5.2462342866778116</v>
      </c>
      <c r="G109">
        <v>14.307647429844472</v>
      </c>
      <c r="H109">
        <v>0</v>
      </c>
    </row>
    <row r="110" spans="1:8" x14ac:dyDescent="0.25">
      <c r="A110" s="1">
        <v>44110</v>
      </c>
      <c r="B110">
        <v>196.9</v>
      </c>
      <c r="C110">
        <v>2682176</v>
      </c>
      <c r="D110">
        <v>3.7134579931524948E-2</v>
      </c>
      <c r="E110">
        <v>3.6461698967268655E-2</v>
      </c>
      <c r="F110">
        <v>5.2826959856450797</v>
      </c>
      <c r="G110">
        <v>14.802138963340337</v>
      </c>
      <c r="H110">
        <v>0</v>
      </c>
    </row>
    <row r="111" spans="1:8" x14ac:dyDescent="0.25">
      <c r="A111" s="1">
        <v>44141</v>
      </c>
      <c r="B111">
        <v>186.26</v>
      </c>
      <c r="C111">
        <v>2843247</v>
      </c>
      <c r="D111">
        <v>-5.4037582529202717E-2</v>
      </c>
      <c r="E111">
        <v>-5.5552438551568231E-2</v>
      </c>
      <c r="F111">
        <v>5.2271435470935117</v>
      </c>
      <c r="G111">
        <v>14.860457266915562</v>
      </c>
      <c r="H111" t="s">
        <v>216</v>
      </c>
    </row>
    <row r="112" spans="1:8" x14ac:dyDescent="0.25">
      <c r="A112" s="1">
        <v>44171</v>
      </c>
      <c r="B112">
        <v>187.83</v>
      </c>
      <c r="C112">
        <v>3177880</v>
      </c>
      <c r="D112">
        <v>8.4290776334157713E-3</v>
      </c>
      <c r="E112">
        <v>8.3937513318170648E-3</v>
      </c>
      <c r="F112">
        <v>5.2355372984253288</v>
      </c>
      <c r="G112">
        <v>14.971724865768655</v>
      </c>
      <c r="H112">
        <v>0</v>
      </c>
    </row>
    <row r="113" spans="1:8" x14ac:dyDescent="0.25">
      <c r="A113" t="s">
        <v>114</v>
      </c>
      <c r="B113">
        <v>189.25</v>
      </c>
      <c r="C113">
        <v>2368806</v>
      </c>
      <c r="D113">
        <v>7.5600276846083557E-3</v>
      </c>
      <c r="E113">
        <v>7.5315938922293664E-3</v>
      </c>
      <c r="F113">
        <v>5.2430688923175586</v>
      </c>
      <c r="G113">
        <v>14.677896588694376</v>
      </c>
      <c r="H113">
        <v>0</v>
      </c>
    </row>
    <row r="114" spans="1:8" x14ac:dyDescent="0.25">
      <c r="A114" t="s">
        <v>115</v>
      </c>
      <c r="B114">
        <v>193.85</v>
      </c>
      <c r="C114">
        <v>2755877</v>
      </c>
      <c r="D114">
        <v>2.4306472919418728E-2</v>
      </c>
      <c r="E114">
        <v>2.4015771799379897E-2</v>
      </c>
      <c r="F114">
        <v>5.267084664116938</v>
      </c>
      <c r="G114">
        <v>14.829246280221339</v>
      </c>
      <c r="H114">
        <v>0</v>
      </c>
    </row>
    <row r="115" spans="1:8" x14ac:dyDescent="0.25">
      <c r="A115" t="s">
        <v>116</v>
      </c>
      <c r="B115">
        <v>194.13</v>
      </c>
      <c r="C115">
        <v>1513067</v>
      </c>
      <c r="D115">
        <v>1.4444157854010893E-3</v>
      </c>
      <c r="E115">
        <v>1.4433736203461765E-3</v>
      </c>
      <c r="F115">
        <v>5.2685280377372843</v>
      </c>
      <c r="G115">
        <v>14.229649274671727</v>
      </c>
      <c r="H115">
        <v>0</v>
      </c>
    </row>
    <row r="116" spans="1:8" x14ac:dyDescent="0.25">
      <c r="A116" t="s">
        <v>117</v>
      </c>
      <c r="B116">
        <v>196.33</v>
      </c>
      <c r="C116">
        <v>1153291</v>
      </c>
      <c r="D116">
        <v>1.1332612167104605E-2</v>
      </c>
      <c r="E116">
        <v>1.1268879173373421E-2</v>
      </c>
      <c r="F116">
        <v>5.2797969169106578</v>
      </c>
      <c r="G116">
        <v>13.958130152489833</v>
      </c>
      <c r="H116">
        <v>0</v>
      </c>
    </row>
    <row r="117" spans="1:8" x14ac:dyDescent="0.25">
      <c r="A117" t="s">
        <v>118</v>
      </c>
      <c r="B117">
        <v>195.06</v>
      </c>
      <c r="C117">
        <v>2138422</v>
      </c>
      <c r="D117">
        <v>-6.4687006570570476E-3</v>
      </c>
      <c r="E117">
        <v>-6.4897133667887524E-3</v>
      </c>
      <c r="F117">
        <v>5.2733072035438688</v>
      </c>
      <c r="G117">
        <v>14.575578731819768</v>
      </c>
      <c r="H117">
        <v>0</v>
      </c>
    </row>
    <row r="118" spans="1:8" x14ac:dyDescent="0.25">
      <c r="A118" t="s">
        <v>119</v>
      </c>
      <c r="B118">
        <v>200.53</v>
      </c>
      <c r="C118">
        <v>1622192</v>
      </c>
      <c r="D118">
        <v>2.8042653542499737E-2</v>
      </c>
      <c r="E118">
        <v>2.7656657945073292E-2</v>
      </c>
      <c r="F118">
        <v>5.3009638614889418</v>
      </c>
      <c r="G118">
        <v>14.299288879031817</v>
      </c>
      <c r="H118">
        <v>0</v>
      </c>
    </row>
    <row r="119" spans="1:8" x14ac:dyDescent="0.25">
      <c r="A119" t="s">
        <v>120</v>
      </c>
      <c r="B119">
        <v>201.82</v>
      </c>
      <c r="C119">
        <v>1337359</v>
      </c>
      <c r="D119">
        <v>6.4329526754101233E-3</v>
      </c>
      <c r="E119">
        <v>6.4123495474404484E-3</v>
      </c>
      <c r="F119">
        <v>5.3073762110363827</v>
      </c>
      <c r="G119">
        <v>14.106207331634414</v>
      </c>
      <c r="H119">
        <v>0</v>
      </c>
    </row>
    <row r="120" spans="1:8" x14ac:dyDescent="0.25">
      <c r="A120" t="s">
        <v>278</v>
      </c>
      <c r="B120">
        <v>197.7</v>
      </c>
      <c r="C120">
        <v>2046773</v>
      </c>
      <c r="D120">
        <v>-2.0414230502427928E-2</v>
      </c>
      <c r="E120">
        <v>-2.062548085981155E-2</v>
      </c>
      <c r="F120">
        <v>5.2867507301765713</v>
      </c>
      <c r="G120">
        <v>14.531774964503027</v>
      </c>
      <c r="H120">
        <v>0</v>
      </c>
    </row>
    <row r="121" spans="1:8" x14ac:dyDescent="0.25">
      <c r="A121" t="s">
        <v>121</v>
      </c>
      <c r="B121">
        <v>200.35</v>
      </c>
      <c r="C121">
        <v>1640001</v>
      </c>
      <c r="D121">
        <v>1.340414769853316E-2</v>
      </c>
      <c r="E121">
        <v>1.3315106905582358E-2</v>
      </c>
      <c r="F121">
        <v>5.3000658370821538</v>
      </c>
      <c r="G121">
        <v>14.310207409556293</v>
      </c>
      <c r="H121">
        <v>0</v>
      </c>
    </row>
    <row r="122" spans="1:8" x14ac:dyDescent="0.25">
      <c r="A122" t="s">
        <v>122</v>
      </c>
      <c r="B122">
        <v>196.39</v>
      </c>
      <c r="C122">
        <v>2655697</v>
      </c>
      <c r="D122">
        <v>-1.9765410531569792E-2</v>
      </c>
      <c r="E122">
        <v>-1.9963358955021909E-2</v>
      </c>
      <c r="F122">
        <v>5.280102478127132</v>
      </c>
      <c r="G122">
        <v>14.792217701745392</v>
      </c>
      <c r="H122">
        <v>0</v>
      </c>
    </row>
    <row r="123" spans="1:8" x14ac:dyDescent="0.25">
      <c r="A123" t="s">
        <v>123</v>
      </c>
      <c r="B123">
        <v>198.47</v>
      </c>
      <c r="C123">
        <v>1274956</v>
      </c>
      <c r="D123">
        <v>1.0591170629869202E-2</v>
      </c>
      <c r="E123">
        <v>1.053547707703556E-2</v>
      </c>
      <c r="F123">
        <v>5.2906379552041676</v>
      </c>
      <c r="G123">
        <v>14.058422226175265</v>
      </c>
      <c r="H123">
        <v>0</v>
      </c>
    </row>
    <row r="124" spans="1:8" x14ac:dyDescent="0.25">
      <c r="A124" t="s">
        <v>124</v>
      </c>
      <c r="B124">
        <v>203.51</v>
      </c>
      <c r="C124">
        <v>1833982</v>
      </c>
      <c r="D124">
        <v>2.53942661359399E-2</v>
      </c>
      <c r="E124">
        <v>2.5077188520289766E-2</v>
      </c>
      <c r="F124">
        <v>5.3157151437244572</v>
      </c>
      <c r="G124">
        <v>14.422000117137516</v>
      </c>
      <c r="H124">
        <v>0</v>
      </c>
    </row>
    <row r="125" spans="1:8" x14ac:dyDescent="0.25">
      <c r="A125" s="1">
        <v>43837</v>
      </c>
      <c r="B125">
        <v>204.61</v>
      </c>
      <c r="C125">
        <v>1706789</v>
      </c>
      <c r="D125">
        <v>5.4051397965703052E-3</v>
      </c>
      <c r="E125">
        <v>5.3905844540108189E-3</v>
      </c>
      <c r="F125">
        <v>5.3211057281784679</v>
      </c>
      <c r="G125">
        <v>14.350124385466215</v>
      </c>
      <c r="H125">
        <v>0</v>
      </c>
    </row>
    <row r="126" spans="1:8" x14ac:dyDescent="0.25">
      <c r="A126" s="1">
        <v>43868</v>
      </c>
      <c r="B126">
        <v>206.15</v>
      </c>
      <c r="C126">
        <v>1657640</v>
      </c>
      <c r="D126">
        <v>7.52651385562774E-3</v>
      </c>
      <c r="E126">
        <v>7.4983309744411104E-3</v>
      </c>
      <c r="F126">
        <v>5.3286040591529087</v>
      </c>
      <c r="G126">
        <v>14.320905462030277</v>
      </c>
      <c r="H126">
        <v>0</v>
      </c>
    </row>
    <row r="127" spans="1:8" x14ac:dyDescent="0.25">
      <c r="A127" s="1">
        <v>43989</v>
      </c>
      <c r="B127">
        <v>210.72</v>
      </c>
      <c r="C127">
        <v>1462464</v>
      </c>
      <c r="D127">
        <v>2.2168324035896157E-2</v>
      </c>
      <c r="E127">
        <v>2.1926178842061786E-2</v>
      </c>
      <c r="F127">
        <v>5.3505302379949713</v>
      </c>
      <c r="G127">
        <v>14.19563324240057</v>
      </c>
      <c r="H127">
        <v>0</v>
      </c>
    </row>
    <row r="128" spans="1:8" x14ac:dyDescent="0.25">
      <c r="A128" s="1">
        <v>44019</v>
      </c>
      <c r="B128">
        <v>208.23</v>
      </c>
      <c r="C128">
        <v>1483660</v>
      </c>
      <c r="D128">
        <v>-1.1816628701594577E-2</v>
      </c>
      <c r="E128">
        <v>-1.1886999975368965E-2</v>
      </c>
      <c r="F128">
        <v>5.3386432380196016</v>
      </c>
      <c r="G128">
        <v>14.21002256594751</v>
      </c>
      <c r="H128">
        <v>0</v>
      </c>
    </row>
    <row r="129" spans="1:8" x14ac:dyDescent="0.25">
      <c r="A129" s="1">
        <v>44050</v>
      </c>
      <c r="B129">
        <v>212.85</v>
      </c>
      <c r="C129">
        <v>1556988</v>
      </c>
      <c r="D129">
        <v>2.2187004754358183E-2</v>
      </c>
      <c r="E129">
        <v>2.1944454254559365E-2</v>
      </c>
      <c r="F129">
        <v>5.3605876922741613</v>
      </c>
      <c r="G129">
        <v>14.258263743657341</v>
      </c>
      <c r="H129">
        <v>0</v>
      </c>
    </row>
    <row r="130" spans="1:8" x14ac:dyDescent="0.25">
      <c r="A130" s="1">
        <v>44081</v>
      </c>
      <c r="B130">
        <v>214.4</v>
      </c>
      <c r="C130">
        <v>1510746</v>
      </c>
      <c r="D130">
        <v>7.2821235611933823E-3</v>
      </c>
      <c r="E130">
        <v>7.2557369224855251E-3</v>
      </c>
      <c r="F130">
        <v>5.3678434291966468</v>
      </c>
      <c r="G130">
        <v>14.228114126528755</v>
      </c>
      <c r="H130">
        <v>0</v>
      </c>
    </row>
    <row r="131" spans="1:8" x14ac:dyDescent="0.25">
      <c r="A131" s="1">
        <v>44111</v>
      </c>
      <c r="B131">
        <v>213.74</v>
      </c>
      <c r="C131">
        <v>1423705</v>
      </c>
      <c r="D131">
        <v>-3.078358208955208E-3</v>
      </c>
      <c r="E131">
        <v>-3.0831060998962353E-3</v>
      </c>
      <c r="F131">
        <v>5.3647603230967507</v>
      </c>
      <c r="G131">
        <v>14.168773186571508</v>
      </c>
      <c r="H131">
        <v>0</v>
      </c>
    </row>
    <row r="132" spans="1:8" x14ac:dyDescent="0.25">
      <c r="A132" t="s">
        <v>125</v>
      </c>
      <c r="B132">
        <v>206.95</v>
      </c>
      <c r="C132">
        <v>2124919</v>
      </c>
      <c r="D132">
        <v>-3.1767568073360251E-2</v>
      </c>
      <c r="E132">
        <v>-3.2283104902009321E-2</v>
      </c>
      <c r="F132">
        <v>5.3324772181947413</v>
      </c>
      <c r="G132">
        <v>14.5692442419671</v>
      </c>
      <c r="H132">
        <v>0</v>
      </c>
    </row>
    <row r="133" spans="1:8" x14ac:dyDescent="0.25">
      <c r="A133" t="s">
        <v>126</v>
      </c>
      <c r="B133">
        <v>208.39</v>
      </c>
      <c r="C133">
        <v>2229348</v>
      </c>
      <c r="D133">
        <v>6.9582024643633621E-3</v>
      </c>
      <c r="E133">
        <v>6.934105888256833E-3</v>
      </c>
      <c r="F133">
        <v>5.3394113240829979</v>
      </c>
      <c r="G133">
        <v>14.617219724004292</v>
      </c>
      <c r="H133">
        <v>0</v>
      </c>
    </row>
    <row r="134" spans="1:8" x14ac:dyDescent="0.25">
      <c r="A134" t="s">
        <v>127</v>
      </c>
      <c r="B134">
        <v>208.02</v>
      </c>
      <c r="C134">
        <v>1647981</v>
      </c>
      <c r="D134">
        <v>-1.7755170593597397E-3</v>
      </c>
      <c r="E134">
        <v>-1.7770951580111452E-3</v>
      </c>
      <c r="F134">
        <v>5.337634228924987</v>
      </c>
      <c r="G134">
        <v>14.31506146025888</v>
      </c>
      <c r="H134">
        <v>0</v>
      </c>
    </row>
    <row r="135" spans="1:8" x14ac:dyDescent="0.25">
      <c r="A135" t="s">
        <v>128</v>
      </c>
      <c r="B135">
        <v>203.9</v>
      </c>
      <c r="C135">
        <v>1571934</v>
      </c>
      <c r="D135">
        <v>-1.9805787905009156E-2</v>
      </c>
      <c r="E135">
        <v>-2.000455134457764E-2</v>
      </c>
      <c r="F135">
        <v>5.3176296775804097</v>
      </c>
      <c r="G135">
        <v>14.267817266357081</v>
      </c>
      <c r="H135">
        <v>0</v>
      </c>
    </row>
    <row r="136" spans="1:8" x14ac:dyDescent="0.25">
      <c r="A136" t="s">
        <v>129</v>
      </c>
      <c r="B136">
        <v>202.85</v>
      </c>
      <c r="C136">
        <v>1635101</v>
      </c>
      <c r="D136">
        <v>-5.1495831289848524E-3</v>
      </c>
      <c r="E136">
        <v>-5.1628879279532911E-3</v>
      </c>
      <c r="F136">
        <v>5.312466789652456</v>
      </c>
      <c r="G136">
        <v>14.30721513410588</v>
      </c>
      <c r="H136" t="s">
        <v>216</v>
      </c>
    </row>
    <row r="137" spans="1:8" x14ac:dyDescent="0.25">
      <c r="A137" t="s">
        <v>130</v>
      </c>
      <c r="B137">
        <v>211.56</v>
      </c>
      <c r="C137">
        <v>1497666</v>
      </c>
      <c r="D137">
        <v>4.2938131624353011E-2</v>
      </c>
      <c r="E137">
        <v>4.2041856545323067E-2</v>
      </c>
      <c r="F137">
        <v>5.3545086461977789</v>
      </c>
      <c r="G137">
        <v>14.219418454247208</v>
      </c>
      <c r="H137">
        <v>0</v>
      </c>
    </row>
    <row r="138" spans="1:8" x14ac:dyDescent="0.25">
      <c r="A138" t="s">
        <v>131</v>
      </c>
      <c r="B138">
        <v>208.77</v>
      </c>
      <c r="C138">
        <v>1504992</v>
      </c>
      <c r="D138">
        <v>-1.3187748156551295E-2</v>
      </c>
      <c r="E138">
        <v>-1.3275478672910788E-2</v>
      </c>
      <c r="F138">
        <v>5.3412331675248685</v>
      </c>
      <c r="G138">
        <v>14.224298140536368</v>
      </c>
      <c r="H138">
        <v>0</v>
      </c>
    </row>
    <row r="139" spans="1:8" x14ac:dyDescent="0.25">
      <c r="A139" t="s">
        <v>132</v>
      </c>
      <c r="B139">
        <v>211.86</v>
      </c>
      <c r="C139">
        <v>1418184</v>
      </c>
      <c r="D139">
        <v>1.4800977151889655E-2</v>
      </c>
      <c r="E139">
        <v>1.4692511643481577E-2</v>
      </c>
      <c r="F139">
        <v>5.3559256791683501</v>
      </c>
      <c r="G139">
        <v>14.164887737881751</v>
      </c>
      <c r="H139">
        <v>0</v>
      </c>
    </row>
    <row r="140" spans="1:8" x14ac:dyDescent="0.25">
      <c r="A140" t="s">
        <v>133</v>
      </c>
      <c r="B140">
        <v>202.72</v>
      </c>
      <c r="C140">
        <v>2439619</v>
      </c>
      <c r="D140">
        <v>-4.3141697347304893E-2</v>
      </c>
      <c r="E140">
        <v>-4.4099962595521187E-2</v>
      </c>
      <c r="F140">
        <v>5.3118257165728293</v>
      </c>
      <c r="G140">
        <v>14.707352437536105</v>
      </c>
      <c r="H140" t="s">
        <v>216</v>
      </c>
    </row>
    <row r="141" spans="1:8" x14ac:dyDescent="0.25">
      <c r="A141" t="s">
        <v>134</v>
      </c>
      <c r="B141">
        <v>201.31</v>
      </c>
      <c r="C141">
        <v>1852609</v>
      </c>
      <c r="D141">
        <v>-6.955406471981041E-3</v>
      </c>
      <c r="E141">
        <v>-6.9797080620918562E-3</v>
      </c>
      <c r="F141">
        <v>5.3048460085107374</v>
      </c>
      <c r="G141">
        <v>14.432105473827617</v>
      </c>
      <c r="H141">
        <v>0</v>
      </c>
    </row>
    <row r="142" spans="1:8" x14ac:dyDescent="0.25">
      <c r="A142" t="s">
        <v>135</v>
      </c>
      <c r="B142">
        <v>203.8</v>
      </c>
      <c r="C142">
        <v>1177094</v>
      </c>
      <c r="D142">
        <v>1.2368983160300081E-2</v>
      </c>
      <c r="E142">
        <v>1.2293112277887385E-2</v>
      </c>
      <c r="F142">
        <v>5.3171391207886245</v>
      </c>
      <c r="G142">
        <v>13.978559247114623</v>
      </c>
      <c r="H142">
        <v>0</v>
      </c>
    </row>
    <row r="143" spans="1:8" x14ac:dyDescent="0.25">
      <c r="A143" t="s">
        <v>136</v>
      </c>
      <c r="B143">
        <v>202.06</v>
      </c>
      <c r="C143">
        <v>1273056</v>
      </c>
      <c r="D143">
        <v>-8.5377821393523498E-3</v>
      </c>
      <c r="E143">
        <v>-8.5744377890382348E-3</v>
      </c>
      <c r="F143">
        <v>5.3085646829995863</v>
      </c>
      <c r="G143">
        <v>14.056930867145436</v>
      </c>
      <c r="H143">
        <v>0</v>
      </c>
    </row>
    <row r="144" spans="1:8" x14ac:dyDescent="0.25">
      <c r="A144" t="s">
        <v>137</v>
      </c>
      <c r="B144">
        <v>204.06</v>
      </c>
      <c r="C144">
        <v>1075706</v>
      </c>
      <c r="D144">
        <v>9.8980500841334262E-3</v>
      </c>
      <c r="E144">
        <v>9.8493852475729331E-3</v>
      </c>
      <c r="F144">
        <v>5.3184140682471588</v>
      </c>
      <c r="G144">
        <v>13.888487748167858</v>
      </c>
      <c r="H144">
        <v>0</v>
      </c>
    </row>
    <row r="145" spans="1:8" x14ac:dyDescent="0.25">
      <c r="A145" t="s">
        <v>138</v>
      </c>
      <c r="B145">
        <v>203.88</v>
      </c>
      <c r="C145">
        <v>1314773</v>
      </c>
      <c r="D145">
        <v>-8.8209350191123601E-4</v>
      </c>
      <c r="E145">
        <v>-8.8248277531818365E-4</v>
      </c>
      <c r="F145">
        <v>5.3175315854718406</v>
      </c>
      <c r="G145">
        <v>14.089174585118693</v>
      </c>
      <c r="H145">
        <v>0</v>
      </c>
    </row>
    <row r="146" spans="1:8" x14ac:dyDescent="0.25">
      <c r="A146" t="s">
        <v>139</v>
      </c>
      <c r="B146">
        <v>205.07</v>
      </c>
      <c r="C146">
        <v>2264628</v>
      </c>
      <c r="D146">
        <v>5.8367667255248071E-3</v>
      </c>
      <c r="E146">
        <v>5.8197987958374092E-3</v>
      </c>
      <c r="F146">
        <v>5.3233513842676787</v>
      </c>
      <c r="G146">
        <v>14.632921065000071</v>
      </c>
      <c r="H146">
        <v>0</v>
      </c>
    </row>
    <row r="147" spans="1:8" x14ac:dyDescent="0.25">
      <c r="A147" s="1">
        <v>43898</v>
      </c>
      <c r="B147">
        <v>216.6</v>
      </c>
      <c r="C147">
        <v>2869113</v>
      </c>
      <c r="D147">
        <v>5.6224703759691817E-2</v>
      </c>
      <c r="E147">
        <v>5.4700950299211931E-2</v>
      </c>
      <c r="F147">
        <v>5.37805233456689</v>
      </c>
      <c r="G147">
        <v>14.869513480733707</v>
      </c>
      <c r="H147" t="s">
        <v>216</v>
      </c>
    </row>
    <row r="148" spans="1:8" x14ac:dyDescent="0.25">
      <c r="A148" s="1">
        <v>43929</v>
      </c>
      <c r="B148">
        <v>213.35</v>
      </c>
      <c r="C148">
        <v>1662587</v>
      </c>
      <c r="D148">
        <v>-1.5004616805170823E-2</v>
      </c>
      <c r="E148">
        <v>-1.5118324932881287E-2</v>
      </c>
      <c r="F148">
        <v>5.3629340096340092</v>
      </c>
      <c r="G148">
        <v>14.323885380970005</v>
      </c>
      <c r="H148">
        <v>0</v>
      </c>
    </row>
    <row r="149" spans="1:8" x14ac:dyDescent="0.25">
      <c r="A149" s="1">
        <v>43959</v>
      </c>
      <c r="B149">
        <v>212.93</v>
      </c>
      <c r="C149">
        <v>1094084</v>
      </c>
      <c r="D149">
        <v>-1.9685962034215491E-3</v>
      </c>
      <c r="E149">
        <v>-1.9705364357017665E-3</v>
      </c>
      <c r="F149">
        <v>5.3609634731983071</v>
      </c>
      <c r="G149">
        <v>13.905428041466168</v>
      </c>
      <c r="H149">
        <v>0</v>
      </c>
    </row>
    <row r="150" spans="1:8" x14ac:dyDescent="0.25">
      <c r="A150" s="1">
        <v>43990</v>
      </c>
      <c r="B150">
        <v>216.32</v>
      </c>
      <c r="C150">
        <v>1568896</v>
      </c>
      <c r="D150">
        <v>1.5920725120931695E-2</v>
      </c>
      <c r="E150">
        <v>1.5795319656291988E-2</v>
      </c>
      <c r="F150">
        <v>5.3767587928545995</v>
      </c>
      <c r="G150">
        <v>14.265882745260782</v>
      </c>
      <c r="H150">
        <v>0</v>
      </c>
    </row>
    <row r="151" spans="1:8" x14ac:dyDescent="0.25">
      <c r="A151" s="1">
        <v>44020</v>
      </c>
      <c r="B151">
        <v>212.46</v>
      </c>
      <c r="C151">
        <v>1219371</v>
      </c>
      <c r="D151">
        <v>-1.7843934911242535E-2</v>
      </c>
      <c r="E151">
        <v>-1.8005057502731889E-2</v>
      </c>
      <c r="F151">
        <v>5.3587537353518675</v>
      </c>
      <c r="G151">
        <v>14.013845709985091</v>
      </c>
      <c r="H151">
        <v>0</v>
      </c>
    </row>
    <row r="152" spans="1:8" x14ac:dyDescent="0.25">
      <c r="A152" s="1">
        <v>44112</v>
      </c>
      <c r="B152">
        <v>208.33</v>
      </c>
      <c r="C152">
        <v>1270825</v>
      </c>
      <c r="D152">
        <v>-1.9438953214722748E-2</v>
      </c>
      <c r="E152">
        <v>-1.9630374411576928E-2</v>
      </c>
      <c r="F152">
        <v>5.3391233609402908</v>
      </c>
      <c r="G152">
        <v>14.055176853831146</v>
      </c>
      <c r="H152">
        <v>0</v>
      </c>
    </row>
    <row r="153" spans="1:8" x14ac:dyDescent="0.25">
      <c r="A153" s="1">
        <v>44143</v>
      </c>
      <c r="B153">
        <v>203.37</v>
      </c>
      <c r="C153">
        <v>1486104</v>
      </c>
      <c r="D153">
        <v>-2.3808380934094982E-2</v>
      </c>
      <c r="E153">
        <v>-2.4096380829306548E-2</v>
      </c>
      <c r="F153">
        <v>5.315026980110984</v>
      </c>
      <c r="G153">
        <v>14.211668488351947</v>
      </c>
      <c r="H153">
        <v>0</v>
      </c>
    </row>
    <row r="154" spans="1:8" x14ac:dyDescent="0.25">
      <c r="A154" s="1">
        <v>44173</v>
      </c>
      <c r="B154">
        <v>209.27</v>
      </c>
      <c r="C154">
        <v>1258058</v>
      </c>
      <c r="D154">
        <v>2.9011161921620718E-2</v>
      </c>
      <c r="E154">
        <v>2.8598304141594273E-2</v>
      </c>
      <c r="F154">
        <v>5.3436252842525782</v>
      </c>
      <c r="G154">
        <v>14.045079820108182</v>
      </c>
      <c r="H154">
        <v>0</v>
      </c>
    </row>
    <row r="155" spans="1:8" x14ac:dyDescent="0.25">
      <c r="A155" t="s">
        <v>140</v>
      </c>
      <c r="B155">
        <v>208.71</v>
      </c>
      <c r="C155">
        <v>923297</v>
      </c>
      <c r="D155">
        <v>-2.6759688440770404E-3</v>
      </c>
      <c r="E155">
        <v>-2.6795556489185844E-3</v>
      </c>
      <c r="F155">
        <v>5.3409457286036597</v>
      </c>
      <c r="G155">
        <v>13.735706238540667</v>
      </c>
      <c r="H155">
        <v>0</v>
      </c>
    </row>
    <row r="156" spans="1:8" x14ac:dyDescent="0.25">
      <c r="A156" t="s">
        <v>141</v>
      </c>
      <c r="B156">
        <v>208.89</v>
      </c>
      <c r="C156">
        <v>806860</v>
      </c>
      <c r="D156">
        <v>8.624407072012764E-4</v>
      </c>
      <c r="E156">
        <v>8.6206901890532428E-4</v>
      </c>
      <c r="F156">
        <v>5.3418077976225646</v>
      </c>
      <c r="G156">
        <v>13.600905450170119</v>
      </c>
      <c r="H156">
        <v>0</v>
      </c>
    </row>
    <row r="157" spans="1:8" x14ac:dyDescent="0.25">
      <c r="A157" t="s">
        <v>142</v>
      </c>
      <c r="B157">
        <v>210.21</v>
      </c>
      <c r="C157">
        <v>874189</v>
      </c>
      <c r="D157">
        <v>6.3191153238547643E-3</v>
      </c>
      <c r="E157">
        <v>6.2992334279873708E-3</v>
      </c>
      <c r="F157">
        <v>5.3481070310505521</v>
      </c>
      <c r="G157">
        <v>13.681051878399218</v>
      </c>
      <c r="H157">
        <v>0</v>
      </c>
    </row>
    <row r="158" spans="1:8" x14ac:dyDescent="0.25">
      <c r="A158" t="s">
        <v>143</v>
      </c>
      <c r="B158">
        <v>211.49</v>
      </c>
      <c r="C158">
        <v>1016934</v>
      </c>
      <c r="D158">
        <v>6.0891489462918088E-3</v>
      </c>
      <c r="E158">
        <v>6.0706849941063032E-3</v>
      </c>
      <c r="F158">
        <v>5.3541777160446582</v>
      </c>
      <c r="G158">
        <v>13.83230277616965</v>
      </c>
      <c r="H158">
        <v>0</v>
      </c>
    </row>
    <row r="159" spans="1:8" x14ac:dyDescent="0.25">
      <c r="A159" t="s">
        <v>144</v>
      </c>
      <c r="B159">
        <v>209.84</v>
      </c>
      <c r="C159">
        <v>1146244</v>
      </c>
      <c r="D159">
        <v>-7.8017873185493667E-3</v>
      </c>
      <c r="E159">
        <v>-7.8323804860404057E-3</v>
      </c>
      <c r="F159">
        <v>5.3463453355586186</v>
      </c>
      <c r="G159">
        <v>13.952001068078916</v>
      </c>
      <c r="H159">
        <v>0</v>
      </c>
    </row>
    <row r="160" spans="1:8" x14ac:dyDescent="0.25">
      <c r="A160" t="s">
        <v>145</v>
      </c>
      <c r="B160">
        <v>214.55</v>
      </c>
      <c r="C160">
        <v>1504588</v>
      </c>
      <c r="D160">
        <v>2.2445672893633282E-2</v>
      </c>
      <c r="E160">
        <v>2.2197475878915539E-2</v>
      </c>
      <c r="F160">
        <v>5.3685428114375338</v>
      </c>
      <c r="G160">
        <v>14.224029664534781</v>
      </c>
      <c r="H160">
        <v>0</v>
      </c>
    </row>
    <row r="161" spans="1:8" x14ac:dyDescent="0.25">
      <c r="A161" t="s">
        <v>146</v>
      </c>
      <c r="B161">
        <v>213.12</v>
      </c>
      <c r="C161">
        <v>1452507</v>
      </c>
      <c r="D161">
        <v>-6.665113027266403E-3</v>
      </c>
      <c r="E161">
        <v>-6.6874240855093799E-3</v>
      </c>
      <c r="F161">
        <v>5.3618553873520245</v>
      </c>
      <c r="G161">
        <v>14.1888015869737</v>
      </c>
      <c r="H161">
        <v>0</v>
      </c>
    </row>
    <row r="162" spans="1:8" x14ac:dyDescent="0.25">
      <c r="A162" t="s">
        <v>147</v>
      </c>
      <c r="B162">
        <v>213.71</v>
      </c>
      <c r="C162">
        <v>1086903</v>
      </c>
      <c r="D162">
        <v>2.7683933933934095E-3</v>
      </c>
      <c r="E162">
        <v>2.7645684500755925E-3</v>
      </c>
      <c r="F162">
        <v>5.3646199558020999</v>
      </c>
      <c r="G162">
        <v>13.898842925690996</v>
      </c>
      <c r="H162">
        <v>0</v>
      </c>
    </row>
    <row r="163" spans="1:8" x14ac:dyDescent="0.25">
      <c r="A163" t="s">
        <v>148</v>
      </c>
      <c r="B163">
        <v>216.43</v>
      </c>
      <c r="C163">
        <v>1154763</v>
      </c>
      <c r="D163">
        <v>1.272752795844836E-2</v>
      </c>
      <c r="E163">
        <v>1.2647213724338259E-2</v>
      </c>
      <c r="F163">
        <v>5.377267169526438</v>
      </c>
      <c r="G163">
        <v>13.959405686077503</v>
      </c>
      <c r="H163">
        <v>0</v>
      </c>
    </row>
    <row r="164" spans="1:8" x14ac:dyDescent="0.25">
      <c r="A164" t="s">
        <v>149</v>
      </c>
      <c r="B164">
        <v>221.18</v>
      </c>
      <c r="C164">
        <v>1719149</v>
      </c>
      <c r="D164">
        <v>2.1947049854456405E-2</v>
      </c>
      <c r="E164">
        <v>2.1709680120776065E-2</v>
      </c>
      <c r="F164">
        <v>5.3989768496472141</v>
      </c>
      <c r="G164">
        <v>14.357339958909977</v>
      </c>
      <c r="H164">
        <v>0</v>
      </c>
    </row>
    <row r="165" spans="1:8" x14ac:dyDescent="0.25">
      <c r="A165" t="s">
        <v>150</v>
      </c>
      <c r="B165">
        <v>226.57</v>
      </c>
      <c r="C165">
        <v>2391471</v>
      </c>
      <c r="D165">
        <v>2.4369291979383246E-2</v>
      </c>
      <c r="E165">
        <v>2.407709830214869E-2</v>
      </c>
      <c r="F165">
        <v>5.4230539479493629</v>
      </c>
      <c r="G165">
        <v>14.687419215748388</v>
      </c>
      <c r="H165">
        <v>0</v>
      </c>
    </row>
    <row r="166" spans="1:8" x14ac:dyDescent="0.25">
      <c r="A166" t="s">
        <v>151</v>
      </c>
      <c r="B166">
        <v>229.02</v>
      </c>
      <c r="C166">
        <v>1495909</v>
      </c>
      <c r="D166">
        <v>1.0813435141457462E-2</v>
      </c>
      <c r="E166">
        <v>1.0755388035830753E-2</v>
      </c>
      <c r="F166">
        <v>5.4338093359851936</v>
      </c>
      <c r="G166">
        <v>14.218244606789403</v>
      </c>
      <c r="H166">
        <v>0</v>
      </c>
    </row>
    <row r="167" spans="1:8" x14ac:dyDescent="0.25">
      <c r="A167" t="s">
        <v>152</v>
      </c>
      <c r="B167">
        <v>225</v>
      </c>
      <c r="C167">
        <v>1244389</v>
      </c>
      <c r="D167">
        <v>-1.7553052135184745E-2</v>
      </c>
      <c r="E167">
        <v>-1.7708933780773303E-2</v>
      </c>
      <c r="F167">
        <v>5.4161004022044201</v>
      </c>
      <c r="G167">
        <v>14.034155204365135</v>
      </c>
      <c r="H167">
        <v>0</v>
      </c>
    </row>
    <row r="168" spans="1:8" x14ac:dyDescent="0.25">
      <c r="A168" s="1">
        <v>43839</v>
      </c>
      <c r="B168">
        <v>227.28</v>
      </c>
      <c r="C168">
        <v>938716</v>
      </c>
      <c r="D168">
        <v>1.0133333333333338E-2</v>
      </c>
      <c r="E168">
        <v>1.0082335341512358E-2</v>
      </c>
      <c r="F168">
        <v>5.4261827375459326</v>
      </c>
      <c r="G168">
        <v>13.75226826302908</v>
      </c>
      <c r="H168">
        <v>0</v>
      </c>
    </row>
    <row r="169" spans="1:8" x14ac:dyDescent="0.25">
      <c r="A169" s="1">
        <v>43870</v>
      </c>
      <c r="B169">
        <v>231.71</v>
      </c>
      <c r="C169">
        <v>1599534</v>
      </c>
      <c r="D169">
        <v>1.9491376275959198E-2</v>
      </c>
      <c r="E169">
        <v>1.9303852218724864E-2</v>
      </c>
      <c r="F169">
        <v>5.4454865897646574</v>
      </c>
      <c r="G169">
        <v>14.285222894788491</v>
      </c>
      <c r="H169">
        <v>0</v>
      </c>
    </row>
    <row r="170" spans="1:8" x14ac:dyDescent="0.25">
      <c r="A170" s="1">
        <v>43899</v>
      </c>
      <c r="B170">
        <v>217.11</v>
      </c>
      <c r="C170">
        <v>2622417</v>
      </c>
      <c r="D170">
        <v>-6.3009796728669437E-2</v>
      </c>
      <c r="E170">
        <v>-6.5082452218511319E-2</v>
      </c>
      <c r="F170">
        <v>5.3804041375461464</v>
      </c>
      <c r="G170">
        <v>14.779606969562039</v>
      </c>
      <c r="H170" t="s">
        <v>216</v>
      </c>
    </row>
    <row r="171" spans="1:8" x14ac:dyDescent="0.25">
      <c r="A171" s="1">
        <v>43930</v>
      </c>
      <c r="B171">
        <v>214.14</v>
      </c>
      <c r="C171">
        <v>2436065</v>
      </c>
      <c r="D171">
        <v>-1.3679701533784842E-2</v>
      </c>
      <c r="E171">
        <v>-1.3774130816022157E-2</v>
      </c>
      <c r="F171">
        <v>5.3666300067301238</v>
      </c>
      <c r="G171">
        <v>14.705894590542965</v>
      </c>
      <c r="H171">
        <v>0</v>
      </c>
    </row>
    <row r="172" spans="1:8" x14ac:dyDescent="0.25">
      <c r="A172" s="1">
        <v>44052</v>
      </c>
      <c r="B172">
        <v>202.67</v>
      </c>
      <c r="C172">
        <v>1843302</v>
      </c>
      <c r="D172">
        <v>-5.3563089567572615E-2</v>
      </c>
      <c r="E172">
        <v>-5.5050966198902082E-2</v>
      </c>
      <c r="F172">
        <v>5.311579040531222</v>
      </c>
      <c r="G172">
        <v>14.427069086494255</v>
      </c>
      <c r="H172" t="s">
        <v>216</v>
      </c>
    </row>
    <row r="173" spans="1:8" x14ac:dyDescent="0.25">
      <c r="A173" s="1">
        <v>44083</v>
      </c>
      <c r="B173">
        <v>211.17</v>
      </c>
      <c r="C173">
        <v>1735486</v>
      </c>
      <c r="D173">
        <v>4.1940099669413332E-2</v>
      </c>
      <c r="E173">
        <v>4.1084455756927964E-2</v>
      </c>
      <c r="F173">
        <v>5.3526634962881499</v>
      </c>
      <c r="G173">
        <v>14.366798047411914</v>
      </c>
      <c r="H173">
        <v>0</v>
      </c>
    </row>
    <row r="174" spans="1:8" x14ac:dyDescent="0.25">
      <c r="A174" s="1">
        <v>44113</v>
      </c>
      <c r="B174">
        <v>205.32</v>
      </c>
      <c r="C174">
        <v>1481419</v>
      </c>
      <c r="D174">
        <v>-2.770279869299614E-2</v>
      </c>
      <c r="E174">
        <v>-2.8093758596047531E-2</v>
      </c>
      <c r="F174">
        <v>5.3245697376921024</v>
      </c>
      <c r="G174">
        <v>14.208510970184491</v>
      </c>
      <c r="H174">
        <v>0</v>
      </c>
    </row>
    <row r="175" spans="1:8" x14ac:dyDescent="0.25">
      <c r="A175" s="1">
        <v>44144</v>
      </c>
      <c r="B175">
        <v>204.04</v>
      </c>
      <c r="C175">
        <v>1511966</v>
      </c>
      <c r="D175">
        <v>-6.2341710500681919E-3</v>
      </c>
      <c r="E175">
        <v>-6.2536846373766114E-3</v>
      </c>
      <c r="F175">
        <v>5.3183160530547253</v>
      </c>
      <c r="G175">
        <v>14.228921348696298</v>
      </c>
      <c r="H175">
        <v>0</v>
      </c>
    </row>
    <row r="176" spans="1:8" x14ac:dyDescent="0.25">
      <c r="A176" t="s">
        <v>153</v>
      </c>
      <c r="B176">
        <v>205.3</v>
      </c>
      <c r="C176">
        <v>1180813</v>
      </c>
      <c r="D176">
        <v>6.1752597529897051E-3</v>
      </c>
      <c r="E176">
        <v>6.1562709701620767E-3</v>
      </c>
      <c r="F176">
        <v>5.3244723240248879</v>
      </c>
      <c r="G176">
        <v>13.981713742252836</v>
      </c>
      <c r="H176">
        <v>0</v>
      </c>
    </row>
    <row r="177" spans="1:8" x14ac:dyDescent="0.25">
      <c r="A177" t="s">
        <v>154</v>
      </c>
      <c r="B177">
        <v>208.83</v>
      </c>
      <c r="C177">
        <v>768517</v>
      </c>
      <c r="D177">
        <v>1.7194349732099372E-2</v>
      </c>
      <c r="E177">
        <v>1.7048199823796975E-2</v>
      </c>
      <c r="F177">
        <v>5.3415205238486845</v>
      </c>
      <c r="G177">
        <v>13.552217962731087</v>
      </c>
      <c r="H177">
        <v>0</v>
      </c>
    </row>
    <row r="178" spans="1:8" x14ac:dyDescent="0.25">
      <c r="A178" t="s">
        <v>155</v>
      </c>
      <c r="B178">
        <v>204.96</v>
      </c>
      <c r="C178">
        <v>1046362</v>
      </c>
      <c r="D178">
        <v>-1.8531820140784392E-2</v>
      </c>
      <c r="E178">
        <v>-1.8705685700260669E-2</v>
      </c>
      <c r="F178">
        <v>5.3228148381484237</v>
      </c>
      <c r="G178">
        <v>13.860829944040956</v>
      </c>
      <c r="H178">
        <v>0</v>
      </c>
    </row>
    <row r="179" spans="1:8" x14ac:dyDescent="0.25">
      <c r="A179" t="s">
        <v>156</v>
      </c>
      <c r="B179">
        <v>202.94</v>
      </c>
      <c r="C179">
        <v>1386142</v>
      </c>
      <c r="D179">
        <v>-9.8555815768931014E-3</v>
      </c>
      <c r="E179">
        <v>-9.9044692974873828E-3</v>
      </c>
      <c r="F179">
        <v>5.3129103688509369</v>
      </c>
      <c r="G179">
        <v>14.142034906586478</v>
      </c>
      <c r="H179">
        <v>0</v>
      </c>
    </row>
    <row r="180" spans="1:8" x14ac:dyDescent="0.25">
      <c r="A180" t="s">
        <v>157</v>
      </c>
      <c r="B180">
        <v>200.34</v>
      </c>
      <c r="C180">
        <v>2040834</v>
      </c>
      <c r="D180">
        <v>-1.2811668473440398E-2</v>
      </c>
      <c r="E180">
        <v>-1.2894445667318642E-2</v>
      </c>
      <c r="F180">
        <v>5.3000159231836186</v>
      </c>
      <c r="G180">
        <v>14.528869105804242</v>
      </c>
      <c r="H180">
        <v>0</v>
      </c>
    </row>
    <row r="181" spans="1:8" x14ac:dyDescent="0.25">
      <c r="A181" t="s">
        <v>158</v>
      </c>
      <c r="B181">
        <v>202.67</v>
      </c>
      <c r="C181">
        <v>2494659</v>
      </c>
      <c r="D181">
        <v>1.1630228611360607E-2</v>
      </c>
      <c r="E181">
        <v>1.1563117347603586E-2</v>
      </c>
      <c r="F181">
        <v>5.311579040531222</v>
      </c>
      <c r="G181">
        <v>14.72966260448041</v>
      </c>
      <c r="H181">
        <v>0</v>
      </c>
    </row>
    <row r="182" spans="1:8" x14ac:dyDescent="0.25">
      <c r="A182" t="s">
        <v>159</v>
      </c>
      <c r="B182">
        <v>207.42</v>
      </c>
      <c r="C182">
        <v>1720514</v>
      </c>
      <c r="D182">
        <v>2.3437114521142745E-2</v>
      </c>
      <c r="E182">
        <v>2.3166682630366257E-2</v>
      </c>
      <c r="F182">
        <v>5.3347457231615882</v>
      </c>
      <c r="G182">
        <v>14.358133641355993</v>
      </c>
      <c r="H182">
        <v>0</v>
      </c>
    </row>
    <row r="183" spans="1:8" x14ac:dyDescent="0.25">
      <c r="A183" t="s">
        <v>160</v>
      </c>
      <c r="B183">
        <v>200.75</v>
      </c>
      <c r="C183">
        <v>1782923</v>
      </c>
      <c r="D183">
        <v>-3.2156976183588794E-2</v>
      </c>
      <c r="E183">
        <v>-3.2685370334717072E-2</v>
      </c>
      <c r="F183">
        <v>5.3020603528268708</v>
      </c>
      <c r="G183">
        <v>14.393764710270574</v>
      </c>
      <c r="H183">
        <v>0</v>
      </c>
    </row>
    <row r="184" spans="1:8" x14ac:dyDescent="0.25">
      <c r="A184" t="s">
        <v>161</v>
      </c>
      <c r="B184">
        <v>203.09</v>
      </c>
      <c r="C184">
        <v>1516504</v>
      </c>
      <c r="D184">
        <v>1.1656288916562906E-2</v>
      </c>
      <c r="E184">
        <v>1.1588877718147398E-2</v>
      </c>
      <c r="F184">
        <v>5.3136492305450185</v>
      </c>
      <c r="G184">
        <v>14.231918243759784</v>
      </c>
      <c r="H184">
        <v>0</v>
      </c>
    </row>
    <row r="185" spans="1:8" x14ac:dyDescent="0.25">
      <c r="A185" t="s">
        <v>162</v>
      </c>
      <c r="B185">
        <v>207.8</v>
      </c>
      <c r="C185">
        <v>1574179</v>
      </c>
      <c r="D185">
        <v>2.3191688414003684E-2</v>
      </c>
      <c r="E185">
        <v>2.2926848120108798E-2</v>
      </c>
      <c r="F185">
        <v>5.3365760786651268</v>
      </c>
      <c r="G185">
        <v>14.269244424492245</v>
      </c>
      <c r="H185">
        <v>0</v>
      </c>
    </row>
    <row r="186" spans="1:8" x14ac:dyDescent="0.25">
      <c r="A186" t="s">
        <v>163</v>
      </c>
      <c r="B186">
        <v>209.58</v>
      </c>
      <c r="C186">
        <v>1781494</v>
      </c>
      <c r="D186">
        <v>8.5659287776708431E-3</v>
      </c>
      <c r="E186">
        <v>8.5294493816686755E-3</v>
      </c>
      <c r="F186">
        <v>5.3451055280467958</v>
      </c>
      <c r="G186">
        <v>14.392962896073998</v>
      </c>
      <c r="H186">
        <v>0</v>
      </c>
    </row>
    <row r="187" spans="1:8" x14ac:dyDescent="0.25">
      <c r="A187" t="s">
        <v>164</v>
      </c>
      <c r="B187">
        <v>207.17</v>
      </c>
      <c r="C187">
        <v>1110151</v>
      </c>
      <c r="D187">
        <v>-1.1499188853898392E-2</v>
      </c>
      <c r="E187">
        <v>-1.156581578899833E-2</v>
      </c>
      <c r="F187">
        <v>5.3335397122577977</v>
      </c>
      <c r="G187">
        <v>13.92000660007249</v>
      </c>
      <c r="H187">
        <v>0</v>
      </c>
    </row>
    <row r="188" spans="1:8" x14ac:dyDescent="0.25">
      <c r="A188" t="s">
        <v>165</v>
      </c>
      <c r="B188">
        <v>210.17</v>
      </c>
      <c r="C188">
        <v>1709244</v>
      </c>
      <c r="D188">
        <v>1.4480861128541777E-2</v>
      </c>
      <c r="E188">
        <v>1.4377014781523487E-2</v>
      </c>
      <c r="F188">
        <v>5.3479167270393209</v>
      </c>
      <c r="G188">
        <v>14.351561725458339</v>
      </c>
      <c r="H188">
        <v>0</v>
      </c>
    </row>
    <row r="189" spans="1:8" x14ac:dyDescent="0.25">
      <c r="A189" s="1">
        <v>43840</v>
      </c>
      <c r="B189">
        <v>212.44</v>
      </c>
      <c r="C189">
        <v>1231166</v>
      </c>
      <c r="D189">
        <v>1.0800780320692822E-2</v>
      </c>
      <c r="E189">
        <v>1.0742868514877647E-2</v>
      </c>
      <c r="F189">
        <v>5.3586595955541982</v>
      </c>
      <c r="G189">
        <v>14.023472245790863</v>
      </c>
      <c r="H189">
        <v>0</v>
      </c>
    </row>
    <row r="190" spans="1:8" x14ac:dyDescent="0.25">
      <c r="A190" s="1">
        <v>43871</v>
      </c>
      <c r="B190">
        <v>206.14</v>
      </c>
      <c r="C190">
        <v>2050139</v>
      </c>
      <c r="D190">
        <v>-2.9655432122010973E-2</v>
      </c>
      <c r="E190">
        <v>-3.0104045945551751E-2</v>
      </c>
      <c r="F190">
        <v>5.3285555496086463</v>
      </c>
      <c r="G190">
        <v>14.533418153693994</v>
      </c>
      <c r="H190">
        <v>0</v>
      </c>
    </row>
    <row r="191" spans="1:8" x14ac:dyDescent="0.25">
      <c r="A191" s="1">
        <v>43961</v>
      </c>
      <c r="B191">
        <v>210.23</v>
      </c>
      <c r="C191">
        <v>1106669</v>
      </c>
      <c r="D191">
        <v>1.9840884835548675E-2</v>
      </c>
      <c r="E191">
        <v>1.9646619868387762E-2</v>
      </c>
      <c r="F191">
        <v>5.3482021694770348</v>
      </c>
      <c r="G191">
        <v>13.916865160656073</v>
      </c>
      <c r="H191">
        <v>0</v>
      </c>
    </row>
    <row r="192" spans="1:8" x14ac:dyDescent="0.25">
      <c r="A192" s="1">
        <v>43992</v>
      </c>
      <c r="B192">
        <v>205.79</v>
      </c>
      <c r="C192">
        <v>1775846</v>
      </c>
      <c r="D192">
        <v>-2.1119726014365209E-2</v>
      </c>
      <c r="E192">
        <v>-2.1345938122576846E-2</v>
      </c>
      <c r="F192">
        <v>5.3268562313544576</v>
      </c>
      <c r="G192">
        <v>14.389787487062863</v>
      </c>
      <c r="H192">
        <v>0</v>
      </c>
    </row>
    <row r="193" spans="1:8" x14ac:dyDescent="0.25">
      <c r="A193" s="1">
        <v>44022</v>
      </c>
      <c r="B193">
        <v>209.87</v>
      </c>
      <c r="C193">
        <v>1314049</v>
      </c>
      <c r="D193">
        <v>1.9826036250546734E-2</v>
      </c>
      <c r="E193">
        <v>1.9632060054872367E-2</v>
      </c>
      <c r="F193">
        <v>5.3464882914093295</v>
      </c>
      <c r="G193">
        <v>14.088623768046784</v>
      </c>
      <c r="H193">
        <v>0</v>
      </c>
    </row>
    <row r="194" spans="1:8" x14ac:dyDescent="0.25">
      <c r="A194" s="1">
        <v>44053</v>
      </c>
      <c r="B194">
        <v>210.61</v>
      </c>
      <c r="C194">
        <v>1156989</v>
      </c>
      <c r="D194">
        <v>3.5259922809358609E-3</v>
      </c>
      <c r="E194">
        <v>3.5197905440619744E-3</v>
      </c>
      <c r="F194">
        <v>5.3500080819533915</v>
      </c>
      <c r="G194">
        <v>13.961331498784032</v>
      </c>
      <c r="H194">
        <v>0</v>
      </c>
    </row>
    <row r="195" spans="1:8" x14ac:dyDescent="0.25">
      <c r="A195" s="1">
        <v>44084</v>
      </c>
      <c r="B195">
        <v>215.81</v>
      </c>
      <c r="C195">
        <v>1553012</v>
      </c>
      <c r="D195">
        <v>2.4690185651203591E-2</v>
      </c>
      <c r="E195">
        <v>2.4390308999980473E-2</v>
      </c>
      <c r="F195">
        <v>5.3743983909533721</v>
      </c>
      <c r="G195">
        <v>14.25570682908101</v>
      </c>
      <c r="H195">
        <v>0</v>
      </c>
    </row>
    <row r="196" spans="1:8" x14ac:dyDescent="0.25">
      <c r="A196" s="1">
        <v>44175</v>
      </c>
      <c r="B196">
        <v>221.49</v>
      </c>
      <c r="C196">
        <v>2485180</v>
      </c>
      <c r="D196">
        <v>2.6319447662295568E-2</v>
      </c>
      <c r="E196">
        <v>2.59790507858117E-2</v>
      </c>
      <c r="F196">
        <v>5.4003774417391837</v>
      </c>
      <c r="G196">
        <v>14.725855649497252</v>
      </c>
      <c r="H196">
        <v>0</v>
      </c>
    </row>
    <row r="197" spans="1:8" x14ac:dyDescent="0.25">
      <c r="A197" t="s">
        <v>166</v>
      </c>
      <c r="B197">
        <v>222.8</v>
      </c>
      <c r="C197">
        <v>1754396</v>
      </c>
      <c r="D197">
        <v>5.9144882387466803E-3</v>
      </c>
      <c r="E197">
        <v>5.8970663139451471E-3</v>
      </c>
      <c r="F197">
        <v>5.4062745080531291</v>
      </c>
      <c r="G197">
        <v>14.377635196101457</v>
      </c>
      <c r="H197">
        <v>0</v>
      </c>
    </row>
    <row r="198" spans="1:8" x14ac:dyDescent="0.25">
      <c r="A198" t="s">
        <v>167</v>
      </c>
      <c r="B198">
        <v>220.89</v>
      </c>
      <c r="C198">
        <v>1293668</v>
      </c>
      <c r="D198">
        <v>-8.5727109515261433E-3</v>
      </c>
      <c r="E198">
        <v>-8.6096680043938802E-3</v>
      </c>
      <c r="F198">
        <v>5.3976648400487353</v>
      </c>
      <c r="G198">
        <v>14.072992152344604</v>
      </c>
      <c r="H198">
        <v>0</v>
      </c>
    </row>
    <row r="199" spans="1:8" x14ac:dyDescent="0.25">
      <c r="A199" t="s">
        <v>168</v>
      </c>
      <c r="B199">
        <v>219.71</v>
      </c>
      <c r="C199">
        <v>1167219</v>
      </c>
      <c r="D199">
        <v>-5.3420254425278575E-3</v>
      </c>
      <c r="E199">
        <v>-5.3563450804561758E-3</v>
      </c>
      <c r="F199">
        <v>5.3923084949682787</v>
      </c>
      <c r="G199">
        <v>13.970134554331013</v>
      </c>
      <c r="H199">
        <v>0</v>
      </c>
    </row>
    <row r="200" spans="1:8" x14ac:dyDescent="0.25">
      <c r="A200" t="s">
        <v>169</v>
      </c>
      <c r="B200">
        <v>219.65</v>
      </c>
      <c r="C200">
        <v>1520369</v>
      </c>
      <c r="D200">
        <v>-2.7308725137682521E-4</v>
      </c>
      <c r="E200">
        <v>-2.7312454649033581E-4</v>
      </c>
      <c r="F200">
        <v>5.3920353704217883</v>
      </c>
      <c r="G200">
        <v>14.234463626518147</v>
      </c>
      <c r="H200">
        <v>0</v>
      </c>
    </row>
    <row r="201" spans="1:8" x14ac:dyDescent="0.25">
      <c r="A201" t="s">
        <v>170</v>
      </c>
      <c r="B201">
        <v>214.37</v>
      </c>
      <c r="C201">
        <v>1524390</v>
      </c>
      <c r="D201">
        <v>-2.4038242658775327E-2</v>
      </c>
      <c r="E201">
        <v>-2.4331876388744275E-2</v>
      </c>
      <c r="F201">
        <v>5.3677034940330444</v>
      </c>
      <c r="G201">
        <v>14.237104888002309</v>
      </c>
      <c r="H201">
        <v>0</v>
      </c>
    </row>
    <row r="202" spans="1:8" x14ac:dyDescent="0.25">
      <c r="A202" t="s">
        <v>171</v>
      </c>
      <c r="B202">
        <v>214.61</v>
      </c>
      <c r="C202">
        <v>1146166</v>
      </c>
      <c r="D202">
        <v>1.1195596398750249E-3</v>
      </c>
      <c r="E202">
        <v>1.1189334003461127E-3</v>
      </c>
      <c r="F202">
        <v>5.3688224274333907</v>
      </c>
      <c r="G202">
        <v>13.951933017424775</v>
      </c>
      <c r="H202">
        <v>0</v>
      </c>
    </row>
    <row r="203" spans="1:8" x14ac:dyDescent="0.25">
      <c r="A203" t="s">
        <v>172</v>
      </c>
      <c r="B203">
        <v>214.78</v>
      </c>
      <c r="C203">
        <v>1183537</v>
      </c>
      <c r="D203">
        <v>7.9213456968448579E-4</v>
      </c>
      <c r="E203">
        <v>7.9182099667991757E-4</v>
      </c>
      <c r="F203">
        <v>5.3696142484300706</v>
      </c>
      <c r="G203">
        <v>13.984017970649857</v>
      </c>
      <c r="H203">
        <v>0</v>
      </c>
    </row>
    <row r="204" spans="1:8" x14ac:dyDescent="0.25">
      <c r="A204" t="s">
        <v>173</v>
      </c>
      <c r="B204">
        <v>214.94</v>
      </c>
      <c r="C204">
        <v>1126777</v>
      </c>
      <c r="D204">
        <v>7.4494831921033888E-4</v>
      </c>
      <c r="E204">
        <v>7.4467098293678092E-4</v>
      </c>
      <c r="F204">
        <v>5.3703589194130075</v>
      </c>
      <c r="G204">
        <v>13.934871902990444</v>
      </c>
      <c r="H204">
        <v>0</v>
      </c>
    </row>
    <row r="205" spans="1:8" x14ac:dyDescent="0.25">
      <c r="A205" t="s">
        <v>174</v>
      </c>
      <c r="B205">
        <v>216.22</v>
      </c>
      <c r="C205">
        <v>1034545</v>
      </c>
      <c r="D205">
        <v>5.9551502744952132E-3</v>
      </c>
      <c r="E205">
        <v>5.937488451618113E-3</v>
      </c>
      <c r="F205">
        <v>5.3762964078646256</v>
      </c>
      <c r="G205">
        <v>13.84947227449668</v>
      </c>
      <c r="H205">
        <v>0</v>
      </c>
    </row>
    <row r="206" spans="1:8" x14ac:dyDescent="0.25">
      <c r="A206" t="s">
        <v>175</v>
      </c>
      <c r="B206">
        <v>210.25</v>
      </c>
      <c r="C206">
        <v>2092203</v>
      </c>
      <c r="D206">
        <v>-2.7610766811580791E-2</v>
      </c>
      <c r="E206">
        <v>-2.7999109011567901E-2</v>
      </c>
      <c r="F206">
        <v>5.3482972988530575</v>
      </c>
      <c r="G206">
        <v>14.553728135788102</v>
      </c>
      <c r="H206">
        <v>0</v>
      </c>
    </row>
    <row r="207" spans="1:8" x14ac:dyDescent="0.25">
      <c r="A207" t="s">
        <v>176</v>
      </c>
      <c r="B207">
        <v>213.15</v>
      </c>
      <c r="C207">
        <v>1401623</v>
      </c>
      <c r="D207">
        <v>1.379310344827589E-2</v>
      </c>
      <c r="E207">
        <v>1.3698844358161927E-2</v>
      </c>
      <c r="F207">
        <v>5.3619961432112193</v>
      </c>
      <c r="G207">
        <v>14.153141408846976</v>
      </c>
      <c r="H207">
        <v>0</v>
      </c>
    </row>
    <row r="208" spans="1:8" x14ac:dyDescent="0.25">
      <c r="A208" t="s">
        <v>177</v>
      </c>
      <c r="B208">
        <v>202.47</v>
      </c>
      <c r="C208">
        <v>2032308</v>
      </c>
      <c r="D208">
        <v>-5.0105559465165407E-2</v>
      </c>
      <c r="E208">
        <v>-5.1404415787794512E-2</v>
      </c>
      <c r="F208">
        <v>5.3105917274234251</v>
      </c>
      <c r="G208">
        <v>14.524682650997359</v>
      </c>
      <c r="H208" t="s">
        <v>216</v>
      </c>
    </row>
    <row r="209" spans="1:8" x14ac:dyDescent="0.25">
      <c r="A209" t="s">
        <v>178</v>
      </c>
      <c r="B209">
        <v>204.35</v>
      </c>
      <c r="C209">
        <v>1385771</v>
      </c>
      <c r="D209">
        <v>9.2853262211685453E-3</v>
      </c>
      <c r="E209">
        <v>9.2424825868614412E-3</v>
      </c>
      <c r="F209">
        <v>5.3198342100102867</v>
      </c>
      <c r="G209">
        <v>14.141767221415828</v>
      </c>
      <c r="H209">
        <v>0</v>
      </c>
    </row>
    <row r="210" spans="1:8" x14ac:dyDescent="0.25">
      <c r="A210" t="s">
        <v>179</v>
      </c>
      <c r="B210">
        <v>202.63</v>
      </c>
      <c r="C210">
        <v>1622105</v>
      </c>
      <c r="D210">
        <v>-8.4169317347687744E-3</v>
      </c>
      <c r="E210">
        <v>-8.4525541330484674E-3</v>
      </c>
      <c r="F210">
        <v>5.3113816558772378</v>
      </c>
      <c r="G210">
        <v>14.299235246457474</v>
      </c>
      <c r="H210">
        <v>0</v>
      </c>
    </row>
    <row r="211" spans="1:8" x14ac:dyDescent="0.25">
      <c r="A211" s="1">
        <v>43872</v>
      </c>
      <c r="B211">
        <v>202.32</v>
      </c>
      <c r="C211">
        <v>1367230</v>
      </c>
      <c r="D211">
        <v>-1.5298820510289803E-3</v>
      </c>
      <c r="E211">
        <v>-1.5310535155281509E-3</v>
      </c>
      <c r="F211">
        <v>5.3098506023617098</v>
      </c>
      <c r="G211">
        <v>14.128297353199306</v>
      </c>
      <c r="H211">
        <v>0</v>
      </c>
    </row>
    <row r="212" spans="1:8" x14ac:dyDescent="0.25">
      <c r="A212" s="1">
        <v>43901</v>
      </c>
      <c r="B212">
        <v>206.14</v>
      </c>
      <c r="C212">
        <v>1164962</v>
      </c>
      <c r="D212">
        <v>1.8880980624752835E-2</v>
      </c>
      <c r="E212">
        <v>1.8704947246936842E-2</v>
      </c>
      <c r="F212">
        <v>5.3285555496086463</v>
      </c>
      <c r="G212">
        <v>13.968199026424207</v>
      </c>
      <c r="H212">
        <v>0</v>
      </c>
    </row>
    <row r="213" spans="1:8" x14ac:dyDescent="0.25">
      <c r="A213" s="1">
        <v>43932</v>
      </c>
      <c r="B213">
        <v>216.46</v>
      </c>
      <c r="C213">
        <v>2106906</v>
      </c>
      <c r="D213">
        <v>5.0063063937130212E-2</v>
      </c>
      <c r="E213">
        <v>4.8850223258353795E-2</v>
      </c>
      <c r="F213">
        <v>5.3774057728670002</v>
      </c>
      <c r="G213">
        <v>14.560731078597014</v>
      </c>
      <c r="H213" t="s">
        <v>216</v>
      </c>
    </row>
    <row r="214" spans="1:8" x14ac:dyDescent="0.25">
      <c r="A214" s="1">
        <v>43962</v>
      </c>
      <c r="B214">
        <v>223.23</v>
      </c>
      <c r="C214">
        <v>1738397</v>
      </c>
      <c r="D214">
        <v>3.1275986325418004E-2</v>
      </c>
      <c r="E214">
        <v>3.0796857210279069E-2</v>
      </c>
      <c r="F214">
        <v>5.4082026300772794</v>
      </c>
      <c r="G214">
        <v>14.368473982198063</v>
      </c>
      <c r="H214">
        <v>0</v>
      </c>
    </row>
    <row r="215" spans="1:8" x14ac:dyDescent="0.25">
      <c r="A215" s="1">
        <v>43993</v>
      </c>
      <c r="B215">
        <v>223.64</v>
      </c>
      <c r="C215">
        <v>1066372</v>
      </c>
      <c r="D215">
        <v>1.8366706983828187E-3</v>
      </c>
      <c r="E215">
        <v>1.8349860811649498E-3</v>
      </c>
      <c r="F215">
        <v>5.4100376161584443</v>
      </c>
      <c r="G215">
        <v>13.879772790937785</v>
      </c>
      <c r="H215">
        <v>0</v>
      </c>
    </row>
    <row r="216" spans="1:8" x14ac:dyDescent="0.25">
      <c r="A216" s="1">
        <v>44085</v>
      </c>
      <c r="B216">
        <v>218.42</v>
      </c>
      <c r="C216">
        <v>1903543</v>
      </c>
      <c r="D216">
        <v>-2.3341083884814876E-2</v>
      </c>
      <c r="E216">
        <v>-2.3617801388862273E-2</v>
      </c>
      <c r="F216">
        <v>5.3864198147695825</v>
      </c>
      <c r="G216">
        <v>14.459227444515392</v>
      </c>
      <c r="H216">
        <v>0</v>
      </c>
    </row>
    <row r="217" spans="1:8" x14ac:dyDescent="0.25">
      <c r="A217" s="1">
        <v>44115</v>
      </c>
      <c r="B217">
        <v>211.08</v>
      </c>
      <c r="C217">
        <v>2193104</v>
      </c>
      <c r="D217">
        <v>-3.360498122882509E-2</v>
      </c>
      <c r="E217">
        <v>-3.4182606232115068E-2</v>
      </c>
      <c r="F217">
        <v>5.352237208537467</v>
      </c>
      <c r="G217">
        <v>14.600828449896172</v>
      </c>
      <c r="H217">
        <v>0</v>
      </c>
    </row>
    <row r="218" spans="1:8" x14ac:dyDescent="0.25">
      <c r="A218" s="1">
        <v>44146</v>
      </c>
      <c r="B218">
        <v>216.42</v>
      </c>
      <c r="C218">
        <v>1549085</v>
      </c>
      <c r="D218">
        <v>2.5298465036952694E-2</v>
      </c>
      <c r="E218">
        <v>2.4983755606035468E-2</v>
      </c>
      <c r="F218">
        <v>5.3772209641435023</v>
      </c>
      <c r="G218">
        <v>14.253174992005807</v>
      </c>
      <c r="H218">
        <v>0</v>
      </c>
    </row>
    <row r="219" spans="1:8" x14ac:dyDescent="0.25">
      <c r="A219" s="1">
        <v>44176</v>
      </c>
      <c r="B219">
        <v>215.43</v>
      </c>
      <c r="C219">
        <v>1030334</v>
      </c>
      <c r="D219">
        <v>-4.574438591627302E-3</v>
      </c>
      <c r="E219">
        <v>-4.5849333531666975E-3</v>
      </c>
      <c r="F219">
        <v>5.3726360307903356</v>
      </c>
      <c r="G219">
        <v>13.845393579485727</v>
      </c>
      <c r="H219">
        <v>0</v>
      </c>
    </row>
    <row r="220" spans="1:8" x14ac:dyDescent="0.25">
      <c r="A220" t="s">
        <v>180</v>
      </c>
      <c r="B220">
        <v>216.5</v>
      </c>
      <c r="C220">
        <v>972394</v>
      </c>
      <c r="D220">
        <v>4.9668105649166468E-3</v>
      </c>
      <c r="E220">
        <v>4.9545166522085519E-3</v>
      </c>
      <c r="F220">
        <v>5.3775905474425443</v>
      </c>
      <c r="G220">
        <v>13.787516351104781</v>
      </c>
      <c r="H220">
        <v>0</v>
      </c>
    </row>
    <row r="221" spans="1:8" x14ac:dyDescent="0.25">
      <c r="A221" t="s">
        <v>181</v>
      </c>
      <c r="B221">
        <v>217.35</v>
      </c>
      <c r="C221">
        <v>1152764</v>
      </c>
      <c r="D221">
        <v>3.9260969976905053E-3</v>
      </c>
      <c r="E221">
        <v>3.9184099922564292E-3</v>
      </c>
      <c r="F221">
        <v>5.381508957434801</v>
      </c>
      <c r="G221">
        <v>13.957673094866164</v>
      </c>
      <c r="H221">
        <v>0</v>
      </c>
    </row>
    <row r="222" spans="1:8" x14ac:dyDescent="0.25">
      <c r="A222" t="s">
        <v>182</v>
      </c>
      <c r="B222">
        <v>214.5</v>
      </c>
      <c r="C222">
        <v>1135149</v>
      </c>
      <c r="D222">
        <v>-1.3112491373360912E-2</v>
      </c>
      <c r="E222">
        <v>-1.3199219066729377E-2</v>
      </c>
      <c r="F222">
        <v>5.3683097383680716</v>
      </c>
      <c r="G222">
        <v>13.942274477814539</v>
      </c>
      <c r="H222">
        <v>0</v>
      </c>
    </row>
    <row r="223" spans="1:8" x14ac:dyDescent="0.25">
      <c r="A223" t="s">
        <v>183</v>
      </c>
      <c r="B223">
        <v>211</v>
      </c>
      <c r="C223">
        <v>1191647</v>
      </c>
      <c r="D223">
        <v>-1.6317016317016316E-2</v>
      </c>
      <c r="E223">
        <v>-1.6451604892005169E-2</v>
      </c>
      <c r="F223">
        <v>5.3518581334760666</v>
      </c>
      <c r="G223">
        <v>13.990846941809448</v>
      </c>
      <c r="H223">
        <v>0</v>
      </c>
    </row>
    <row r="224" spans="1:8" x14ac:dyDescent="0.25">
      <c r="A224" t="s">
        <v>184</v>
      </c>
      <c r="B224">
        <v>212.35</v>
      </c>
      <c r="C224">
        <v>1184342</v>
      </c>
      <c r="D224">
        <v>6.3981042654028169E-3</v>
      </c>
      <c r="E224">
        <v>6.3777232832137104E-3</v>
      </c>
      <c r="F224">
        <v>5.35823585675928</v>
      </c>
      <c r="G224">
        <v>13.98469790406792</v>
      </c>
      <c r="H224">
        <v>0</v>
      </c>
    </row>
    <row r="225" spans="1:8" x14ac:dyDescent="0.25">
      <c r="A225" t="s">
        <v>185</v>
      </c>
      <c r="B225">
        <v>210.33</v>
      </c>
      <c r="C225">
        <v>980160</v>
      </c>
      <c r="D225">
        <v>-9.51259712738395E-3</v>
      </c>
      <c r="E225">
        <v>-9.55813087229411E-3</v>
      </c>
      <c r="F225">
        <v>5.3486777258869864</v>
      </c>
      <c r="G225">
        <v>13.795471102626548</v>
      </c>
      <c r="H225">
        <v>0</v>
      </c>
    </row>
    <row r="226" spans="1:8" x14ac:dyDescent="0.25">
      <c r="A226" t="s">
        <v>186</v>
      </c>
      <c r="B226">
        <v>210.05</v>
      </c>
      <c r="C226">
        <v>883303</v>
      </c>
      <c r="D226">
        <v>-1.3312413825892699E-3</v>
      </c>
      <c r="E226">
        <v>-1.3321282715948589E-3</v>
      </c>
      <c r="F226">
        <v>5.3473455976153907</v>
      </c>
      <c r="G226">
        <v>13.691423569082035</v>
      </c>
      <c r="H226">
        <v>0</v>
      </c>
    </row>
    <row r="227" spans="1:8" x14ac:dyDescent="0.25">
      <c r="A227" t="s">
        <v>187</v>
      </c>
      <c r="B227">
        <v>213.86</v>
      </c>
      <c r="C227">
        <v>1316283</v>
      </c>
      <c r="D227">
        <v>1.8138538443227811E-2</v>
      </c>
      <c r="E227">
        <v>1.7975997713119446E-2</v>
      </c>
      <c r="F227">
        <v>5.3653215953285107</v>
      </c>
      <c r="G227">
        <v>14.090322413341116</v>
      </c>
      <c r="H227">
        <v>0</v>
      </c>
    </row>
    <row r="228" spans="1:8" x14ac:dyDescent="0.25">
      <c r="A228" t="s">
        <v>188</v>
      </c>
      <c r="B228">
        <v>213.79</v>
      </c>
      <c r="C228">
        <v>1039714</v>
      </c>
      <c r="D228">
        <v>-3.2731693631357709E-4</v>
      </c>
      <c r="E228">
        <v>-3.2737051619405685E-4</v>
      </c>
      <c r="F228">
        <v>5.3649942248123166</v>
      </c>
      <c r="G228">
        <v>13.854456233298121</v>
      </c>
      <c r="H228">
        <v>0</v>
      </c>
    </row>
    <row r="229" spans="1:8" x14ac:dyDescent="0.25">
      <c r="A229" t="s">
        <v>189</v>
      </c>
      <c r="B229">
        <v>215.2</v>
      </c>
      <c r="C229">
        <v>588470</v>
      </c>
      <c r="D229">
        <v>6.595257027924583E-3</v>
      </c>
      <c r="E229">
        <v>6.5736034753127622E-3</v>
      </c>
      <c r="F229">
        <v>5.3715678282876294</v>
      </c>
      <c r="G229">
        <v>13.285281227322772</v>
      </c>
      <c r="H229">
        <v>0</v>
      </c>
    </row>
    <row r="230" spans="1:8" x14ac:dyDescent="0.25">
      <c r="A230" t="s">
        <v>190</v>
      </c>
      <c r="B230">
        <v>214.25</v>
      </c>
      <c r="C230">
        <v>1429089</v>
      </c>
      <c r="D230">
        <v>-4.4144981412638879E-3</v>
      </c>
      <c r="E230">
        <v>-4.4242708097401735E-3</v>
      </c>
      <c r="F230">
        <v>5.3671435574778892</v>
      </c>
      <c r="G230">
        <v>14.172547736288209</v>
      </c>
      <c r="H230">
        <v>0</v>
      </c>
    </row>
    <row r="231" spans="1:8" x14ac:dyDescent="0.25">
      <c r="A231" s="1">
        <v>43842</v>
      </c>
      <c r="B231">
        <v>216.22</v>
      </c>
      <c r="C231">
        <v>1207571</v>
      </c>
      <c r="D231">
        <v>9.1948658109684903E-3</v>
      </c>
      <c r="E231">
        <v>9.1528503867360587E-3</v>
      </c>
      <c r="F231">
        <v>5.3762964078646256</v>
      </c>
      <c r="G231">
        <v>14.004121461952105</v>
      </c>
      <c r="H231">
        <v>0</v>
      </c>
    </row>
    <row r="232" spans="1:8" x14ac:dyDescent="0.25">
      <c r="A232" s="1">
        <v>43873</v>
      </c>
      <c r="B232">
        <v>215.41</v>
      </c>
      <c r="C232">
        <v>912649</v>
      </c>
      <c r="D232">
        <v>-3.7461844417722794E-3</v>
      </c>
      <c r="E232">
        <v>-3.7532189646171002E-3</v>
      </c>
      <c r="F232">
        <v>5.3725431889000079</v>
      </c>
      <c r="G232">
        <v>13.724106638780036</v>
      </c>
      <c r="H232">
        <v>0</v>
      </c>
    </row>
    <row r="233" spans="1:8" x14ac:dyDescent="0.25">
      <c r="A233" s="1">
        <v>43902</v>
      </c>
      <c r="B233">
        <v>214.28</v>
      </c>
      <c r="C233">
        <v>853519</v>
      </c>
      <c r="D233">
        <v>-5.245810315212829E-3</v>
      </c>
      <c r="E233">
        <v>-5.2596178872487175E-3</v>
      </c>
      <c r="F233">
        <v>5.3672835710127593</v>
      </c>
      <c r="G233">
        <v>13.657123082245947</v>
      </c>
      <c r="H233">
        <v>0</v>
      </c>
    </row>
    <row r="234" spans="1:8" x14ac:dyDescent="0.25">
      <c r="A234" s="1">
        <v>43933</v>
      </c>
      <c r="B234">
        <v>214.39</v>
      </c>
      <c r="C234">
        <v>889105</v>
      </c>
      <c r="D234">
        <v>5.1334702258720006E-4</v>
      </c>
      <c r="E234">
        <v>5.1321530508022879E-4</v>
      </c>
      <c r="F234">
        <v>5.3677967863178395</v>
      </c>
      <c r="G234">
        <v>13.697970617757797</v>
      </c>
      <c r="H234">
        <v>0</v>
      </c>
    </row>
    <row r="235" spans="1:8" x14ac:dyDescent="0.25">
      <c r="A235" s="1">
        <v>44024</v>
      </c>
      <c r="B235">
        <v>214.32</v>
      </c>
      <c r="C235">
        <v>798986</v>
      </c>
      <c r="D235">
        <v>-3.2650776622040757E-4</v>
      </c>
      <c r="E235">
        <v>-3.2656108148670113E-4</v>
      </c>
      <c r="F235">
        <v>5.3674702252363531</v>
      </c>
      <c r="G235">
        <v>13.591098702692523</v>
      </c>
      <c r="H235">
        <v>0</v>
      </c>
    </row>
    <row r="236" spans="1:8" x14ac:dyDescent="0.25">
      <c r="A236" s="1">
        <v>44055</v>
      </c>
      <c r="B236">
        <v>215.98</v>
      </c>
      <c r="C236">
        <v>1000537</v>
      </c>
      <c r="D236">
        <v>7.7454273982829258E-3</v>
      </c>
      <c r="E236">
        <v>7.7155855682603178E-3</v>
      </c>
      <c r="F236">
        <v>5.3751858108046138</v>
      </c>
      <c r="G236">
        <v>13.816047413831372</v>
      </c>
      <c r="H236">
        <v>0</v>
      </c>
    </row>
    <row r="237" spans="1:8" x14ac:dyDescent="0.25">
      <c r="A237" s="1">
        <v>44086</v>
      </c>
      <c r="B237">
        <v>211.53</v>
      </c>
      <c r="C237">
        <v>1376468</v>
      </c>
      <c r="D237">
        <v>-2.0603759607371E-2</v>
      </c>
      <c r="E237">
        <v>-2.0818978405554762E-2</v>
      </c>
      <c r="F237">
        <v>5.3543668323990588</v>
      </c>
      <c r="G237">
        <v>14.135031355928065</v>
      </c>
      <c r="H237">
        <v>0</v>
      </c>
    </row>
    <row r="238" spans="1:8" x14ac:dyDescent="0.25">
      <c r="A238" s="1">
        <v>44116</v>
      </c>
      <c r="B238">
        <v>210.55</v>
      </c>
      <c r="C238">
        <v>862692</v>
      </c>
      <c r="D238">
        <v>-4.6329125892307938E-3</v>
      </c>
      <c r="E238">
        <v>-4.643677791122105E-3</v>
      </c>
      <c r="F238">
        <v>5.3497231546079371</v>
      </c>
      <c r="G238">
        <v>13.667813011809665</v>
      </c>
      <c r="H238">
        <v>0</v>
      </c>
    </row>
    <row r="239" spans="1:8" x14ac:dyDescent="0.25">
      <c r="A239" s="1">
        <v>44147</v>
      </c>
      <c r="B239">
        <v>213.3</v>
      </c>
      <c r="C239">
        <v>1166144</v>
      </c>
      <c r="D239">
        <v>1.3061030634053668E-2</v>
      </c>
      <c r="E239">
        <v>1.2976470869368161E-2</v>
      </c>
      <c r="F239">
        <v>5.3626996254773047</v>
      </c>
      <c r="G239">
        <v>13.96921313740955</v>
      </c>
      <c r="H239">
        <v>0</v>
      </c>
    </row>
    <row r="240" spans="1:8" x14ac:dyDescent="0.25">
      <c r="A240" t="s">
        <v>191</v>
      </c>
      <c r="B240">
        <v>214.19</v>
      </c>
      <c r="C240">
        <v>1163704</v>
      </c>
      <c r="D240">
        <v>4.1725269573370197E-3</v>
      </c>
      <c r="E240">
        <v>4.1638461057459386E-3</v>
      </c>
      <c r="F240">
        <v>5.3668634715830512</v>
      </c>
      <c r="G240">
        <v>13.967118579402282</v>
      </c>
      <c r="H240">
        <v>0</v>
      </c>
    </row>
    <row r="241" spans="1:8" x14ac:dyDescent="0.25">
      <c r="A241" t="s">
        <v>192</v>
      </c>
      <c r="B241">
        <v>214.13</v>
      </c>
      <c r="C241">
        <v>925614</v>
      </c>
      <c r="D241">
        <v>-2.8012512255475171E-4</v>
      </c>
      <c r="E241">
        <v>-2.8016436492553874E-4</v>
      </c>
      <c r="F241">
        <v>5.366583307218125</v>
      </c>
      <c r="G241">
        <v>13.738212580071332</v>
      </c>
      <c r="H241">
        <v>0</v>
      </c>
    </row>
    <row r="242" spans="1:8" x14ac:dyDescent="0.25">
      <c r="A242" t="s">
        <v>193</v>
      </c>
      <c r="B242">
        <v>219.22</v>
      </c>
      <c r="C242">
        <v>1533742</v>
      </c>
      <c r="D242">
        <v>2.3770606640825684E-2</v>
      </c>
      <c r="E242">
        <v>2.3492484569451914E-2</v>
      </c>
      <c r="F242">
        <v>5.3900757917875772</v>
      </c>
      <c r="G242">
        <v>14.243221059019735</v>
      </c>
      <c r="H242">
        <v>0</v>
      </c>
    </row>
    <row r="243" spans="1:8" x14ac:dyDescent="0.25">
      <c r="A243" t="s">
        <v>194</v>
      </c>
      <c r="B243">
        <v>219.41</v>
      </c>
      <c r="C243">
        <v>1141818</v>
      </c>
      <c r="D243">
        <v>8.6670924185748436E-4</v>
      </c>
      <c r="E243">
        <v>8.6633386628120156E-4</v>
      </c>
      <c r="F243">
        <v>5.3909421256538588</v>
      </c>
      <c r="G243">
        <v>13.948132286970274</v>
      </c>
      <c r="H243">
        <v>0</v>
      </c>
    </row>
    <row r="244" spans="1:8" x14ac:dyDescent="0.25">
      <c r="A244" t="s">
        <v>195</v>
      </c>
      <c r="B244">
        <v>218.14</v>
      </c>
      <c r="C244">
        <v>1684558</v>
      </c>
      <c r="D244">
        <v>-5.788250307643272E-3</v>
      </c>
      <c r="E244">
        <v>-5.8050671532617441E-3</v>
      </c>
      <c r="F244">
        <v>5.3851370585005967</v>
      </c>
      <c r="G244">
        <v>14.337013772818063</v>
      </c>
      <c r="H244">
        <v>0</v>
      </c>
    </row>
    <row r="245" spans="1:8" x14ac:dyDescent="0.25">
      <c r="A245" t="s">
        <v>196</v>
      </c>
      <c r="B245">
        <v>222.57</v>
      </c>
      <c r="C245">
        <v>1388687</v>
      </c>
      <c r="D245">
        <v>2.0308059044650256E-2</v>
      </c>
      <c r="E245">
        <v>2.0104600368947411E-2</v>
      </c>
      <c r="F245">
        <v>5.405241658869544</v>
      </c>
      <c r="G245">
        <v>14.143869254370522</v>
      </c>
      <c r="H245">
        <v>0</v>
      </c>
    </row>
    <row r="246" spans="1:8" x14ac:dyDescent="0.25">
      <c r="A246" t="s">
        <v>197</v>
      </c>
      <c r="B246">
        <v>223.94</v>
      </c>
      <c r="C246">
        <v>837643</v>
      </c>
      <c r="D246">
        <v>6.1553668508783962E-3</v>
      </c>
      <c r="E246">
        <v>6.1364999625067888E-3</v>
      </c>
      <c r="F246">
        <v>5.4113781588320506</v>
      </c>
      <c r="G246">
        <v>13.63834727437453</v>
      </c>
      <c r="H246">
        <v>0</v>
      </c>
    </row>
    <row r="247" spans="1:8" x14ac:dyDescent="0.25">
      <c r="A247" t="s">
        <v>198</v>
      </c>
      <c r="B247">
        <v>220.94</v>
      </c>
      <c r="C247">
        <v>701654</v>
      </c>
      <c r="D247">
        <v>-1.3396445476466911E-2</v>
      </c>
      <c r="E247">
        <v>-1.3486987387921846E-2</v>
      </c>
      <c r="F247">
        <v>5.3978911714441287</v>
      </c>
      <c r="G247">
        <v>13.461195684011033</v>
      </c>
      <c r="H247">
        <v>0</v>
      </c>
    </row>
    <row r="248" spans="1:8" x14ac:dyDescent="0.25">
      <c r="A248" t="s">
        <v>199</v>
      </c>
      <c r="B248">
        <v>222.68</v>
      </c>
      <c r="C248">
        <v>540619</v>
      </c>
      <c r="D248">
        <v>7.8754412962795742E-3</v>
      </c>
      <c r="E248">
        <v>7.8445918711780253E-3</v>
      </c>
      <c r="F248">
        <v>5.4057357633153069</v>
      </c>
      <c r="G248">
        <v>13.200470058340798</v>
      </c>
      <c r="H248">
        <v>0</v>
      </c>
    </row>
    <row r="249" spans="1:8" x14ac:dyDescent="0.25">
      <c r="A249" t="s">
        <v>200</v>
      </c>
      <c r="B249">
        <v>224.92</v>
      </c>
      <c r="C249">
        <v>901536</v>
      </c>
      <c r="D249">
        <v>1.0059277887551557E-2</v>
      </c>
      <c r="E249">
        <v>1.0009020108693751E-2</v>
      </c>
      <c r="F249">
        <v>5.4157447834240013</v>
      </c>
      <c r="G249">
        <v>13.71185525427245</v>
      </c>
      <c r="H249">
        <v>0</v>
      </c>
    </row>
    <row r="250" spans="1:8" x14ac:dyDescent="0.25">
      <c r="A250" t="s">
        <v>201</v>
      </c>
      <c r="B250">
        <v>224.27</v>
      </c>
      <c r="C250">
        <v>852999</v>
      </c>
      <c r="D250">
        <v>-2.8899164147251346E-3</v>
      </c>
      <c r="E250">
        <v>-2.8941002858032128E-3</v>
      </c>
      <c r="F250">
        <v>5.4128506831381973</v>
      </c>
      <c r="G250">
        <v>13.656513654140186</v>
      </c>
      <c r="H250">
        <v>0</v>
      </c>
    </row>
    <row r="251" spans="1:8" x14ac:dyDescent="0.25">
      <c r="A251" t="s">
        <v>202</v>
      </c>
      <c r="B251">
        <v>221.75</v>
      </c>
      <c r="C251">
        <v>724823</v>
      </c>
      <c r="D251">
        <v>-1.1236456057430821E-2</v>
      </c>
      <c r="E251">
        <v>-1.1300061948508839E-2</v>
      </c>
      <c r="F251">
        <v>5.4015506211896884</v>
      </c>
      <c r="G251">
        <v>13.493682766099262</v>
      </c>
      <c r="H251">
        <v>0</v>
      </c>
    </row>
    <row r="252" spans="1:8" x14ac:dyDescent="0.25">
      <c r="A252" t="s">
        <v>279</v>
      </c>
      <c r="B252">
        <v>222.24</v>
      </c>
      <c r="C252">
        <v>785502</v>
      </c>
      <c r="D252">
        <v>2.2096956031567492E-3</v>
      </c>
      <c r="E252">
        <v>2.2072578163448136E-3</v>
      </c>
      <c r="F252">
        <v>5.4037578790060339</v>
      </c>
      <c r="G252">
        <v>13.574078282823521</v>
      </c>
      <c r="H252">
        <v>0</v>
      </c>
    </row>
    <row r="253" spans="1:8" x14ac:dyDescent="0.25">
      <c r="A253" s="1">
        <v>44287</v>
      </c>
      <c r="B253">
        <v>217.85</v>
      </c>
      <c r="C253">
        <v>1396408</v>
      </c>
      <c r="D253">
        <v>-1.9753419726421952E-2</v>
      </c>
      <c r="E253">
        <v>-1.9951126442582602E-2</v>
      </c>
      <c r="F253">
        <v>5.3838067525634514</v>
      </c>
      <c r="G253">
        <v>14.149413783214081</v>
      </c>
      <c r="H253">
        <v>0</v>
      </c>
    </row>
    <row r="254" spans="1:8" x14ac:dyDescent="0.25">
      <c r="A254" s="1">
        <v>44317</v>
      </c>
      <c r="B254">
        <v>218.02</v>
      </c>
      <c r="C254">
        <v>787674</v>
      </c>
      <c r="D254">
        <v>7.8035345421168661E-4</v>
      </c>
      <c r="E254">
        <v>7.8004913676142098E-4</v>
      </c>
      <c r="F254">
        <v>5.3845868017002125</v>
      </c>
      <c r="G254">
        <v>13.576839577656495</v>
      </c>
      <c r="H254">
        <v>0</v>
      </c>
    </row>
    <row r="255" spans="1:8" x14ac:dyDescent="0.25">
      <c r="A255" s="1">
        <v>44348</v>
      </c>
      <c r="B255">
        <v>212.24</v>
      </c>
      <c r="C255">
        <v>1512084</v>
      </c>
      <c r="D255">
        <v>-2.6511329235849927E-2</v>
      </c>
      <c r="E255">
        <v>-2.6869091870728321E-2</v>
      </c>
      <c r="F255">
        <v>5.3577177098294841</v>
      </c>
      <c r="G255">
        <v>14.228999389734017</v>
      </c>
      <c r="H255">
        <v>0</v>
      </c>
    </row>
    <row r="256" spans="1:8" x14ac:dyDescent="0.25">
      <c r="A256" s="1">
        <v>44378</v>
      </c>
      <c r="B256">
        <v>218.15</v>
      </c>
      <c r="C256">
        <v>1096705</v>
      </c>
      <c r="D256">
        <v>2.7845834903882379E-2</v>
      </c>
      <c r="E256">
        <v>2.7465189740134375E-2</v>
      </c>
      <c r="F256">
        <v>5.3851828995696183</v>
      </c>
      <c r="G256">
        <v>13.907820787869849</v>
      </c>
      <c r="H256">
        <v>0</v>
      </c>
    </row>
    <row r="257" spans="1:8" x14ac:dyDescent="0.25">
      <c r="A257" s="1">
        <v>44409</v>
      </c>
      <c r="B257">
        <v>219.55</v>
      </c>
      <c r="C257">
        <v>941765</v>
      </c>
      <c r="D257">
        <v>6.4176025670410527E-3</v>
      </c>
      <c r="E257">
        <v>6.3970974381078608E-3</v>
      </c>
      <c r="F257">
        <v>5.3915799970077263</v>
      </c>
      <c r="G257">
        <v>13.755511053221442</v>
      </c>
      <c r="H257">
        <v>0</v>
      </c>
    </row>
    <row r="258" spans="1:8" x14ac:dyDescent="0.25">
      <c r="A258" s="1">
        <v>44501</v>
      </c>
      <c r="B258">
        <v>217.46</v>
      </c>
      <c r="C258">
        <v>893708</v>
      </c>
      <c r="D258">
        <v>-9.5194716465497754E-3</v>
      </c>
      <c r="E258">
        <v>-9.565071438123041E-3</v>
      </c>
      <c r="F258">
        <v>5.382014925569603</v>
      </c>
      <c r="G258">
        <v>13.703134378879156</v>
      </c>
      <c r="H258">
        <v>0</v>
      </c>
    </row>
    <row r="259" spans="1:8" x14ac:dyDescent="0.25">
      <c r="A259" s="1">
        <v>44531</v>
      </c>
      <c r="B259">
        <v>214.85</v>
      </c>
      <c r="C259">
        <v>925884</v>
      </c>
      <c r="D259">
        <v>-1.2002207302492475E-2</v>
      </c>
      <c r="E259">
        <v>-1.2074815348599345E-2</v>
      </c>
      <c r="F259">
        <v>5.3699401102210045</v>
      </c>
      <c r="G259">
        <v>13.738504235802976</v>
      </c>
      <c r="H259">
        <v>0</v>
      </c>
    </row>
    <row r="260" spans="1:8" x14ac:dyDescent="0.25">
      <c r="A260" t="s">
        <v>6</v>
      </c>
      <c r="B260">
        <v>216.42</v>
      </c>
      <c r="C260">
        <v>754432</v>
      </c>
      <c r="D260">
        <v>7.3074237840353422E-3</v>
      </c>
      <c r="E260">
        <v>7.2808539224985093E-3</v>
      </c>
      <c r="F260">
        <v>5.3772209641435023</v>
      </c>
      <c r="G260">
        <v>13.533720427217258</v>
      </c>
      <c r="H260">
        <v>0</v>
      </c>
    </row>
    <row r="261" spans="1:8" x14ac:dyDescent="0.25">
      <c r="A261" t="s">
        <v>7</v>
      </c>
      <c r="B261">
        <v>213.01</v>
      </c>
      <c r="C261">
        <v>1362799</v>
      </c>
      <c r="D261">
        <v>-1.5756399593383222E-2</v>
      </c>
      <c r="E261">
        <v>-1.5881851179309639E-2</v>
      </c>
      <c r="F261">
        <v>5.3613391129641927</v>
      </c>
      <c r="G261">
        <v>14.125051230985292</v>
      </c>
      <c r="H261">
        <v>0</v>
      </c>
    </row>
    <row r="262" spans="1:8" x14ac:dyDescent="0.25">
      <c r="A262" t="s">
        <v>8</v>
      </c>
      <c r="B262">
        <v>212.58</v>
      </c>
      <c r="C262">
        <v>1238186</v>
      </c>
      <c r="D262">
        <v>-2.0186845687994856E-3</v>
      </c>
      <c r="E262">
        <v>-2.0207248587572977E-3</v>
      </c>
      <c r="F262">
        <v>5.3593183881054358</v>
      </c>
      <c r="G262">
        <v>14.029157963267764</v>
      </c>
      <c r="H262">
        <v>0</v>
      </c>
    </row>
    <row r="263" spans="1:8" x14ac:dyDescent="0.25">
      <c r="A263" t="s">
        <v>9</v>
      </c>
      <c r="B263">
        <v>216.34</v>
      </c>
      <c r="C263">
        <v>1083220</v>
      </c>
      <c r="D263">
        <v>1.7687458839025266E-2</v>
      </c>
      <c r="E263">
        <v>1.7532856096707801E-2</v>
      </c>
      <c r="F263">
        <v>5.3768512442021432</v>
      </c>
      <c r="G263">
        <v>13.895448644780624</v>
      </c>
      <c r="H263">
        <v>0</v>
      </c>
    </row>
    <row r="264" spans="1:8" x14ac:dyDescent="0.25">
      <c r="A264" t="s">
        <v>10</v>
      </c>
      <c r="B264">
        <v>224.22</v>
      </c>
      <c r="C264">
        <v>1596522</v>
      </c>
      <c r="D264">
        <v>3.6424147175741869E-2</v>
      </c>
      <c r="E264">
        <v>3.5776468523303961E-2</v>
      </c>
      <c r="F264">
        <v>5.4126277127254472</v>
      </c>
      <c r="G264">
        <v>14.283338071186094</v>
      </c>
      <c r="H264">
        <v>0</v>
      </c>
    </row>
    <row r="265" spans="1:8" x14ac:dyDescent="0.25">
      <c r="A265" t="s">
        <v>11</v>
      </c>
      <c r="B265">
        <v>224.84</v>
      </c>
      <c r="C265">
        <v>1179432</v>
      </c>
      <c r="D265">
        <v>2.7651413790027854E-3</v>
      </c>
      <c r="E265">
        <v>2.7613254084267913E-3</v>
      </c>
      <c r="F265">
        <v>5.4153890381338741</v>
      </c>
      <c r="G265">
        <v>13.980543524620687</v>
      </c>
      <c r="H265">
        <v>0</v>
      </c>
    </row>
    <row r="266" spans="1:8" x14ac:dyDescent="0.25">
      <c r="A266" t="s">
        <v>12</v>
      </c>
      <c r="B266">
        <v>225.81</v>
      </c>
      <c r="C266">
        <v>1207261</v>
      </c>
      <c r="D266">
        <v>4.3141789717132135E-3</v>
      </c>
      <c r="E266">
        <v>4.3048995806760117E-3</v>
      </c>
      <c r="F266">
        <v>5.4196939377145501</v>
      </c>
      <c r="G266">
        <v>14.00386471531159</v>
      </c>
      <c r="H266">
        <v>0</v>
      </c>
    </row>
    <row r="267" spans="1:8" x14ac:dyDescent="0.25">
      <c r="A267" t="s">
        <v>13</v>
      </c>
      <c r="B267">
        <v>229.46</v>
      </c>
      <c r="C267">
        <v>1233512</v>
      </c>
      <c r="D267">
        <v>1.6164031708073182E-2</v>
      </c>
      <c r="E267">
        <v>1.6034784656446595E-2</v>
      </c>
      <c r="F267">
        <v>5.4357287223709969</v>
      </c>
      <c r="G267">
        <v>14.025375943319307</v>
      </c>
      <c r="H267">
        <v>0</v>
      </c>
    </row>
    <row r="268" spans="1:8" x14ac:dyDescent="0.25">
      <c r="A268" t="s">
        <v>14</v>
      </c>
      <c r="B268">
        <v>232.51</v>
      </c>
      <c r="C268">
        <v>1472349</v>
      </c>
      <c r="D268">
        <v>1.3292077050466238E-2</v>
      </c>
      <c r="E268">
        <v>1.3204512484166341E-2</v>
      </c>
      <c r="F268">
        <v>5.4489332348551631</v>
      </c>
      <c r="G268">
        <v>14.202369642560305</v>
      </c>
      <c r="H268">
        <v>0</v>
      </c>
    </row>
    <row r="269" spans="1:8" x14ac:dyDescent="0.25">
      <c r="A269" t="s">
        <v>15</v>
      </c>
      <c r="B269">
        <v>233.27</v>
      </c>
      <c r="C269">
        <v>3342780</v>
      </c>
      <c r="D269">
        <v>3.2686766160596077E-3</v>
      </c>
      <c r="E269">
        <v>3.2633461053015408E-3</v>
      </c>
      <c r="F269">
        <v>5.4521965809604644</v>
      </c>
      <c r="G269">
        <v>15.022313354083263</v>
      </c>
      <c r="H269">
        <v>0</v>
      </c>
    </row>
    <row r="270" spans="1:8" x14ac:dyDescent="0.25">
      <c r="A270" t="s">
        <v>16</v>
      </c>
      <c r="B270">
        <v>238.93</v>
      </c>
      <c r="C270">
        <v>2617687</v>
      </c>
      <c r="D270">
        <v>2.4263728726368571E-2</v>
      </c>
      <c r="E270">
        <v>2.3974041041974526E-2</v>
      </c>
      <c r="F270">
        <v>5.4761706220024395</v>
      </c>
      <c r="G270">
        <v>14.777801661390811</v>
      </c>
      <c r="H270">
        <v>0</v>
      </c>
    </row>
    <row r="271" spans="1:8" x14ac:dyDescent="0.25">
      <c r="A271" t="s">
        <v>17</v>
      </c>
      <c r="B271">
        <v>231.68</v>
      </c>
      <c r="C271">
        <v>2307630</v>
      </c>
      <c r="D271">
        <v>-3.034361528481145E-2</v>
      </c>
      <c r="E271">
        <v>-3.0813512805087716E-2</v>
      </c>
      <c r="F271">
        <v>5.4453571091973512</v>
      </c>
      <c r="G271">
        <v>14.651731581800385</v>
      </c>
      <c r="H271">
        <v>0</v>
      </c>
    </row>
    <row r="272" spans="1:8" x14ac:dyDescent="0.25">
      <c r="A272" s="1">
        <v>44198</v>
      </c>
      <c r="B272">
        <v>239.58</v>
      </c>
      <c r="C272">
        <v>1693375</v>
      </c>
      <c r="D272">
        <v>3.4098756906077374E-2</v>
      </c>
      <c r="E272">
        <v>3.35302811058334E-2</v>
      </c>
      <c r="F272">
        <v>5.4788873903031847</v>
      </c>
      <c r="G272">
        <v>14.342234136883038</v>
      </c>
      <c r="H272">
        <v>0</v>
      </c>
    </row>
    <row r="273" spans="1:8" x14ac:dyDescent="0.25">
      <c r="A273" s="1">
        <v>44229</v>
      </c>
      <c r="B273">
        <v>239.38</v>
      </c>
      <c r="C273">
        <v>1223279</v>
      </c>
      <c r="D273">
        <v>-8.3479422322404637E-4</v>
      </c>
      <c r="E273">
        <v>-8.3514285796065508E-4</v>
      </c>
      <c r="F273">
        <v>5.4780522474452242</v>
      </c>
      <c r="G273">
        <v>14.017045516207368</v>
      </c>
      <c r="H273">
        <v>0</v>
      </c>
    </row>
    <row r="274" spans="1:8" x14ac:dyDescent="0.25">
      <c r="A274" s="1">
        <v>44257</v>
      </c>
      <c r="B274">
        <v>242.94</v>
      </c>
      <c r="C274">
        <v>1340656</v>
      </c>
      <c r="D274">
        <v>1.487175202606735E-2</v>
      </c>
      <c r="E274">
        <v>1.4762251826900287E-2</v>
      </c>
      <c r="F274">
        <v>5.4928144992721251</v>
      </c>
      <c r="G274">
        <v>14.108669604374297</v>
      </c>
      <c r="H274">
        <v>0</v>
      </c>
    </row>
    <row r="275" spans="1:8" x14ac:dyDescent="0.25">
      <c r="A275" s="1">
        <v>44288</v>
      </c>
      <c r="B275">
        <v>242.1</v>
      </c>
      <c r="C275">
        <v>1175910</v>
      </c>
      <c r="D275">
        <v>-3.4576438626821577E-3</v>
      </c>
      <c r="E275">
        <v>-3.4636353281119088E-3</v>
      </c>
      <c r="F275">
        <v>5.4893508639440132</v>
      </c>
      <c r="G275">
        <v>13.977552873899848</v>
      </c>
      <c r="H275">
        <v>0</v>
      </c>
    </row>
    <row r="276" spans="1:8" x14ac:dyDescent="0.25">
      <c r="A276" s="1">
        <v>44318</v>
      </c>
      <c r="B276">
        <v>242.23</v>
      </c>
      <c r="C276">
        <v>842130</v>
      </c>
      <c r="D276">
        <v>5.3696819496074121E-4</v>
      </c>
      <c r="E276">
        <v>5.3682407912764572E-4</v>
      </c>
      <c r="F276">
        <v>5.4898876880231402</v>
      </c>
      <c r="G276">
        <v>13.643689675606177</v>
      </c>
      <c r="H276">
        <v>0</v>
      </c>
    </row>
    <row r="277" spans="1:8" x14ac:dyDescent="0.25">
      <c r="A277" s="1">
        <v>44410</v>
      </c>
      <c r="B277">
        <v>242.4</v>
      </c>
      <c r="C277">
        <v>731445</v>
      </c>
      <c r="D277">
        <v>7.0181232712717638E-4</v>
      </c>
      <c r="E277">
        <v>7.015661720189885E-4</v>
      </c>
      <c r="F277">
        <v>5.4905892541951591</v>
      </c>
      <c r="G277">
        <v>13.502777308645634</v>
      </c>
      <c r="H277">
        <v>0</v>
      </c>
    </row>
    <row r="278" spans="1:8" x14ac:dyDescent="0.25">
      <c r="A278" s="1">
        <v>44441</v>
      </c>
      <c r="B278">
        <v>243.76</v>
      </c>
      <c r="C278">
        <v>940853</v>
      </c>
      <c r="D278">
        <v>5.610561056105549E-3</v>
      </c>
      <c r="E278">
        <v>5.5948804822940753E-3</v>
      </c>
      <c r="F278">
        <v>5.4961841346774536</v>
      </c>
      <c r="G278">
        <v>13.754542189573755</v>
      </c>
      <c r="H278">
        <v>0</v>
      </c>
    </row>
    <row r="279" spans="1:8" x14ac:dyDescent="0.25">
      <c r="A279" s="1">
        <v>44471</v>
      </c>
      <c r="B279">
        <v>242.86</v>
      </c>
      <c r="C279">
        <v>1284291</v>
      </c>
      <c r="D279">
        <v>-3.6921562192319384E-3</v>
      </c>
      <c r="E279">
        <v>-3.6989890517805978E-3</v>
      </c>
      <c r="F279">
        <v>5.4924851456256727</v>
      </c>
      <c r="G279">
        <v>14.065717373068114</v>
      </c>
      <c r="H279">
        <v>0</v>
      </c>
    </row>
    <row r="280" spans="1:8" x14ac:dyDescent="0.25">
      <c r="A280" s="1">
        <v>44502</v>
      </c>
      <c r="B280">
        <v>244.46</v>
      </c>
      <c r="C280">
        <v>764779</v>
      </c>
      <c r="D280">
        <v>6.5881577863789601E-3</v>
      </c>
      <c r="E280">
        <v>6.5665507234437303E-3</v>
      </c>
      <c r="F280">
        <v>5.4990516963491167</v>
      </c>
      <c r="G280">
        <v>13.54734218218335</v>
      </c>
      <c r="H280">
        <v>0</v>
      </c>
    </row>
    <row r="281" spans="1:8" x14ac:dyDescent="0.25">
      <c r="A281" s="1">
        <v>44532</v>
      </c>
      <c r="B281">
        <v>245.04</v>
      </c>
      <c r="C281">
        <v>916578</v>
      </c>
      <c r="D281">
        <v>2.3725762905996237E-3</v>
      </c>
      <c r="E281">
        <v>2.369766175403134E-3</v>
      </c>
      <c r="F281">
        <v>5.5014214625245197</v>
      </c>
      <c r="G281">
        <v>13.728402449023532</v>
      </c>
      <c r="H281">
        <v>0</v>
      </c>
    </row>
    <row r="282" spans="1:8" x14ac:dyDescent="0.25">
      <c r="A282" t="s">
        <v>18</v>
      </c>
      <c r="B282">
        <v>243.73</v>
      </c>
      <c r="C282">
        <v>942500</v>
      </c>
      <c r="D282">
        <v>-5.3460659484165949E-3</v>
      </c>
      <c r="E282">
        <v>-5.3604072950051134E-3</v>
      </c>
      <c r="F282">
        <v>5.4960610552295144</v>
      </c>
      <c r="G282">
        <v>13.756291198304304</v>
      </c>
      <c r="H282">
        <v>0</v>
      </c>
    </row>
    <row r="283" spans="1:8" x14ac:dyDescent="0.25">
      <c r="A283" t="s">
        <v>19</v>
      </c>
      <c r="B283">
        <v>244.26</v>
      </c>
      <c r="C283">
        <v>827343</v>
      </c>
      <c r="D283">
        <v>2.1745373979403485E-3</v>
      </c>
      <c r="E283">
        <v>2.1721765134277032E-3</v>
      </c>
      <c r="F283">
        <v>5.4982332317429421</v>
      </c>
      <c r="G283">
        <v>13.625974640136025</v>
      </c>
      <c r="H283">
        <v>0</v>
      </c>
    </row>
    <row r="284" spans="1:8" x14ac:dyDescent="0.25">
      <c r="A284" t="s">
        <v>20</v>
      </c>
      <c r="B284">
        <v>243.85</v>
      </c>
      <c r="C284">
        <v>929495</v>
      </c>
      <c r="D284">
        <v>-1.6785392614427112E-3</v>
      </c>
      <c r="E284">
        <v>-1.6799495868808139E-3</v>
      </c>
      <c r="F284">
        <v>5.4965532821560616</v>
      </c>
      <c r="G284">
        <v>13.74239670689302</v>
      </c>
      <c r="H284">
        <v>0</v>
      </c>
    </row>
    <row r="285" spans="1:8" x14ac:dyDescent="0.25">
      <c r="A285" t="s">
        <v>21</v>
      </c>
      <c r="B285">
        <v>240.96</v>
      </c>
      <c r="C285">
        <v>1475013</v>
      </c>
      <c r="D285">
        <v>-1.1851548082837754E-2</v>
      </c>
      <c r="E285">
        <v>-1.1922337544532764E-2</v>
      </c>
      <c r="F285">
        <v>5.4846309446115287</v>
      </c>
      <c r="G285">
        <v>14.204177361276541</v>
      </c>
      <c r="H285">
        <v>0</v>
      </c>
    </row>
    <row r="286" spans="1:8" x14ac:dyDescent="0.25">
      <c r="A286" t="s">
        <v>22</v>
      </c>
      <c r="B286">
        <v>234.64</v>
      </c>
      <c r="C286">
        <v>1936286</v>
      </c>
      <c r="D286">
        <v>-2.6228419654714563E-2</v>
      </c>
      <c r="E286">
        <v>-2.6578519942333251E-2</v>
      </c>
      <c r="F286">
        <v>5.4580524246691953</v>
      </c>
      <c r="G286">
        <v>14.476282263180787</v>
      </c>
      <c r="H286">
        <v>0</v>
      </c>
    </row>
    <row r="287" spans="1:8" x14ac:dyDescent="0.25">
      <c r="A287" t="s">
        <v>280</v>
      </c>
      <c r="B287">
        <v>233.26</v>
      </c>
      <c r="C287">
        <v>1964171</v>
      </c>
      <c r="D287">
        <v>-5.8813501534265063E-3</v>
      </c>
      <c r="E287">
        <v>-5.8987134062917562E-3</v>
      </c>
      <c r="F287">
        <v>5.4521537112629037</v>
      </c>
      <c r="G287">
        <v>14.490580831316194</v>
      </c>
      <c r="H287">
        <v>0</v>
      </c>
    </row>
    <row r="288" spans="1:8" x14ac:dyDescent="0.25">
      <c r="A288" t="s">
        <v>23</v>
      </c>
      <c r="B288">
        <v>234.43</v>
      </c>
      <c r="C288">
        <v>1464879</v>
      </c>
      <c r="D288">
        <v>5.0158621280974704E-3</v>
      </c>
      <c r="E288">
        <v>5.0033245985228762E-3</v>
      </c>
      <c r="F288">
        <v>5.4571570358614263</v>
      </c>
      <c r="G288">
        <v>14.19728320316559</v>
      </c>
      <c r="H288">
        <v>0</v>
      </c>
    </row>
    <row r="289" spans="1:8" x14ac:dyDescent="0.25">
      <c r="A289" t="s">
        <v>24</v>
      </c>
      <c r="B289">
        <v>228.78</v>
      </c>
      <c r="C289">
        <v>2461991</v>
      </c>
      <c r="D289">
        <v>-2.4101010962760763E-2</v>
      </c>
      <c r="E289">
        <v>-2.4396192763899149E-2</v>
      </c>
      <c r="F289">
        <v>5.4327608430975269</v>
      </c>
      <c r="G289">
        <v>14.716480930155273</v>
      </c>
      <c r="H289">
        <v>0</v>
      </c>
    </row>
    <row r="290" spans="1:8" x14ac:dyDescent="0.25">
      <c r="A290" t="s">
        <v>25</v>
      </c>
      <c r="B290">
        <v>232.3</v>
      </c>
      <c r="C290">
        <v>2124265</v>
      </c>
      <c r="D290">
        <v>1.538596031121606E-2</v>
      </c>
      <c r="E290">
        <v>1.5268796678836152E-2</v>
      </c>
      <c r="F290">
        <v>5.4480296397763635</v>
      </c>
      <c r="G290">
        <v>14.568936418156616</v>
      </c>
      <c r="H290">
        <v>0</v>
      </c>
    </row>
    <row r="291" spans="1:8" x14ac:dyDescent="0.25">
      <c r="A291" s="1">
        <v>44199</v>
      </c>
      <c r="B291">
        <v>236.96</v>
      </c>
      <c r="C291">
        <v>1568062</v>
      </c>
      <c r="D291">
        <v>2.0060266896254828E-2</v>
      </c>
      <c r="E291">
        <v>1.9861710743125194E-2</v>
      </c>
      <c r="F291">
        <v>5.4678913505194888</v>
      </c>
      <c r="G291">
        <v>14.265351019927099</v>
      </c>
      <c r="H291">
        <v>0</v>
      </c>
    </row>
    <row r="292" spans="1:8" x14ac:dyDescent="0.25">
      <c r="A292" s="1">
        <v>44230</v>
      </c>
      <c r="B292">
        <v>233.91</v>
      </c>
      <c r="C292">
        <v>1605559</v>
      </c>
      <c r="D292">
        <v>-1.2871370695476078E-2</v>
      </c>
      <c r="E292">
        <v>-1.2954924529870408E-2</v>
      </c>
      <c r="F292">
        <v>5.4549364259896187</v>
      </c>
      <c r="G292">
        <v>14.288982540512915</v>
      </c>
      <c r="H292">
        <v>0</v>
      </c>
    </row>
    <row r="293" spans="1:8" x14ac:dyDescent="0.25">
      <c r="A293" s="1">
        <v>44258</v>
      </c>
      <c r="B293">
        <v>227.44</v>
      </c>
      <c r="C293">
        <v>1980230</v>
      </c>
      <c r="D293">
        <v>-2.766021119233893E-2</v>
      </c>
      <c r="E293">
        <v>-2.8049958646873967E-2</v>
      </c>
      <c r="F293">
        <v>5.4268864673427446</v>
      </c>
      <c r="G293">
        <v>14.498723557540641</v>
      </c>
      <c r="H293">
        <v>0</v>
      </c>
    </row>
    <row r="294" spans="1:8" x14ac:dyDescent="0.25">
      <c r="A294" s="1">
        <v>44289</v>
      </c>
      <c r="B294">
        <v>226.83</v>
      </c>
      <c r="C294">
        <v>2772467</v>
      </c>
      <c r="D294">
        <v>-2.6820260288427065E-3</v>
      </c>
      <c r="E294">
        <v>-2.6856291044560694E-3</v>
      </c>
      <c r="F294">
        <v>5.4242008382382885</v>
      </c>
      <c r="G294">
        <v>14.835248095520853</v>
      </c>
      <c r="H294">
        <v>0</v>
      </c>
    </row>
    <row r="295" spans="1:8" x14ac:dyDescent="0.25">
      <c r="A295" s="1">
        <v>44319</v>
      </c>
      <c r="B295">
        <v>231.58</v>
      </c>
      <c r="C295">
        <v>2970671</v>
      </c>
      <c r="D295">
        <v>2.0940792664109684E-2</v>
      </c>
      <c r="E295">
        <v>2.0724547945838723E-2</v>
      </c>
      <c r="F295">
        <v>5.4449253861841269</v>
      </c>
      <c r="G295">
        <v>14.904298411187389</v>
      </c>
      <c r="H295">
        <v>0</v>
      </c>
    </row>
    <row r="296" spans="1:8" x14ac:dyDescent="0.25">
      <c r="A296" s="1">
        <v>44411</v>
      </c>
      <c r="B296">
        <v>227.45</v>
      </c>
      <c r="C296">
        <v>2290547</v>
      </c>
      <c r="D296">
        <v>-1.7834009845409896E-2</v>
      </c>
      <c r="E296">
        <v>-1.7994952168114042E-2</v>
      </c>
      <c r="F296">
        <v>5.4269304340160129</v>
      </c>
      <c r="G296">
        <v>14.64430121163563</v>
      </c>
      <c r="H296">
        <v>0</v>
      </c>
    </row>
    <row r="297" spans="1:8" x14ac:dyDescent="0.25">
      <c r="A297" s="1">
        <v>44442</v>
      </c>
      <c r="B297">
        <v>233.62</v>
      </c>
      <c r="C297">
        <v>2243508</v>
      </c>
      <c r="D297">
        <v>2.7126841063970175E-2</v>
      </c>
      <c r="E297">
        <v>2.6765429711537111E-2</v>
      </c>
      <c r="F297">
        <v>5.4536958637275497</v>
      </c>
      <c r="G297">
        <v>14.623551270248738</v>
      </c>
      <c r="H297">
        <v>0</v>
      </c>
    </row>
    <row r="298" spans="1:8" x14ac:dyDescent="0.25">
      <c r="A298" s="1">
        <v>44472</v>
      </c>
      <c r="B298">
        <v>232.41</v>
      </c>
      <c r="C298">
        <v>1890102</v>
      </c>
      <c r="D298">
        <v>-5.1793510829552603E-3</v>
      </c>
      <c r="E298">
        <v>-5.1928104156293156E-3</v>
      </c>
      <c r="F298">
        <v>5.4485030533119208</v>
      </c>
      <c r="G298">
        <v>14.452141353833559</v>
      </c>
      <c r="H298">
        <v>0</v>
      </c>
    </row>
    <row r="299" spans="1:8" x14ac:dyDescent="0.25">
      <c r="A299" s="1">
        <v>44503</v>
      </c>
      <c r="B299">
        <v>237.18</v>
      </c>
      <c r="C299">
        <v>1750473</v>
      </c>
      <c r="D299">
        <v>2.052407383503296E-2</v>
      </c>
      <c r="E299">
        <v>2.0316293224728343E-2</v>
      </c>
      <c r="F299">
        <v>5.468819346536649</v>
      </c>
      <c r="G299">
        <v>14.375396595093379</v>
      </c>
      <c r="H299">
        <v>0</v>
      </c>
    </row>
    <row r="300" spans="1:8" x14ac:dyDescent="0.25">
      <c r="A300" s="1">
        <v>44533</v>
      </c>
      <c r="B300">
        <v>235.8</v>
      </c>
      <c r="C300">
        <v>1711085</v>
      </c>
      <c r="D300">
        <v>-5.8183657981279845E-3</v>
      </c>
      <c r="E300">
        <v>-5.835358433378587E-3</v>
      </c>
      <c r="F300">
        <v>5.4629839881032707</v>
      </c>
      <c r="G300">
        <v>14.352638230190948</v>
      </c>
      <c r="H300">
        <v>0</v>
      </c>
    </row>
    <row r="301" spans="1:8" x14ac:dyDescent="0.25">
      <c r="A301" t="s">
        <v>26</v>
      </c>
      <c r="B301">
        <v>234.83</v>
      </c>
      <c r="C301">
        <v>1552658</v>
      </c>
      <c r="D301">
        <v>-4.1136556403731928E-3</v>
      </c>
      <c r="E301">
        <v>-4.1221399975466134E-3</v>
      </c>
      <c r="F301">
        <v>5.4588618481057241</v>
      </c>
      <c r="G301">
        <v>14.255478858947974</v>
      </c>
      <c r="H301">
        <v>0</v>
      </c>
    </row>
    <row r="302" spans="1:8" x14ac:dyDescent="0.25">
      <c r="A302" t="s">
        <v>27</v>
      </c>
      <c r="B302">
        <v>237.7</v>
      </c>
      <c r="C302">
        <v>1665414</v>
      </c>
      <c r="D302">
        <v>1.2221607120044185E-2</v>
      </c>
      <c r="E302">
        <v>1.2147526260424349E-2</v>
      </c>
      <c r="F302">
        <v>5.4710093743661483</v>
      </c>
      <c r="G302">
        <v>14.325584299137377</v>
      </c>
      <c r="H302">
        <v>0</v>
      </c>
    </row>
    <row r="303" spans="1:8" x14ac:dyDescent="0.25">
      <c r="A303" t="s">
        <v>28</v>
      </c>
      <c r="B303">
        <v>237.11</v>
      </c>
      <c r="C303">
        <v>1813809</v>
      </c>
      <c r="D303">
        <v>-2.4821203197306478E-3</v>
      </c>
      <c r="E303">
        <v>-2.4852058872621707E-3</v>
      </c>
      <c r="F303">
        <v>5.4685241684788863</v>
      </c>
      <c r="G303">
        <v>14.410939611941613</v>
      </c>
      <c r="H303">
        <v>0</v>
      </c>
    </row>
    <row r="304" spans="1:8" x14ac:dyDescent="0.25">
      <c r="A304" t="s">
        <v>29</v>
      </c>
      <c r="B304">
        <v>230.76</v>
      </c>
      <c r="C304">
        <v>2295288</v>
      </c>
      <c r="D304">
        <v>-2.6780819029142686E-2</v>
      </c>
      <c r="E304">
        <v>-2.7145959090197302E-2</v>
      </c>
      <c r="F304">
        <v>5.4413782093886889</v>
      </c>
      <c r="G304">
        <v>14.646368883799624</v>
      </c>
      <c r="H304">
        <v>0</v>
      </c>
    </row>
    <row r="305" spans="1:8" x14ac:dyDescent="0.25">
      <c r="A305" t="s">
        <v>30</v>
      </c>
      <c r="B305">
        <v>230.07</v>
      </c>
      <c r="C305">
        <v>1997512</v>
      </c>
      <c r="D305">
        <v>-2.9901196047841818E-3</v>
      </c>
      <c r="E305">
        <v>-2.9945989438111506E-3</v>
      </c>
      <c r="F305">
        <v>5.4383836104448777</v>
      </c>
      <c r="G305">
        <v>14.507412964113909</v>
      </c>
      <c r="H305">
        <v>0</v>
      </c>
    </row>
    <row r="306" spans="1:8" x14ac:dyDescent="0.25">
      <c r="A306" t="s">
        <v>31</v>
      </c>
      <c r="B306">
        <v>236.05</v>
      </c>
      <c r="C306">
        <v>1473031</v>
      </c>
      <c r="D306">
        <v>2.5992089364106657E-2</v>
      </c>
      <c r="E306">
        <v>2.5660036547418181E-2</v>
      </c>
      <c r="F306">
        <v>5.4640436469922955</v>
      </c>
      <c r="G306">
        <v>14.202832740708718</v>
      </c>
      <c r="H306">
        <v>0</v>
      </c>
    </row>
    <row r="307" spans="1:8" x14ac:dyDescent="0.25">
      <c r="A307" t="s">
        <v>32</v>
      </c>
      <c r="B307">
        <v>237.6</v>
      </c>
      <c r="C307">
        <v>1514134</v>
      </c>
      <c r="D307">
        <v>6.5664054225798895E-3</v>
      </c>
      <c r="E307">
        <v>6.5449404961939539E-3</v>
      </c>
      <c r="F307">
        <v>5.4705885874884901</v>
      </c>
      <c r="G307">
        <v>14.230354216328516</v>
      </c>
      <c r="H307">
        <v>0</v>
      </c>
    </row>
    <row r="308" spans="1:8" x14ac:dyDescent="0.25">
      <c r="A308" t="s">
        <v>33</v>
      </c>
      <c r="B308">
        <v>235.38</v>
      </c>
      <c r="C308">
        <v>1741754</v>
      </c>
      <c r="D308">
        <v>-9.3434343434343394E-3</v>
      </c>
      <c r="E308">
        <v>-9.3873580389736422E-3</v>
      </c>
      <c r="F308">
        <v>5.4612012294495162</v>
      </c>
      <c r="G308">
        <v>14.370403209430563</v>
      </c>
      <c r="H308">
        <v>0</v>
      </c>
    </row>
    <row r="309" spans="1:8" x14ac:dyDescent="0.25">
      <c r="A309" t="s">
        <v>34</v>
      </c>
      <c r="B309">
        <v>232.25</v>
      </c>
      <c r="C309">
        <v>2836313</v>
      </c>
      <c r="D309">
        <v>-1.3297646359078917E-2</v>
      </c>
      <c r="E309">
        <v>-1.3386851755568292E-2</v>
      </c>
      <c r="F309">
        <v>5.4478143776939483</v>
      </c>
      <c r="G309">
        <v>14.858015527257878</v>
      </c>
      <c r="H309">
        <v>0</v>
      </c>
    </row>
    <row r="310" spans="1:8" x14ac:dyDescent="0.25">
      <c r="A310" t="s">
        <v>35</v>
      </c>
      <c r="B310">
        <v>236.47</v>
      </c>
      <c r="C310">
        <v>1429163</v>
      </c>
      <c r="D310">
        <v>1.817007534983853E-2</v>
      </c>
      <c r="E310">
        <v>1.8006972297619796E-2</v>
      </c>
      <c r="F310">
        <v>5.4658213499915673</v>
      </c>
      <c r="G310">
        <v>14.172599516187264</v>
      </c>
      <c r="H310">
        <v>0</v>
      </c>
    </row>
    <row r="311" spans="1:8" x14ac:dyDescent="0.25">
      <c r="A311" t="s">
        <v>36</v>
      </c>
      <c r="B311">
        <v>235.28</v>
      </c>
      <c r="C311">
        <v>1419589</v>
      </c>
      <c r="D311">
        <v>-5.0323508267433401E-3</v>
      </c>
      <c r="E311">
        <v>-5.0450557458280431E-3</v>
      </c>
      <c r="F311">
        <v>5.4607762942457398</v>
      </c>
      <c r="G311">
        <v>14.165877951062862</v>
      </c>
      <c r="H311">
        <v>0</v>
      </c>
    </row>
    <row r="312" spans="1:8" x14ac:dyDescent="0.25">
      <c r="A312" t="s">
        <v>37</v>
      </c>
      <c r="B312">
        <v>232.32</v>
      </c>
      <c r="C312">
        <v>1557145</v>
      </c>
      <c r="D312">
        <v>-1.2580754845290752E-2</v>
      </c>
      <c r="E312">
        <v>-1.2660562609308356E-2</v>
      </c>
      <c r="F312">
        <v>5.448115731636431</v>
      </c>
      <c r="G312">
        <v>14.258364574289901</v>
      </c>
      <c r="H312">
        <v>0</v>
      </c>
    </row>
    <row r="313" spans="1:8" x14ac:dyDescent="0.25">
      <c r="A313" t="s">
        <v>38</v>
      </c>
      <c r="B313">
        <v>235.74</v>
      </c>
      <c r="C313">
        <v>1961181</v>
      </c>
      <c r="D313">
        <v>1.4721074380165358E-2</v>
      </c>
      <c r="E313">
        <v>1.4613771161992183E-2</v>
      </c>
      <c r="F313">
        <v>5.4627295027984237</v>
      </c>
      <c r="G313">
        <v>14.489057400766132</v>
      </c>
      <c r="H313">
        <v>0</v>
      </c>
    </row>
    <row r="314" spans="1:8" x14ac:dyDescent="0.25">
      <c r="A314" s="1">
        <v>44200</v>
      </c>
      <c r="B314">
        <v>242.38</v>
      </c>
      <c r="C314">
        <v>1786736</v>
      </c>
      <c r="D314">
        <v>2.8166624247051776E-2</v>
      </c>
      <c r="E314">
        <v>2.7777239741917849E-2</v>
      </c>
      <c r="F314">
        <v>5.4905067425403411</v>
      </c>
      <c r="G314">
        <v>14.395901049596093</v>
      </c>
      <c r="H314">
        <v>0</v>
      </c>
    </row>
    <row r="315" spans="1:8" x14ac:dyDescent="0.25">
      <c r="A315" s="1">
        <v>44320</v>
      </c>
      <c r="B315">
        <v>249.04</v>
      </c>
      <c r="C315">
        <v>2134488</v>
      </c>
      <c r="D315">
        <v>2.7477514646422958E-2</v>
      </c>
      <c r="E315">
        <v>2.7106783593011427E-2</v>
      </c>
      <c r="F315">
        <v>5.5176135261333528</v>
      </c>
      <c r="G315">
        <v>14.573737363238841</v>
      </c>
      <c r="H315">
        <v>0</v>
      </c>
    </row>
    <row r="316" spans="1:8" x14ac:dyDescent="0.25">
      <c r="A316" s="1">
        <v>44351</v>
      </c>
      <c r="B316">
        <v>247.9</v>
      </c>
      <c r="C316">
        <v>1267820</v>
      </c>
      <c r="D316">
        <v>-4.5775778991326149E-3</v>
      </c>
      <c r="E316">
        <v>-4.5880870922078406E-3</v>
      </c>
      <c r="F316">
        <v>5.5130254390411446</v>
      </c>
      <c r="G316">
        <v>14.052809448066663</v>
      </c>
      <c r="H316">
        <v>0</v>
      </c>
    </row>
    <row r="317" spans="1:8" x14ac:dyDescent="0.25">
      <c r="A317" s="1">
        <v>44381</v>
      </c>
      <c r="B317">
        <v>249.92</v>
      </c>
      <c r="C317">
        <v>1215816</v>
      </c>
      <c r="D317">
        <v>8.1484469544170299E-3</v>
      </c>
      <c r="E317">
        <v>8.1154276101762981E-3</v>
      </c>
      <c r="F317">
        <v>5.5211408666513213</v>
      </c>
      <c r="G317">
        <v>14.010926014269387</v>
      </c>
      <c r="H317">
        <v>0</v>
      </c>
    </row>
    <row r="318" spans="1:8" x14ac:dyDescent="0.25">
      <c r="A318" s="1">
        <v>44412</v>
      </c>
      <c r="B318">
        <v>253.345</v>
      </c>
      <c r="C318">
        <v>1292366</v>
      </c>
      <c r="D318">
        <v>1.3704385403329111E-2</v>
      </c>
      <c r="E318">
        <v>1.3611329532135114E-2</v>
      </c>
      <c r="F318">
        <v>5.5347521961834563</v>
      </c>
      <c r="G318">
        <v>14.071985204941736</v>
      </c>
      <c r="H318">
        <v>0</v>
      </c>
    </row>
    <row r="319" spans="1:8" x14ac:dyDescent="0.25">
      <c r="A319" s="1">
        <v>44443</v>
      </c>
      <c r="B319">
        <v>255.72</v>
      </c>
      <c r="C319">
        <v>1574182</v>
      </c>
      <c r="D319">
        <v>9.3745682764609529E-3</v>
      </c>
      <c r="E319">
        <v>9.3308997150699843E-3</v>
      </c>
      <c r="F319">
        <v>5.5440830958985261</v>
      </c>
      <c r="G319">
        <v>14.269246330245746</v>
      </c>
      <c r="H319">
        <v>0</v>
      </c>
    </row>
    <row r="320" spans="1:8" x14ac:dyDescent="0.25">
      <c r="A320" s="1">
        <v>44534</v>
      </c>
      <c r="B320">
        <v>256.04000000000002</v>
      </c>
      <c r="C320">
        <v>1392644</v>
      </c>
      <c r="D320">
        <v>1.2513686844987549E-3</v>
      </c>
      <c r="E320">
        <v>1.2505863752767118E-3</v>
      </c>
      <c r="F320">
        <v>5.5453336822738031</v>
      </c>
      <c r="G320">
        <v>14.146714656568072</v>
      </c>
      <c r="H320">
        <v>0</v>
      </c>
    </row>
    <row r="321" spans="1:8" x14ac:dyDescent="0.25">
      <c r="A321" t="s">
        <v>39</v>
      </c>
      <c r="B321">
        <v>258.39</v>
      </c>
      <c r="C321">
        <v>1247078</v>
      </c>
      <c r="D321">
        <v>9.178253397906443E-3</v>
      </c>
      <c r="E321">
        <v>9.1363891953890955E-3</v>
      </c>
      <c r="F321">
        <v>5.5544700714691917</v>
      </c>
      <c r="G321">
        <v>14.036313772826285</v>
      </c>
      <c r="H321">
        <v>0</v>
      </c>
    </row>
    <row r="322" spans="1:8" x14ac:dyDescent="0.25">
      <c r="A322" t="s">
        <v>40</v>
      </c>
      <c r="B322">
        <v>255.79</v>
      </c>
      <c r="C322">
        <v>1471730</v>
      </c>
      <c r="D322">
        <v>-1.0062308912883604E-2</v>
      </c>
      <c r="E322">
        <v>-1.0113276130041133E-2</v>
      </c>
      <c r="F322">
        <v>5.5443567953391506</v>
      </c>
      <c r="G322">
        <v>14.201949137533692</v>
      </c>
      <c r="H322">
        <v>0</v>
      </c>
    </row>
    <row r="323" spans="1:8" x14ac:dyDescent="0.25">
      <c r="A323" t="s">
        <v>41</v>
      </c>
      <c r="B323">
        <v>259.55</v>
      </c>
      <c r="C323">
        <v>1225277</v>
      </c>
      <c r="D323">
        <v>1.469955823136174E-2</v>
      </c>
      <c r="E323">
        <v>1.4592566934087352E-2</v>
      </c>
      <c r="F323">
        <v>5.5589493622732382</v>
      </c>
      <c r="G323">
        <v>14.018677498848117</v>
      </c>
      <c r="H323">
        <v>0</v>
      </c>
    </row>
    <row r="324" spans="1:8" x14ac:dyDescent="0.25">
      <c r="A324" t="s">
        <v>42</v>
      </c>
      <c r="B324">
        <v>260.57</v>
      </c>
      <c r="C324">
        <v>1130798</v>
      </c>
      <c r="D324">
        <v>3.9298786361008737E-3</v>
      </c>
      <c r="E324">
        <v>3.9221768345561875E-3</v>
      </c>
      <c r="F324">
        <v>5.5628715391077943</v>
      </c>
      <c r="G324">
        <v>13.938434136140652</v>
      </c>
      <c r="H324">
        <v>0</v>
      </c>
    </row>
    <row r="325" spans="1:8" x14ac:dyDescent="0.25">
      <c r="A325" t="s">
        <v>43</v>
      </c>
      <c r="B325">
        <v>258.82</v>
      </c>
      <c r="C325">
        <v>1428948</v>
      </c>
      <c r="D325">
        <v>-6.7160455923552216E-3</v>
      </c>
      <c r="E325">
        <v>-6.7386997142702366E-3</v>
      </c>
      <c r="F325">
        <v>5.5561328393935243</v>
      </c>
      <c r="G325">
        <v>14.17244906716663</v>
      </c>
      <c r="H325">
        <v>0</v>
      </c>
    </row>
    <row r="326" spans="1:8" x14ac:dyDescent="0.25">
      <c r="A326" t="s">
        <v>44</v>
      </c>
      <c r="B326">
        <v>258.3</v>
      </c>
      <c r="C326">
        <v>898184</v>
      </c>
      <c r="D326">
        <v>-2.0091183061586499E-3</v>
      </c>
      <c r="E326">
        <v>-2.0111392917291928E-3</v>
      </c>
      <c r="F326">
        <v>5.5541217001017946</v>
      </c>
      <c r="G326">
        <v>13.708130226072527</v>
      </c>
      <c r="H326">
        <v>0</v>
      </c>
    </row>
    <row r="327" spans="1:8" x14ac:dyDescent="0.25">
      <c r="A327" t="s">
        <v>45</v>
      </c>
      <c r="B327">
        <v>260.67</v>
      </c>
      <c r="C327">
        <v>1040293</v>
      </c>
      <c r="D327">
        <v>9.1753774680604118E-3</v>
      </c>
      <c r="E327">
        <v>9.1335394174296286E-3</v>
      </c>
      <c r="F327">
        <v>5.5632552395192247</v>
      </c>
      <c r="G327">
        <v>13.855012962208125</v>
      </c>
      <c r="H327">
        <v>0</v>
      </c>
    </row>
    <row r="328" spans="1:8" x14ac:dyDescent="0.25">
      <c r="A328" t="s">
        <v>46</v>
      </c>
      <c r="B328">
        <v>257.19</v>
      </c>
      <c r="C328">
        <v>1331556</v>
      </c>
      <c r="D328">
        <v>-1.3350212912878421E-2</v>
      </c>
      <c r="E328">
        <v>-1.3440128160450111E-2</v>
      </c>
      <c r="F328">
        <v>5.5498151113587744</v>
      </c>
      <c r="G328">
        <v>14.101858741181234</v>
      </c>
      <c r="H328">
        <v>0</v>
      </c>
    </row>
    <row r="329" spans="1:8" x14ac:dyDescent="0.25">
      <c r="A329" t="s">
        <v>47</v>
      </c>
      <c r="B329">
        <v>260.82</v>
      </c>
      <c r="C329">
        <v>1288649</v>
      </c>
      <c r="D329">
        <v>1.4114079085500974E-2</v>
      </c>
      <c r="E329">
        <v>1.4015402869981446E-2</v>
      </c>
      <c r="F329">
        <v>5.5638305142287559</v>
      </c>
      <c r="G329">
        <v>14.069104940728113</v>
      </c>
      <c r="H329">
        <v>0</v>
      </c>
    </row>
    <row r="330" spans="1:8" x14ac:dyDescent="0.25">
      <c r="A330" t="s">
        <v>48</v>
      </c>
      <c r="B330">
        <v>261.51</v>
      </c>
      <c r="C330">
        <v>971006</v>
      </c>
      <c r="D330">
        <v>2.6455026455026367E-3</v>
      </c>
      <c r="E330">
        <v>2.6420094628385759E-3</v>
      </c>
      <c r="F330">
        <v>5.5664725236915942</v>
      </c>
      <c r="G330">
        <v>13.786087926451076</v>
      </c>
      <c r="H330">
        <v>0</v>
      </c>
    </row>
    <row r="331" spans="1:8" x14ac:dyDescent="0.25">
      <c r="A331" t="s">
        <v>49</v>
      </c>
      <c r="B331">
        <v>262.13</v>
      </c>
      <c r="C331">
        <v>1121003</v>
      </c>
      <c r="D331">
        <v>2.3708462391495719E-3</v>
      </c>
      <c r="E331">
        <v>2.3680402174270088E-3</v>
      </c>
      <c r="F331">
        <v>5.5688405639090215</v>
      </c>
      <c r="G331">
        <v>13.929734378232697</v>
      </c>
      <c r="H331">
        <v>0</v>
      </c>
    </row>
    <row r="332" spans="1:8" x14ac:dyDescent="0.25">
      <c r="A332" t="s">
        <v>50</v>
      </c>
      <c r="B332">
        <v>254.74</v>
      </c>
      <c r="C332">
        <v>2264301</v>
      </c>
      <c r="D332">
        <v>-2.8192118414527092E-2</v>
      </c>
      <c r="E332">
        <v>-2.8597146747407792E-2</v>
      </c>
      <c r="F332">
        <v>5.5402434171616131</v>
      </c>
      <c r="G332">
        <v>14.632776659998108</v>
      </c>
      <c r="H332">
        <v>0</v>
      </c>
    </row>
    <row r="333" spans="1:8" x14ac:dyDescent="0.25">
      <c r="A333" t="s">
        <v>51</v>
      </c>
      <c r="B333">
        <v>252.45</v>
      </c>
      <c r="C333">
        <v>1924078</v>
      </c>
      <c r="D333">
        <v>-8.9895579806862705E-3</v>
      </c>
      <c r="E333">
        <v>-9.0302078566887704E-3</v>
      </c>
      <c r="F333">
        <v>5.5312132093049247</v>
      </c>
      <c r="G333">
        <v>14.469957449926584</v>
      </c>
      <c r="H333">
        <v>0</v>
      </c>
    </row>
    <row r="334" spans="1:8" x14ac:dyDescent="0.25">
      <c r="A334" t="s">
        <v>52</v>
      </c>
      <c r="B334">
        <v>252.19</v>
      </c>
      <c r="C334">
        <v>1472282</v>
      </c>
      <c r="D334">
        <v>-1.0299069122598175E-3</v>
      </c>
      <c r="E334">
        <v>-1.0304376308088458E-3</v>
      </c>
      <c r="F334">
        <v>5.5301827716741156</v>
      </c>
      <c r="G334">
        <v>14.20232413600956</v>
      </c>
      <c r="H334">
        <v>0</v>
      </c>
    </row>
  </sheetData>
  <autoFilter ref="A1:H334" xr:uid="{B50B4C1E-811D-473D-94D4-FF03583E4A61}"/>
  <mergeCells count="3">
    <mergeCell ref="Q7:T9"/>
    <mergeCell ref="Q21:T25"/>
    <mergeCell ref="Q32:T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CA55-C0BE-439E-9A2C-7FBF17E8C03D}">
  <dimension ref="A1:S306"/>
  <sheetViews>
    <sheetView tabSelected="1" workbookViewId="0">
      <selection activeCell="J39" sqref="J39"/>
    </sheetView>
  </sheetViews>
  <sheetFormatPr defaultRowHeight="15" x14ac:dyDescent="0.25"/>
  <cols>
    <col min="1" max="1" width="10.7109375" bestFit="1" customWidth="1"/>
    <col min="4" max="4" width="13.7109375" bestFit="1" customWidth="1"/>
    <col min="14" max="14" width="14.42578125" bestFit="1" customWidth="1"/>
    <col min="15" max="15" width="11" bestFit="1" customWidth="1"/>
    <col min="16" max="16" width="12" bestFit="1" customWidth="1"/>
  </cols>
  <sheetData>
    <row r="1" spans="1:19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9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H2">
        <v>0</v>
      </c>
    </row>
    <row r="3" spans="1:19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H3">
        <v>0</v>
      </c>
      <c r="P3" s="14" t="s">
        <v>220</v>
      </c>
      <c r="Q3" s="14"/>
      <c r="R3" s="14"/>
      <c r="S3" s="14"/>
    </row>
    <row r="4" spans="1:19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H4">
        <v>0</v>
      </c>
      <c r="P4" s="14"/>
      <c r="Q4" s="14"/>
      <c r="R4" s="14"/>
      <c r="S4" s="14"/>
    </row>
    <row r="5" spans="1:19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H5">
        <v>0</v>
      </c>
      <c r="P5" s="14"/>
      <c r="Q5" s="14"/>
      <c r="R5" s="14"/>
      <c r="S5" s="14"/>
    </row>
    <row r="6" spans="1:19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H6">
        <v>0</v>
      </c>
      <c r="P6" s="14"/>
      <c r="Q6" s="14"/>
      <c r="R6" s="14"/>
      <c r="S6" s="14"/>
    </row>
    <row r="7" spans="1:19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H7">
        <v>0</v>
      </c>
    </row>
    <row r="8" spans="1:19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  <c r="H8">
        <v>0</v>
      </c>
    </row>
    <row r="9" spans="1:19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  <c r="H9">
        <v>0</v>
      </c>
    </row>
    <row r="10" spans="1:19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  <c r="H10">
        <v>0</v>
      </c>
    </row>
    <row r="11" spans="1:19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  <c r="H11">
        <v>0</v>
      </c>
    </row>
    <row r="12" spans="1:19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  <c r="H12">
        <v>0</v>
      </c>
    </row>
    <row r="13" spans="1:19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  <c r="H13">
        <v>0</v>
      </c>
      <c r="P13" s="14" t="s">
        <v>221</v>
      </c>
      <c r="Q13" s="14"/>
      <c r="R13" s="14"/>
      <c r="S13" s="14"/>
    </row>
    <row r="14" spans="1:19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  <c r="H14">
        <v>0</v>
      </c>
      <c r="P14" s="14"/>
      <c r="Q14" s="14"/>
      <c r="R14" s="14"/>
      <c r="S14" s="14"/>
    </row>
    <row r="15" spans="1:19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  <c r="H15">
        <v>0</v>
      </c>
      <c r="P15" s="14"/>
      <c r="Q15" s="14"/>
      <c r="R15" s="14"/>
      <c r="S15" s="14"/>
    </row>
    <row r="16" spans="1:19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  <c r="H16">
        <v>0</v>
      </c>
      <c r="P16" s="14"/>
      <c r="Q16" s="14"/>
      <c r="R16" s="14"/>
      <c r="S16" s="14"/>
    </row>
    <row r="17" spans="1:19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  <c r="H17">
        <v>0</v>
      </c>
    </row>
    <row r="18" spans="1:19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H18">
        <v>0</v>
      </c>
    </row>
    <row r="19" spans="1:19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H19">
        <v>0</v>
      </c>
    </row>
    <row r="20" spans="1:19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  <c r="H20">
        <v>0</v>
      </c>
    </row>
    <row r="21" spans="1:19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  <c r="H21">
        <v>0</v>
      </c>
    </row>
    <row r="22" spans="1:19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H22">
        <v>0</v>
      </c>
    </row>
    <row r="23" spans="1:19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H23">
        <v>0</v>
      </c>
    </row>
    <row r="24" spans="1:19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H24">
        <v>0</v>
      </c>
    </row>
    <row r="25" spans="1:19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  <c r="H25">
        <v>0</v>
      </c>
      <c r="P25" s="14" t="s">
        <v>222</v>
      </c>
      <c r="Q25" s="14"/>
      <c r="R25" s="14"/>
      <c r="S25" s="14"/>
    </row>
    <row r="26" spans="1:19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  <c r="H26">
        <v>0</v>
      </c>
      <c r="P26" s="14"/>
      <c r="Q26" s="14"/>
      <c r="R26" s="14"/>
      <c r="S26" s="14"/>
    </row>
    <row r="27" spans="1:19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  <c r="H27">
        <v>0</v>
      </c>
      <c r="P27" s="14"/>
      <c r="Q27" s="14"/>
      <c r="R27" s="14"/>
      <c r="S27" s="14"/>
    </row>
    <row r="28" spans="1:19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  <c r="H28">
        <v>0</v>
      </c>
      <c r="P28" s="14"/>
      <c r="Q28" s="14"/>
      <c r="R28" s="14"/>
      <c r="S28" s="14"/>
    </row>
    <row r="29" spans="1:19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  <c r="H29">
        <v>0</v>
      </c>
      <c r="P29" s="14"/>
      <c r="Q29" s="14"/>
      <c r="R29" s="14"/>
      <c r="S29" s="14"/>
    </row>
    <row r="30" spans="1:19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  <c r="H30">
        <v>0</v>
      </c>
    </row>
    <row r="31" spans="1:19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  <c r="H31">
        <v>0</v>
      </c>
    </row>
    <row r="32" spans="1:19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  <c r="H32">
        <v>0</v>
      </c>
    </row>
    <row r="33" spans="1:14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  <c r="H33">
        <v>0</v>
      </c>
    </row>
    <row r="34" spans="1:14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  <c r="H34">
        <v>0</v>
      </c>
    </row>
    <row r="35" spans="1:14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H35">
        <v>0</v>
      </c>
    </row>
    <row r="36" spans="1:14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H36">
        <v>0</v>
      </c>
    </row>
    <row r="37" spans="1:14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  <c r="H37">
        <v>0</v>
      </c>
    </row>
    <row r="38" spans="1:14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  <c r="H38">
        <v>0</v>
      </c>
      <c r="N38" s="19"/>
    </row>
    <row r="39" spans="1:14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  <c r="H39">
        <v>0</v>
      </c>
      <c r="J39" t="s">
        <v>292</v>
      </c>
    </row>
    <row r="40" spans="1:14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  <c r="H40">
        <v>0</v>
      </c>
    </row>
    <row r="41" spans="1:14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  <c r="H41">
        <v>0</v>
      </c>
    </row>
    <row r="42" spans="1:14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  <c r="H42">
        <v>0</v>
      </c>
    </row>
    <row r="43" spans="1:14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  <c r="H43">
        <v>0</v>
      </c>
    </row>
    <row r="44" spans="1:14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  <c r="H44">
        <v>0</v>
      </c>
    </row>
    <row r="45" spans="1:14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  <c r="H45">
        <v>0</v>
      </c>
    </row>
    <row r="46" spans="1:14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  <c r="H46">
        <v>0</v>
      </c>
    </row>
    <row r="47" spans="1:14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  <c r="H47">
        <v>0</v>
      </c>
    </row>
    <row r="48" spans="1:14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  <c r="H48">
        <v>0</v>
      </c>
    </row>
    <row r="49" spans="1:8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  <c r="H49">
        <v>0</v>
      </c>
    </row>
    <row r="50" spans="1:8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  <c r="H50">
        <v>0</v>
      </c>
    </row>
    <row r="51" spans="1:8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  <c r="H51">
        <v>0</v>
      </c>
    </row>
    <row r="52" spans="1:8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  <c r="H52">
        <v>0</v>
      </c>
    </row>
    <row r="53" spans="1:8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  <c r="H53">
        <v>0</v>
      </c>
    </row>
    <row r="54" spans="1:8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  <c r="H54">
        <v>0</v>
      </c>
    </row>
    <row r="55" spans="1:8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  <c r="H55">
        <v>0</v>
      </c>
    </row>
    <row r="56" spans="1:8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  <c r="H56">
        <v>0</v>
      </c>
    </row>
    <row r="57" spans="1:8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  <c r="H57">
        <v>0</v>
      </c>
    </row>
    <row r="58" spans="1:8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  <c r="H58">
        <v>0</v>
      </c>
    </row>
    <row r="59" spans="1:8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  <c r="H59">
        <v>0</v>
      </c>
    </row>
    <row r="60" spans="1:8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  <c r="H60">
        <v>0</v>
      </c>
    </row>
    <row r="61" spans="1:8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  <c r="H61">
        <v>0</v>
      </c>
    </row>
    <row r="62" spans="1:8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  <c r="H62">
        <v>0</v>
      </c>
    </row>
    <row r="63" spans="1:8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  <c r="H63">
        <v>0</v>
      </c>
    </row>
    <row r="64" spans="1:8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  <c r="H64">
        <v>0</v>
      </c>
    </row>
    <row r="65" spans="1:8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  <c r="H65">
        <v>0</v>
      </c>
    </row>
    <row r="66" spans="1:8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  <c r="H66">
        <v>0</v>
      </c>
    </row>
    <row r="67" spans="1:8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  <c r="H67">
        <v>0</v>
      </c>
    </row>
    <row r="68" spans="1:8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  <c r="H68">
        <v>0</v>
      </c>
    </row>
    <row r="69" spans="1:8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  <c r="H69">
        <v>0</v>
      </c>
    </row>
    <row r="70" spans="1:8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  <c r="H70">
        <v>0</v>
      </c>
    </row>
    <row r="71" spans="1:8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  <c r="H71">
        <v>0</v>
      </c>
    </row>
    <row r="72" spans="1:8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  <c r="H72">
        <v>0</v>
      </c>
    </row>
    <row r="73" spans="1:8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  <c r="H73">
        <v>0</v>
      </c>
    </row>
    <row r="74" spans="1:8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  <c r="H74">
        <v>0</v>
      </c>
    </row>
    <row r="75" spans="1:8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  <c r="H75">
        <v>0</v>
      </c>
    </row>
    <row r="76" spans="1:8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  <c r="H76">
        <v>0</v>
      </c>
    </row>
    <row r="77" spans="1:8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  <c r="H77">
        <v>0</v>
      </c>
    </row>
    <row r="78" spans="1:8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  <c r="H78">
        <v>0</v>
      </c>
    </row>
    <row r="79" spans="1:8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  <c r="H79">
        <v>0</v>
      </c>
    </row>
    <row r="80" spans="1:8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  <c r="H80">
        <v>0</v>
      </c>
    </row>
    <row r="81" spans="1:8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  <c r="H81">
        <v>0</v>
      </c>
    </row>
    <row r="82" spans="1:8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  <c r="H82">
        <v>0</v>
      </c>
    </row>
    <row r="83" spans="1:8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  <c r="H83">
        <v>0</v>
      </c>
    </row>
    <row r="84" spans="1:8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  <c r="H84">
        <v>0</v>
      </c>
    </row>
    <row r="85" spans="1:8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  <c r="H85">
        <v>0</v>
      </c>
    </row>
    <row r="86" spans="1:8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  <c r="H86">
        <v>0</v>
      </c>
    </row>
    <row r="87" spans="1:8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  <c r="H87">
        <v>0</v>
      </c>
    </row>
    <row r="88" spans="1:8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  <c r="H88">
        <v>0</v>
      </c>
    </row>
    <row r="89" spans="1:8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  <c r="H89">
        <v>0</v>
      </c>
    </row>
    <row r="90" spans="1:8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  <c r="H90">
        <v>0</v>
      </c>
    </row>
    <row r="91" spans="1:8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  <c r="H91">
        <v>0</v>
      </c>
    </row>
    <row r="92" spans="1:8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  <c r="H92">
        <v>0</v>
      </c>
    </row>
    <row r="93" spans="1:8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  <c r="H93">
        <v>0</v>
      </c>
    </row>
    <row r="94" spans="1:8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  <c r="H94">
        <v>0</v>
      </c>
    </row>
    <row r="95" spans="1:8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  <c r="H95">
        <v>0</v>
      </c>
    </row>
    <row r="96" spans="1:8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  <c r="H96">
        <v>0</v>
      </c>
    </row>
    <row r="97" spans="1:8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  <c r="H97">
        <v>0</v>
      </c>
    </row>
    <row r="98" spans="1:8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  <c r="H98">
        <v>0</v>
      </c>
    </row>
    <row r="99" spans="1:8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  <c r="H99">
        <v>0</v>
      </c>
    </row>
    <row r="100" spans="1:8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  <c r="H100">
        <v>0</v>
      </c>
    </row>
    <row r="101" spans="1:8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  <c r="H101">
        <v>0</v>
      </c>
    </row>
    <row r="102" spans="1:8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  <c r="H102">
        <v>0</v>
      </c>
    </row>
    <row r="103" spans="1:8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  <c r="H103">
        <v>0</v>
      </c>
    </row>
    <row r="104" spans="1:8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  <c r="H104">
        <v>0</v>
      </c>
    </row>
    <row r="105" spans="1:8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  <c r="H105">
        <v>0</v>
      </c>
    </row>
    <row r="106" spans="1:8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  <c r="H106">
        <v>0</v>
      </c>
    </row>
    <row r="107" spans="1:8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  <c r="H107">
        <v>0</v>
      </c>
    </row>
    <row r="108" spans="1:8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  <c r="H108">
        <v>0</v>
      </c>
    </row>
    <row r="109" spans="1:8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  <c r="H109">
        <v>0</v>
      </c>
    </row>
    <row r="110" spans="1:8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  <c r="H110">
        <v>0</v>
      </c>
    </row>
    <row r="111" spans="1:8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  <c r="H111">
        <v>0</v>
      </c>
    </row>
    <row r="112" spans="1:8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  <c r="H112">
        <v>0</v>
      </c>
    </row>
    <row r="113" spans="1:8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  <c r="H113">
        <v>0</v>
      </c>
    </row>
    <row r="114" spans="1:8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  <c r="H114">
        <v>0</v>
      </c>
    </row>
    <row r="115" spans="1:8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  <c r="H115">
        <v>0</v>
      </c>
    </row>
    <row r="116" spans="1:8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  <c r="H116">
        <v>0</v>
      </c>
    </row>
    <row r="117" spans="1:8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  <c r="H117">
        <v>0</v>
      </c>
    </row>
    <row r="118" spans="1:8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  <c r="H118">
        <v>0</v>
      </c>
    </row>
    <row r="119" spans="1:8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  <c r="H119">
        <v>0</v>
      </c>
    </row>
    <row r="120" spans="1:8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  <c r="H120">
        <v>0</v>
      </c>
    </row>
    <row r="121" spans="1:8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  <c r="H121">
        <v>0</v>
      </c>
    </row>
    <row r="122" spans="1:8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  <c r="H122">
        <v>0</v>
      </c>
    </row>
    <row r="123" spans="1:8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  <c r="H123">
        <v>0</v>
      </c>
    </row>
    <row r="124" spans="1:8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  <c r="H124">
        <v>0</v>
      </c>
    </row>
    <row r="125" spans="1:8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  <c r="H125">
        <v>0</v>
      </c>
    </row>
    <row r="126" spans="1:8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  <c r="H126">
        <v>0</v>
      </c>
    </row>
    <row r="127" spans="1:8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  <c r="H127">
        <v>0</v>
      </c>
    </row>
    <row r="128" spans="1:8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  <c r="H128">
        <v>0</v>
      </c>
    </row>
    <row r="129" spans="1:8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  <c r="H129">
        <v>0</v>
      </c>
    </row>
    <row r="130" spans="1:8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  <c r="H130">
        <v>0</v>
      </c>
    </row>
    <row r="131" spans="1:8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  <c r="H131">
        <v>0</v>
      </c>
    </row>
    <row r="132" spans="1:8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  <c r="H132">
        <v>0</v>
      </c>
    </row>
    <row r="133" spans="1:8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  <c r="H133">
        <v>0</v>
      </c>
    </row>
    <row r="134" spans="1:8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  <c r="H134">
        <v>0</v>
      </c>
    </row>
    <row r="135" spans="1:8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  <c r="H135">
        <v>0</v>
      </c>
    </row>
    <row r="136" spans="1:8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  <c r="H136">
        <v>0</v>
      </c>
    </row>
    <row r="137" spans="1:8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  <c r="H137">
        <v>0</v>
      </c>
    </row>
    <row r="138" spans="1:8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  <c r="H138">
        <v>0</v>
      </c>
    </row>
    <row r="139" spans="1:8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  <c r="H139">
        <v>0</v>
      </c>
    </row>
    <row r="140" spans="1:8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  <c r="H140">
        <v>0</v>
      </c>
    </row>
    <row r="141" spans="1:8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  <c r="H141">
        <v>0</v>
      </c>
    </row>
    <row r="142" spans="1:8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  <c r="H142">
        <v>0</v>
      </c>
    </row>
    <row r="143" spans="1:8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  <c r="H143">
        <v>0</v>
      </c>
    </row>
    <row r="144" spans="1:8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  <c r="H144">
        <v>0</v>
      </c>
    </row>
    <row r="145" spans="1:8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  <c r="H145">
        <v>0</v>
      </c>
    </row>
    <row r="146" spans="1:8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  <c r="H146">
        <v>0</v>
      </c>
    </row>
    <row r="147" spans="1:8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  <c r="H147">
        <v>0</v>
      </c>
    </row>
    <row r="148" spans="1:8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  <c r="H148">
        <v>0</v>
      </c>
    </row>
    <row r="149" spans="1:8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  <c r="H149">
        <v>0</v>
      </c>
    </row>
    <row r="150" spans="1:8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  <c r="H150">
        <v>0</v>
      </c>
    </row>
    <row r="151" spans="1:8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  <c r="H151">
        <v>0</v>
      </c>
    </row>
    <row r="152" spans="1:8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  <c r="H152">
        <v>0</v>
      </c>
    </row>
    <row r="153" spans="1:8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  <c r="H153">
        <v>0</v>
      </c>
    </row>
    <row r="154" spans="1:8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  <c r="H154">
        <v>0</v>
      </c>
    </row>
    <row r="155" spans="1:8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  <c r="H155">
        <v>0</v>
      </c>
    </row>
    <row r="156" spans="1:8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  <c r="H156">
        <v>0</v>
      </c>
    </row>
    <row r="157" spans="1:8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  <c r="H157">
        <v>0</v>
      </c>
    </row>
    <row r="158" spans="1:8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  <c r="H158">
        <v>0</v>
      </c>
    </row>
    <row r="159" spans="1:8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  <c r="H159">
        <v>0</v>
      </c>
    </row>
    <row r="160" spans="1:8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  <c r="H160">
        <v>0</v>
      </c>
    </row>
    <row r="161" spans="1:8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  <c r="H161">
        <v>0</v>
      </c>
    </row>
    <row r="162" spans="1:8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  <c r="H162">
        <v>0</v>
      </c>
    </row>
    <row r="163" spans="1:8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  <c r="H163">
        <v>0</v>
      </c>
    </row>
    <row r="164" spans="1:8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  <c r="H164">
        <v>0</v>
      </c>
    </row>
    <row r="165" spans="1:8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  <c r="H165">
        <v>0</v>
      </c>
    </row>
    <row r="166" spans="1:8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  <c r="H166">
        <v>0</v>
      </c>
    </row>
    <row r="167" spans="1:8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  <c r="H167">
        <v>0</v>
      </c>
    </row>
    <row r="168" spans="1:8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  <c r="H168">
        <v>0</v>
      </c>
    </row>
    <row r="169" spans="1:8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  <c r="H169">
        <v>0</v>
      </c>
    </row>
    <row r="170" spans="1:8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  <c r="H170">
        <v>0</v>
      </c>
    </row>
    <row r="171" spans="1:8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  <c r="H171">
        <v>0</v>
      </c>
    </row>
    <row r="172" spans="1:8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  <c r="H172">
        <v>0</v>
      </c>
    </row>
    <row r="173" spans="1:8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  <c r="H173">
        <v>0</v>
      </c>
    </row>
    <row r="174" spans="1:8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  <c r="H174">
        <v>0</v>
      </c>
    </row>
    <row r="175" spans="1:8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  <c r="H175">
        <v>0</v>
      </c>
    </row>
    <row r="176" spans="1:8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  <c r="H176">
        <v>0</v>
      </c>
    </row>
    <row r="177" spans="1:8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  <c r="H177">
        <v>0</v>
      </c>
    </row>
    <row r="178" spans="1:8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  <c r="H178">
        <v>0</v>
      </c>
    </row>
    <row r="179" spans="1:8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  <c r="H179">
        <v>0</v>
      </c>
    </row>
    <row r="180" spans="1:8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  <c r="H180">
        <v>0</v>
      </c>
    </row>
    <row r="181" spans="1:8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  <c r="H181">
        <v>0</v>
      </c>
    </row>
    <row r="182" spans="1:8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  <c r="H182">
        <v>0</v>
      </c>
    </row>
    <row r="183" spans="1:8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  <c r="H183">
        <v>0</v>
      </c>
    </row>
    <row r="184" spans="1:8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  <c r="H184">
        <v>0</v>
      </c>
    </row>
    <row r="185" spans="1:8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  <c r="H185">
        <v>0</v>
      </c>
    </row>
    <row r="186" spans="1:8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  <c r="H186">
        <v>0</v>
      </c>
    </row>
    <row r="187" spans="1:8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  <c r="H187">
        <v>0</v>
      </c>
    </row>
    <row r="188" spans="1:8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  <c r="H188">
        <v>0</v>
      </c>
    </row>
    <row r="189" spans="1:8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  <c r="H189">
        <v>0</v>
      </c>
    </row>
    <row r="190" spans="1:8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  <c r="H190">
        <v>0</v>
      </c>
    </row>
    <row r="191" spans="1:8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  <c r="H191">
        <v>0</v>
      </c>
    </row>
    <row r="192" spans="1:8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  <c r="H192">
        <v>0</v>
      </c>
    </row>
    <row r="193" spans="1:8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  <c r="H193">
        <v>0</v>
      </c>
    </row>
    <row r="194" spans="1:8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  <c r="H194">
        <v>0</v>
      </c>
    </row>
    <row r="195" spans="1:8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  <c r="H195">
        <v>0</v>
      </c>
    </row>
    <row r="196" spans="1:8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  <c r="H196">
        <v>0</v>
      </c>
    </row>
    <row r="197" spans="1:8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  <c r="H197">
        <v>0</v>
      </c>
    </row>
    <row r="198" spans="1:8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  <c r="H198">
        <v>0</v>
      </c>
    </row>
    <row r="199" spans="1:8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  <c r="H199">
        <v>0</v>
      </c>
    </row>
    <row r="200" spans="1:8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  <c r="H200">
        <v>0</v>
      </c>
    </row>
    <row r="201" spans="1:8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  <c r="H201">
        <v>0</v>
      </c>
    </row>
    <row r="202" spans="1:8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  <c r="H202">
        <v>0</v>
      </c>
    </row>
    <row r="203" spans="1:8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  <c r="H203">
        <v>0</v>
      </c>
    </row>
    <row r="204" spans="1:8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  <c r="H204">
        <v>0</v>
      </c>
    </row>
    <row r="205" spans="1:8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  <c r="H205">
        <v>0</v>
      </c>
    </row>
    <row r="206" spans="1:8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  <c r="H206">
        <v>0</v>
      </c>
    </row>
    <row r="207" spans="1:8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  <c r="H207">
        <v>0</v>
      </c>
    </row>
    <row r="208" spans="1:8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  <c r="H208">
        <v>0</v>
      </c>
    </row>
    <row r="209" spans="1:8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  <c r="H209">
        <v>0</v>
      </c>
    </row>
    <row r="210" spans="1:8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  <c r="H210">
        <v>0</v>
      </c>
    </row>
    <row r="211" spans="1:8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  <c r="H211">
        <v>0</v>
      </c>
    </row>
    <row r="212" spans="1:8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  <c r="H212">
        <v>0</v>
      </c>
    </row>
    <row r="213" spans="1:8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  <c r="H213">
        <v>0</v>
      </c>
    </row>
    <row r="214" spans="1:8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  <c r="H214">
        <v>0</v>
      </c>
    </row>
    <row r="215" spans="1:8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  <c r="H215">
        <v>0</v>
      </c>
    </row>
    <row r="216" spans="1:8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  <c r="H216">
        <v>0</v>
      </c>
    </row>
    <row r="217" spans="1:8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  <c r="H217">
        <v>0</v>
      </c>
    </row>
    <row r="218" spans="1:8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  <c r="H218">
        <v>0</v>
      </c>
    </row>
    <row r="219" spans="1:8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  <c r="H219">
        <v>0</v>
      </c>
    </row>
    <row r="220" spans="1:8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  <c r="H220">
        <v>0</v>
      </c>
    </row>
    <row r="221" spans="1:8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  <c r="H221">
        <v>0</v>
      </c>
    </row>
    <row r="222" spans="1:8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  <c r="H222">
        <v>0</v>
      </c>
    </row>
    <row r="223" spans="1:8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  <c r="H223">
        <v>0</v>
      </c>
    </row>
    <row r="224" spans="1:8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  <c r="H224">
        <v>0</v>
      </c>
    </row>
    <row r="225" spans="1:8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  <c r="H225">
        <v>0</v>
      </c>
    </row>
    <row r="226" spans="1:8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  <c r="H226">
        <v>0</v>
      </c>
    </row>
    <row r="227" spans="1:8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  <c r="H227">
        <v>0</v>
      </c>
    </row>
    <row r="228" spans="1:8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  <c r="H228">
        <v>0</v>
      </c>
    </row>
    <row r="229" spans="1:8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  <c r="H229">
        <v>0</v>
      </c>
    </row>
    <row r="230" spans="1:8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  <c r="H230">
        <v>0</v>
      </c>
    </row>
    <row r="231" spans="1:8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  <c r="H231">
        <v>0</v>
      </c>
    </row>
    <row r="232" spans="1:8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  <c r="H232">
        <v>0</v>
      </c>
    </row>
    <row r="233" spans="1:8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  <c r="H233">
        <v>0</v>
      </c>
    </row>
    <row r="234" spans="1:8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  <c r="H234">
        <v>0</v>
      </c>
    </row>
    <row r="235" spans="1:8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  <c r="H235">
        <v>0</v>
      </c>
    </row>
    <row r="236" spans="1:8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  <c r="H236">
        <v>0</v>
      </c>
    </row>
    <row r="237" spans="1:8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  <c r="H237">
        <v>0</v>
      </c>
    </row>
    <row r="238" spans="1:8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  <c r="H238">
        <v>0</v>
      </c>
    </row>
    <row r="239" spans="1:8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  <c r="H239">
        <v>0</v>
      </c>
    </row>
    <row r="240" spans="1:8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  <c r="H240">
        <v>0</v>
      </c>
    </row>
    <row r="241" spans="1:8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  <c r="H241">
        <v>0</v>
      </c>
    </row>
    <row r="242" spans="1:8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  <c r="H242">
        <v>0</v>
      </c>
    </row>
    <row r="243" spans="1:8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  <c r="H243">
        <v>0</v>
      </c>
    </row>
    <row r="244" spans="1:8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  <c r="H244">
        <v>0</v>
      </c>
    </row>
    <row r="245" spans="1:8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  <c r="H245">
        <v>0</v>
      </c>
    </row>
    <row r="246" spans="1:8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  <c r="H246">
        <v>0</v>
      </c>
    </row>
    <row r="247" spans="1:8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  <c r="H247">
        <v>0</v>
      </c>
    </row>
    <row r="248" spans="1:8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  <c r="H248">
        <v>0</v>
      </c>
    </row>
    <row r="249" spans="1:8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  <c r="H249">
        <v>0</v>
      </c>
    </row>
    <row r="250" spans="1:8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  <c r="H250">
        <v>0</v>
      </c>
    </row>
    <row r="251" spans="1:8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  <c r="H251">
        <v>0</v>
      </c>
    </row>
    <row r="252" spans="1:8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  <c r="H252">
        <v>0</v>
      </c>
    </row>
    <row r="253" spans="1:8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  <c r="H253">
        <v>0</v>
      </c>
    </row>
    <row r="254" spans="1:8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  <c r="H254">
        <v>0</v>
      </c>
    </row>
    <row r="255" spans="1:8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  <c r="H255">
        <v>0</v>
      </c>
    </row>
    <row r="256" spans="1:8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  <c r="H256">
        <v>0</v>
      </c>
    </row>
    <row r="257" spans="1:8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  <c r="H257">
        <v>0</v>
      </c>
    </row>
    <row r="258" spans="1:8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  <c r="H258">
        <v>0</v>
      </c>
    </row>
    <row r="259" spans="1:8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  <c r="H259">
        <v>0</v>
      </c>
    </row>
    <row r="260" spans="1:8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  <c r="H260">
        <v>0</v>
      </c>
    </row>
    <row r="261" spans="1:8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  <c r="H261">
        <v>0</v>
      </c>
    </row>
    <row r="262" spans="1:8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  <c r="H262">
        <v>0</v>
      </c>
    </row>
    <row r="263" spans="1:8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  <c r="H263">
        <v>0</v>
      </c>
    </row>
    <row r="264" spans="1:8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  <c r="H264">
        <v>0</v>
      </c>
    </row>
    <row r="265" spans="1:8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  <c r="H265">
        <v>0</v>
      </c>
    </row>
    <row r="266" spans="1:8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  <c r="H266">
        <v>0</v>
      </c>
    </row>
    <row r="267" spans="1:8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  <c r="H267">
        <v>0</v>
      </c>
    </row>
    <row r="268" spans="1:8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  <c r="H268">
        <v>0</v>
      </c>
    </row>
    <row r="269" spans="1:8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  <c r="H269">
        <v>0</v>
      </c>
    </row>
    <row r="270" spans="1:8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  <c r="H270">
        <v>0</v>
      </c>
    </row>
    <row r="271" spans="1:8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  <c r="H271">
        <v>0</v>
      </c>
    </row>
    <row r="272" spans="1:8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  <c r="H272">
        <v>0</v>
      </c>
    </row>
    <row r="273" spans="1:8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  <c r="H273">
        <v>0</v>
      </c>
    </row>
    <row r="274" spans="1:8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  <c r="H274">
        <v>0</v>
      </c>
    </row>
    <row r="275" spans="1:8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  <c r="H275">
        <v>0</v>
      </c>
    </row>
    <row r="276" spans="1:8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  <c r="H276">
        <v>0</v>
      </c>
    </row>
    <row r="277" spans="1:8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  <c r="H277">
        <v>0</v>
      </c>
    </row>
    <row r="278" spans="1:8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  <c r="H278">
        <v>0</v>
      </c>
    </row>
    <row r="279" spans="1:8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  <c r="H279">
        <v>0</v>
      </c>
    </row>
    <row r="280" spans="1:8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  <c r="H280">
        <v>0</v>
      </c>
    </row>
    <row r="281" spans="1:8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  <c r="H281">
        <v>0</v>
      </c>
    </row>
    <row r="282" spans="1:8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  <c r="H282">
        <v>0</v>
      </c>
    </row>
    <row r="283" spans="1:8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  <c r="H283">
        <v>0</v>
      </c>
    </row>
    <row r="284" spans="1:8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  <c r="H284">
        <v>0</v>
      </c>
    </row>
    <row r="285" spans="1:8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  <c r="H285">
        <v>0</v>
      </c>
    </row>
    <row r="286" spans="1:8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  <c r="H286">
        <v>0</v>
      </c>
    </row>
    <row r="287" spans="1:8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  <c r="H287">
        <v>0</v>
      </c>
    </row>
    <row r="288" spans="1:8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  <c r="H288">
        <v>0</v>
      </c>
    </row>
    <row r="289" spans="1:8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  <c r="H289">
        <v>0</v>
      </c>
    </row>
    <row r="290" spans="1:8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  <c r="H290">
        <v>0</v>
      </c>
    </row>
    <row r="291" spans="1:8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  <c r="H291">
        <v>0</v>
      </c>
    </row>
    <row r="292" spans="1:8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  <c r="H292">
        <v>0</v>
      </c>
    </row>
    <row r="293" spans="1:8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  <c r="H293">
        <v>0</v>
      </c>
    </row>
    <row r="294" spans="1:8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  <c r="H294">
        <v>0</v>
      </c>
    </row>
    <row r="295" spans="1:8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  <c r="H295">
        <v>0</v>
      </c>
    </row>
    <row r="296" spans="1:8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  <c r="H296">
        <v>0</v>
      </c>
    </row>
    <row r="297" spans="1:8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  <c r="H297">
        <v>0</v>
      </c>
    </row>
    <row r="298" spans="1:8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  <c r="H298">
        <v>0</v>
      </c>
    </row>
    <row r="299" spans="1:8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  <c r="H299">
        <v>0</v>
      </c>
    </row>
    <row r="300" spans="1:8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  <c r="H300">
        <v>0</v>
      </c>
    </row>
    <row r="301" spans="1:8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  <c r="H301">
        <v>0</v>
      </c>
    </row>
    <row r="302" spans="1:8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  <c r="H302">
        <v>0</v>
      </c>
    </row>
    <row r="303" spans="1:8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  <c r="H303">
        <v>0</v>
      </c>
    </row>
    <row r="304" spans="1:8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  <c r="H304">
        <v>0</v>
      </c>
    </row>
    <row r="305" spans="1:8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  <c r="H305">
        <v>0</v>
      </c>
    </row>
    <row r="306" spans="1:8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  <c r="H306">
        <v>0</v>
      </c>
    </row>
  </sheetData>
  <autoFilter ref="A1:H311" xr:uid="{C61C36C8-DBB3-4A4C-9C58-80B9C9082874}"/>
  <mergeCells count="3">
    <mergeCell ref="P3:S6"/>
    <mergeCell ref="P13:S16"/>
    <mergeCell ref="P25:S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EFD-8149-44A4-A884-A8C7085ADBBF}">
  <dimension ref="A1:Y306"/>
  <sheetViews>
    <sheetView workbookViewId="0">
      <selection activeCell="K318" sqref="K318"/>
    </sheetView>
  </sheetViews>
  <sheetFormatPr defaultRowHeight="15" x14ac:dyDescent="0.25"/>
  <cols>
    <col min="1" max="1" width="10.7109375" bestFit="1" customWidth="1"/>
    <col min="9" max="9" width="18.85546875" customWidth="1"/>
    <col min="13" max="13" width="16.42578125" bestFit="1" customWidth="1"/>
    <col min="17" max="17" width="14.140625" bestFit="1" customWidth="1"/>
    <col min="18" max="18" width="12.7109375" bestFit="1" customWidth="1"/>
    <col min="21" max="21" width="14.140625" bestFit="1" customWidth="1"/>
  </cols>
  <sheetData>
    <row r="1" spans="1:22" s="2" customFormat="1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15" t="s">
        <v>238</v>
      </c>
      <c r="J1" s="15"/>
      <c r="M1" s="15" t="s">
        <v>239</v>
      </c>
      <c r="N1" s="15"/>
      <c r="Q1" s="15" t="s">
        <v>240</v>
      </c>
      <c r="R1" s="15"/>
      <c r="U1" s="15" t="s">
        <v>240</v>
      </c>
      <c r="V1" s="15"/>
    </row>
    <row r="2" spans="1:22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I2" s="10" t="s">
        <v>231</v>
      </c>
      <c r="J2" s="10">
        <f>MIN(B2:B311)</f>
        <v>135.56</v>
      </c>
      <c r="M2" s="10" t="s">
        <v>231</v>
      </c>
      <c r="N2" s="10">
        <f>MIN(C2:C311)</f>
        <v>540619</v>
      </c>
      <c r="Q2" s="10" t="s">
        <v>231</v>
      </c>
      <c r="R2" s="10">
        <f>MIN(D3:D311)</f>
        <v>-3.6468573603095078E-2</v>
      </c>
      <c r="U2" s="10" t="s">
        <v>231</v>
      </c>
      <c r="V2" s="10">
        <f>MIN(E3:E311)</f>
        <v>-3.7150174745359955E-2</v>
      </c>
    </row>
    <row r="3" spans="1:22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I3" s="10" t="s">
        <v>232</v>
      </c>
      <c r="J3" s="10">
        <f>MAX(B2:B311)</f>
        <v>262.13</v>
      </c>
      <c r="M3" s="10" t="s">
        <v>232</v>
      </c>
      <c r="N3" s="10">
        <f>MAX(C2:C311)</f>
        <v>6236320</v>
      </c>
      <c r="Q3" s="10" t="s">
        <v>232</v>
      </c>
      <c r="R3" s="10">
        <f>MAX(D3:D311)</f>
        <v>4.2938131624353011E-2</v>
      </c>
      <c r="U3" s="10" t="s">
        <v>232</v>
      </c>
      <c r="V3" s="10">
        <f>MAX(E3:E311)</f>
        <v>4.2041856545323067E-2</v>
      </c>
    </row>
    <row r="4" spans="1:22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I4" s="10" t="s">
        <v>233</v>
      </c>
      <c r="J4" s="10">
        <f>COUNT(B2:B311)</f>
        <v>305</v>
      </c>
      <c r="M4" s="10" t="s">
        <v>233</v>
      </c>
      <c r="N4" s="10">
        <f>COUNT(C2:C311)</f>
        <v>305</v>
      </c>
      <c r="Q4" s="10" t="s">
        <v>233</v>
      </c>
      <c r="R4" s="10">
        <f>COUNT(D3:D311)</f>
        <v>304</v>
      </c>
      <c r="U4" s="10" t="s">
        <v>233</v>
      </c>
      <c r="V4" s="10">
        <f>COUNT(E3:E311)</f>
        <v>304</v>
      </c>
    </row>
    <row r="5" spans="1:22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I5" s="10" t="s">
        <v>228</v>
      </c>
      <c r="J5" s="10">
        <f>1+INT(LOG(J4,2))</f>
        <v>9</v>
      </c>
      <c r="M5" s="10" t="s">
        <v>228</v>
      </c>
      <c r="N5" s="10">
        <f>1+INT(LOG(N4,2))</f>
        <v>9</v>
      </c>
      <c r="Q5" s="10" t="s">
        <v>228</v>
      </c>
      <c r="R5" s="10">
        <f>1+INT(LOG(R4,2))</f>
        <v>9</v>
      </c>
      <c r="U5" s="10" t="s">
        <v>228</v>
      </c>
      <c r="V5" s="10">
        <f>1+INT(LOG(V4,2))</f>
        <v>9</v>
      </c>
    </row>
    <row r="6" spans="1:22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I6" s="10" t="s">
        <v>229</v>
      </c>
      <c r="J6" s="10">
        <f>J3-J2</f>
        <v>126.57</v>
      </c>
      <c r="M6" s="10" t="s">
        <v>229</v>
      </c>
      <c r="N6" s="10">
        <f>N3-N2</f>
        <v>5695701</v>
      </c>
      <c r="Q6" s="10" t="s">
        <v>229</v>
      </c>
      <c r="R6" s="10">
        <f>R3-R2</f>
        <v>7.9406705227448082E-2</v>
      </c>
      <c r="U6" s="10" t="s">
        <v>229</v>
      </c>
      <c r="V6" s="10">
        <f>V3-V2</f>
        <v>7.9192031290683029E-2</v>
      </c>
    </row>
    <row r="7" spans="1:22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I7" s="10" t="s">
        <v>242</v>
      </c>
      <c r="J7" s="10">
        <f>J6/J5</f>
        <v>14.063333333333333</v>
      </c>
      <c r="M7" s="10" t="s">
        <v>242</v>
      </c>
      <c r="N7" s="10">
        <f>N6/N5</f>
        <v>632855.66666666663</v>
      </c>
      <c r="Q7" s="10" t="s">
        <v>242</v>
      </c>
      <c r="R7" s="10">
        <f>R6/R5</f>
        <v>8.822967247494231E-3</v>
      </c>
      <c r="U7" s="10" t="s">
        <v>241</v>
      </c>
      <c r="V7" s="10">
        <f>V6/V5</f>
        <v>8.7991145878536705E-3</v>
      </c>
    </row>
    <row r="8" spans="1:22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</row>
    <row r="9" spans="1:22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  <c r="I9" s="16" t="s">
        <v>230</v>
      </c>
      <c r="J9" s="16"/>
      <c r="M9" s="16" t="s">
        <v>230</v>
      </c>
      <c r="N9" s="16"/>
      <c r="Q9" s="16" t="s">
        <v>230</v>
      </c>
      <c r="R9" s="16"/>
      <c r="U9" s="16" t="s">
        <v>230</v>
      </c>
      <c r="V9" s="16"/>
    </row>
    <row r="10" spans="1:22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  <c r="I10" s="10">
        <v>1</v>
      </c>
      <c r="J10" s="10">
        <f>J2</f>
        <v>135.56</v>
      </c>
      <c r="L10" t="s">
        <v>234</v>
      </c>
      <c r="M10" s="10">
        <v>1</v>
      </c>
      <c r="N10" s="10">
        <f>N2</f>
        <v>540619</v>
      </c>
      <c r="Q10" s="10">
        <v>1</v>
      </c>
      <c r="R10" s="10">
        <f>R2</f>
        <v>-3.6468573603095078E-2</v>
      </c>
      <c r="U10" s="10">
        <v>1</v>
      </c>
      <c r="V10" s="10">
        <f>V2</f>
        <v>-3.7150174745359955E-2</v>
      </c>
    </row>
    <row r="11" spans="1:22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  <c r="I11" s="10">
        <v>2</v>
      </c>
      <c r="J11" s="10">
        <f t="shared" ref="J11:J19" si="0">J10+$J$7</f>
        <v>149.62333333333333</v>
      </c>
      <c r="M11" s="10">
        <v>2</v>
      </c>
      <c r="N11" s="10">
        <f t="shared" ref="N11:N19" si="1">N10+$N$7</f>
        <v>1173474.6666666665</v>
      </c>
      <c r="Q11" s="10">
        <v>2</v>
      </c>
      <c r="R11" s="10">
        <f>R10+$R$7</f>
        <v>-2.7645606355600847E-2</v>
      </c>
      <c r="U11" s="10">
        <v>2</v>
      </c>
      <c r="V11" s="10">
        <f>V10+$R$7</f>
        <v>-2.8327207497865724E-2</v>
      </c>
    </row>
    <row r="12" spans="1:22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  <c r="I12" s="10">
        <v>3</v>
      </c>
      <c r="J12" s="10">
        <f t="shared" si="0"/>
        <v>163.68666666666667</v>
      </c>
      <c r="M12" s="10">
        <v>3</v>
      </c>
      <c r="N12" s="10">
        <f t="shared" si="1"/>
        <v>1806330.333333333</v>
      </c>
      <c r="Q12" s="10">
        <v>3</v>
      </c>
      <c r="R12" s="10">
        <f t="shared" ref="R12:R19" si="2">R11+$R$7</f>
        <v>-1.8822639108106616E-2</v>
      </c>
      <c r="U12" s="10">
        <v>3</v>
      </c>
      <c r="V12" s="10">
        <f t="shared" ref="V12:V19" si="3">V11+$R$7</f>
        <v>-1.9504240250371493E-2</v>
      </c>
    </row>
    <row r="13" spans="1:22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  <c r="I13" s="10">
        <v>4</v>
      </c>
      <c r="J13" s="10">
        <f t="shared" si="0"/>
        <v>177.75</v>
      </c>
      <c r="M13" s="10">
        <v>4</v>
      </c>
      <c r="N13" s="10">
        <f t="shared" si="1"/>
        <v>2439185.9999999995</v>
      </c>
      <c r="Q13" s="10">
        <v>4</v>
      </c>
      <c r="R13" s="10">
        <f t="shared" si="2"/>
        <v>-9.9996718606123851E-3</v>
      </c>
      <c r="U13" s="10">
        <v>4</v>
      </c>
      <c r="V13" s="10">
        <f t="shared" si="3"/>
        <v>-1.0681273002877262E-2</v>
      </c>
    </row>
    <row r="14" spans="1:22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  <c r="I14" s="10">
        <v>5</v>
      </c>
      <c r="J14" s="10">
        <f t="shared" si="0"/>
        <v>191.81333333333333</v>
      </c>
      <c r="M14" s="10">
        <v>5</v>
      </c>
      <c r="N14" s="10">
        <f t="shared" si="1"/>
        <v>3072041.666666666</v>
      </c>
      <c r="Q14" s="10">
        <v>5</v>
      </c>
      <c r="R14" s="10">
        <f t="shared" si="2"/>
        <v>-1.1767046131181541E-3</v>
      </c>
      <c r="U14" s="10">
        <v>5</v>
      </c>
      <c r="V14" s="10">
        <f t="shared" si="3"/>
        <v>-1.8583057553830315E-3</v>
      </c>
    </row>
    <row r="15" spans="1:22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  <c r="I15" s="10">
        <v>6</v>
      </c>
      <c r="J15" s="10">
        <f t="shared" si="0"/>
        <v>205.87666666666667</v>
      </c>
      <c r="M15" s="10">
        <v>6</v>
      </c>
      <c r="N15" s="10">
        <f t="shared" si="1"/>
        <v>3704897.3333333326</v>
      </c>
      <c r="Q15" s="10">
        <v>6</v>
      </c>
      <c r="R15" s="10">
        <f t="shared" si="2"/>
        <v>7.6462626343760769E-3</v>
      </c>
      <c r="U15" s="10">
        <v>6</v>
      </c>
      <c r="V15" s="10">
        <f t="shared" si="3"/>
        <v>6.9646614921111995E-3</v>
      </c>
    </row>
    <row r="16" spans="1:22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  <c r="I16" s="10">
        <v>7</v>
      </c>
      <c r="J16" s="10">
        <f t="shared" si="0"/>
        <v>219.94</v>
      </c>
      <c r="M16" s="10">
        <v>7</v>
      </c>
      <c r="N16" s="10">
        <f t="shared" si="1"/>
        <v>4337752.9999999991</v>
      </c>
      <c r="Q16" s="10">
        <v>7</v>
      </c>
      <c r="R16" s="10">
        <f t="shared" si="2"/>
        <v>1.6469229881870308E-2</v>
      </c>
      <c r="U16" s="10">
        <v>7</v>
      </c>
      <c r="V16" s="10">
        <f t="shared" si="3"/>
        <v>1.578762873960543E-2</v>
      </c>
    </row>
    <row r="17" spans="1:22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  <c r="I17" s="10">
        <v>8</v>
      </c>
      <c r="J17" s="10">
        <f t="shared" si="0"/>
        <v>234.00333333333333</v>
      </c>
      <c r="M17" s="10">
        <v>8</v>
      </c>
      <c r="N17" s="10">
        <f t="shared" si="1"/>
        <v>4970608.666666666</v>
      </c>
      <c r="Q17" s="10">
        <v>8</v>
      </c>
      <c r="R17" s="10">
        <f t="shared" si="2"/>
        <v>2.5292197129364539E-2</v>
      </c>
      <c r="U17" s="10">
        <v>8</v>
      </c>
      <c r="V17" s="10">
        <f t="shared" si="3"/>
        <v>2.4610595987099661E-2</v>
      </c>
    </row>
    <row r="18" spans="1:22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I18" s="10">
        <v>9</v>
      </c>
      <c r="J18" s="10">
        <f t="shared" si="0"/>
        <v>248.06666666666666</v>
      </c>
      <c r="M18" s="10">
        <v>9</v>
      </c>
      <c r="N18" s="10">
        <f t="shared" si="1"/>
        <v>5603464.333333333</v>
      </c>
      <c r="Q18" s="10">
        <v>9</v>
      </c>
      <c r="R18" s="10">
        <f t="shared" si="2"/>
        <v>3.411516437685877E-2</v>
      </c>
      <c r="U18" s="10">
        <v>9</v>
      </c>
      <c r="V18" s="10">
        <f t="shared" si="3"/>
        <v>3.3433563234593892E-2</v>
      </c>
    </row>
    <row r="19" spans="1:22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I19" s="10">
        <v>10</v>
      </c>
      <c r="J19" s="10">
        <f t="shared" si="0"/>
        <v>262.13</v>
      </c>
      <c r="M19" s="10">
        <v>10</v>
      </c>
      <c r="N19" s="10">
        <f t="shared" si="1"/>
        <v>6236320</v>
      </c>
      <c r="Q19" s="10">
        <v>10</v>
      </c>
      <c r="R19" s="10">
        <f t="shared" si="2"/>
        <v>4.2938131624353004E-2</v>
      </c>
      <c r="U19" s="10">
        <v>10</v>
      </c>
      <c r="V19" s="10">
        <f t="shared" si="3"/>
        <v>4.225653048208812E-2</v>
      </c>
    </row>
    <row r="20" spans="1:22" ht="15.75" thickBot="1" x14ac:dyDescent="0.3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</row>
    <row r="21" spans="1:22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  <c r="I21" s="9" t="s">
        <v>235</v>
      </c>
      <c r="J21" s="9" t="s">
        <v>237</v>
      </c>
      <c r="M21" s="9" t="s">
        <v>235</v>
      </c>
      <c r="N21" s="9" t="s">
        <v>237</v>
      </c>
      <c r="Q21" s="9" t="s">
        <v>235</v>
      </c>
      <c r="R21" s="9" t="s">
        <v>237</v>
      </c>
      <c r="U21" s="9" t="s">
        <v>235</v>
      </c>
      <c r="V21" s="9" t="s">
        <v>237</v>
      </c>
    </row>
    <row r="22" spans="1:22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I22" s="6">
        <v>2705</v>
      </c>
      <c r="J22" s="7">
        <v>1</v>
      </c>
      <c r="M22" s="6">
        <v>33555</v>
      </c>
      <c r="N22" s="7">
        <v>1</v>
      </c>
      <c r="Q22" s="6">
        <v>-3.4949434860202258E-2</v>
      </c>
      <c r="R22" s="7">
        <v>1</v>
      </c>
      <c r="U22" s="6">
        <v>-3.557477990733781E-2</v>
      </c>
      <c r="V22" s="7">
        <v>1</v>
      </c>
    </row>
    <row r="23" spans="1:22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I23" s="6">
        <v>3044.7222222222222</v>
      </c>
      <c r="J23" s="7">
        <v>4</v>
      </c>
      <c r="M23" s="6">
        <v>234387.44444444444</v>
      </c>
      <c r="N23" s="7">
        <v>21</v>
      </c>
      <c r="Q23" s="6">
        <v>-2.7055240954417709E-2</v>
      </c>
      <c r="R23" s="7">
        <v>10</v>
      </c>
      <c r="U23" s="6">
        <v>-2.7680586001553261E-2</v>
      </c>
      <c r="V23" s="7">
        <v>10</v>
      </c>
    </row>
    <row r="24" spans="1:22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I24" s="6">
        <v>3384.4444444444443</v>
      </c>
      <c r="J24" s="7">
        <v>31</v>
      </c>
      <c r="M24" s="6">
        <v>435219.88888888888</v>
      </c>
      <c r="N24" s="7">
        <v>134</v>
      </c>
      <c r="Q24" s="6">
        <v>-1.916104704863316E-2</v>
      </c>
      <c r="R24" s="7">
        <v>23</v>
      </c>
      <c r="U24" s="6">
        <v>-1.9786392095768712E-2</v>
      </c>
      <c r="V24" s="7">
        <v>22</v>
      </c>
    </row>
    <row r="25" spans="1:22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  <c r="I25" s="6">
        <v>3724.1666666666665</v>
      </c>
      <c r="J25" s="7">
        <v>36</v>
      </c>
      <c r="M25" s="6">
        <v>636052.33333333326</v>
      </c>
      <c r="N25" s="7">
        <v>99</v>
      </c>
      <c r="Q25" s="6">
        <v>-1.1266853142848612E-2</v>
      </c>
      <c r="R25" s="7">
        <v>27</v>
      </c>
      <c r="U25" s="6">
        <v>-1.1892198189984163E-2</v>
      </c>
      <c r="V25" s="7">
        <v>26</v>
      </c>
    </row>
    <row r="26" spans="1:22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  <c r="I26" s="6">
        <v>4063.8888888888887</v>
      </c>
      <c r="J26" s="7">
        <v>28</v>
      </c>
      <c r="M26" s="6">
        <v>836884.77777777775</v>
      </c>
      <c r="N26" s="7">
        <v>33</v>
      </c>
      <c r="Q26" s="6">
        <v>-3.3726592370640629E-3</v>
      </c>
      <c r="R26" s="7">
        <v>67</v>
      </c>
      <c r="U26" s="6">
        <v>-3.9980042841996147E-3</v>
      </c>
      <c r="V26" s="7">
        <v>63</v>
      </c>
    </row>
    <row r="27" spans="1:22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  <c r="I27" s="6">
        <v>4403.6111111111113</v>
      </c>
      <c r="J27" s="7">
        <v>16</v>
      </c>
      <c r="M27" s="6">
        <v>1037717.2222222222</v>
      </c>
      <c r="N27" s="7">
        <v>11</v>
      </c>
      <c r="Q27" s="6">
        <v>4.5215346687204859E-3</v>
      </c>
      <c r="R27" s="7">
        <v>66</v>
      </c>
      <c r="U27" s="6">
        <v>3.8961896215849341E-3</v>
      </c>
      <c r="V27" s="7">
        <v>69</v>
      </c>
    </row>
    <row r="28" spans="1:22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  <c r="I28" s="6">
        <v>4743.3333333333339</v>
      </c>
      <c r="J28" s="7">
        <v>43</v>
      </c>
      <c r="M28" s="6">
        <v>1238549.6666666667</v>
      </c>
      <c r="N28" s="7">
        <v>4</v>
      </c>
      <c r="Q28" s="6">
        <v>1.2415728574505035E-2</v>
      </c>
      <c r="R28" s="7">
        <v>59</v>
      </c>
      <c r="U28" s="6">
        <v>1.1790383527369483E-2</v>
      </c>
      <c r="V28" s="7">
        <v>59</v>
      </c>
    </row>
    <row r="29" spans="1:22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  <c r="I29" s="6">
        <v>5083.0555555555566</v>
      </c>
      <c r="J29" s="7">
        <v>74</v>
      </c>
      <c r="M29" s="6">
        <v>1439382.1111111112</v>
      </c>
      <c r="N29" s="7">
        <v>4</v>
      </c>
      <c r="Q29" s="6">
        <v>2.0309922480289583E-2</v>
      </c>
      <c r="R29" s="7">
        <v>27</v>
      </c>
      <c r="U29" s="6">
        <v>1.9684577433154032E-2</v>
      </c>
      <c r="V29" s="7">
        <v>27</v>
      </c>
    </row>
    <row r="30" spans="1:22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  <c r="I30" s="6">
        <v>5422.7777777777792</v>
      </c>
      <c r="J30" s="7">
        <v>62</v>
      </c>
      <c r="M30" s="6">
        <v>1640214.5555555557</v>
      </c>
      <c r="N30" s="7">
        <v>2</v>
      </c>
      <c r="Q30" s="6">
        <v>2.8204116386074132E-2</v>
      </c>
      <c r="R30" s="7">
        <v>22</v>
      </c>
      <c r="U30" s="6">
        <v>2.7578771338938581E-2</v>
      </c>
      <c r="V30" s="7">
        <v>25</v>
      </c>
    </row>
    <row r="31" spans="1:22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  <c r="I31" s="6">
        <v>5762.5000000000018</v>
      </c>
      <c r="J31" s="7">
        <v>15</v>
      </c>
      <c r="M31" s="6">
        <v>1841047.0000000002</v>
      </c>
      <c r="N31" s="7">
        <v>1</v>
      </c>
      <c r="Q31" s="6">
        <v>3.6098310291858685E-2</v>
      </c>
      <c r="R31" s="7">
        <v>7</v>
      </c>
      <c r="U31" s="6">
        <v>3.5472965244723126E-2</v>
      </c>
      <c r="V31" s="7">
        <v>7</v>
      </c>
    </row>
    <row r="32" spans="1:22" ht="15.75" thickBot="1" x14ac:dyDescent="0.3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  <c r="I32" s="8" t="s">
        <v>236</v>
      </c>
      <c r="J32" s="8">
        <v>0</v>
      </c>
      <c r="M32" s="8" t="s">
        <v>236</v>
      </c>
      <c r="N32" s="8">
        <v>0</v>
      </c>
      <c r="Q32" s="8" t="s">
        <v>236</v>
      </c>
      <c r="R32" s="8">
        <v>0</v>
      </c>
      <c r="U32" s="8" t="s">
        <v>236</v>
      </c>
      <c r="V32" s="8">
        <v>0</v>
      </c>
    </row>
    <row r="33" spans="1:25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</row>
    <row r="34" spans="1:25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</row>
    <row r="35" spans="1:25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T35" t="s">
        <v>224</v>
      </c>
    </row>
    <row r="36" spans="1:25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T36" t="s">
        <v>226</v>
      </c>
    </row>
    <row r="37" spans="1:25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</row>
    <row r="38" spans="1:25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  <c r="M38" t="s">
        <v>223</v>
      </c>
    </row>
    <row r="39" spans="1:25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  <c r="M39" t="s">
        <v>227</v>
      </c>
    </row>
    <row r="40" spans="1:25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</row>
    <row r="41" spans="1:25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</row>
    <row r="42" spans="1:25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</row>
    <row r="43" spans="1:25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</row>
    <row r="44" spans="1:25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</row>
    <row r="45" spans="1:25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</row>
    <row r="46" spans="1:25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</row>
    <row r="47" spans="1:25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  <c r="Y47" t="s">
        <v>225</v>
      </c>
    </row>
    <row r="48" spans="1:25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  <c r="Y48" t="s">
        <v>226</v>
      </c>
    </row>
    <row r="49" spans="1:17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</row>
    <row r="50" spans="1:17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</row>
    <row r="51" spans="1:17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  <c r="Q51" t="s">
        <v>223</v>
      </c>
    </row>
    <row r="52" spans="1:17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  <c r="Q52" t="s">
        <v>227</v>
      </c>
    </row>
    <row r="53" spans="1:17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</row>
    <row r="54" spans="1:17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</row>
    <row r="55" spans="1:17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</row>
    <row r="56" spans="1:17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</row>
    <row r="57" spans="1:17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</row>
    <row r="58" spans="1:17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</row>
    <row r="59" spans="1:17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</row>
    <row r="60" spans="1:17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</row>
    <row r="61" spans="1:17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</row>
    <row r="62" spans="1:17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</row>
    <row r="63" spans="1:17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</row>
    <row r="64" spans="1:17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</row>
    <row r="65" spans="1:7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</row>
    <row r="66" spans="1:7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</row>
    <row r="67" spans="1:7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</row>
    <row r="68" spans="1:7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</row>
    <row r="69" spans="1:7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</row>
    <row r="70" spans="1:7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</row>
    <row r="71" spans="1:7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</row>
    <row r="72" spans="1:7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</row>
    <row r="73" spans="1:7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</row>
    <row r="74" spans="1:7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</row>
    <row r="75" spans="1:7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</row>
    <row r="76" spans="1:7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</row>
    <row r="77" spans="1:7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</row>
    <row r="78" spans="1:7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</row>
    <row r="79" spans="1:7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</row>
    <row r="80" spans="1:7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</row>
    <row r="81" spans="1:7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</row>
    <row r="82" spans="1:7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</row>
    <row r="83" spans="1:7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</row>
    <row r="84" spans="1:7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</row>
    <row r="85" spans="1:7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</row>
    <row r="86" spans="1:7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</row>
    <row r="87" spans="1:7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</row>
    <row r="88" spans="1:7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</row>
    <row r="89" spans="1:7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</row>
    <row r="90" spans="1:7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</row>
    <row r="91" spans="1:7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</row>
    <row r="92" spans="1:7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</row>
    <row r="93" spans="1:7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</row>
    <row r="94" spans="1:7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</row>
    <row r="95" spans="1:7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</row>
    <row r="96" spans="1:7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</row>
    <row r="97" spans="1:7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</row>
    <row r="98" spans="1:7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</row>
    <row r="99" spans="1:7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</row>
    <row r="100" spans="1:7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</row>
    <row r="101" spans="1:7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</row>
    <row r="102" spans="1:7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</row>
    <row r="103" spans="1:7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</row>
    <row r="104" spans="1:7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</row>
    <row r="105" spans="1:7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</row>
    <row r="106" spans="1:7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</row>
    <row r="107" spans="1:7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</row>
    <row r="108" spans="1:7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</row>
    <row r="109" spans="1:7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</row>
    <row r="110" spans="1:7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</row>
    <row r="111" spans="1:7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</row>
    <row r="112" spans="1:7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</row>
    <row r="113" spans="1:7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</row>
    <row r="114" spans="1:7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</row>
    <row r="115" spans="1:7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</row>
    <row r="116" spans="1:7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</row>
    <row r="118" spans="1:7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</row>
    <row r="119" spans="1:7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</row>
    <row r="120" spans="1:7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</row>
    <row r="121" spans="1:7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</row>
    <row r="122" spans="1:7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</row>
    <row r="123" spans="1:7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</row>
    <row r="124" spans="1:7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</row>
    <row r="125" spans="1:7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</row>
    <row r="126" spans="1:7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</row>
    <row r="127" spans="1:7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</row>
    <row r="128" spans="1:7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</row>
    <row r="129" spans="1:7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</row>
    <row r="130" spans="1:7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</row>
    <row r="131" spans="1:7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</row>
    <row r="132" spans="1:7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</row>
    <row r="133" spans="1:7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</row>
    <row r="134" spans="1:7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</row>
    <row r="135" spans="1:7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</row>
    <row r="136" spans="1:7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</row>
    <row r="137" spans="1:7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</row>
    <row r="138" spans="1:7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</row>
    <row r="139" spans="1:7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</row>
    <row r="140" spans="1:7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</row>
    <row r="141" spans="1:7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</row>
    <row r="142" spans="1:7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</row>
    <row r="143" spans="1:7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</row>
    <row r="144" spans="1:7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</row>
    <row r="145" spans="1:7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</row>
    <row r="146" spans="1:7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</row>
    <row r="147" spans="1:7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</row>
    <row r="148" spans="1:7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</row>
    <row r="149" spans="1:7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</row>
    <row r="150" spans="1:7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</row>
    <row r="151" spans="1:7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</row>
    <row r="152" spans="1:7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</row>
    <row r="153" spans="1:7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</row>
    <row r="154" spans="1:7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</row>
    <row r="155" spans="1:7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</row>
    <row r="156" spans="1:7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</row>
    <row r="157" spans="1:7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</row>
    <row r="158" spans="1:7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</row>
    <row r="159" spans="1:7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</row>
    <row r="160" spans="1:7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</row>
    <row r="161" spans="1:7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</row>
    <row r="162" spans="1:7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</row>
    <row r="163" spans="1:7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</row>
    <row r="164" spans="1:7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</row>
    <row r="165" spans="1:7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</row>
    <row r="166" spans="1:7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</row>
    <row r="167" spans="1:7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</row>
    <row r="168" spans="1:7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</row>
    <row r="169" spans="1:7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</row>
    <row r="170" spans="1:7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</row>
    <row r="171" spans="1:7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</row>
    <row r="172" spans="1:7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</row>
    <row r="173" spans="1:7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</row>
    <row r="174" spans="1:7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</row>
    <row r="175" spans="1:7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</row>
    <row r="176" spans="1:7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</row>
    <row r="177" spans="1:7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</row>
    <row r="178" spans="1:7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</row>
    <row r="179" spans="1:7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</row>
    <row r="180" spans="1:7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</row>
    <row r="181" spans="1:7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</row>
    <row r="182" spans="1:7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</row>
    <row r="183" spans="1:7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</row>
    <row r="184" spans="1:7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</row>
    <row r="185" spans="1:7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</row>
    <row r="186" spans="1:7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</row>
    <row r="187" spans="1:7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</row>
    <row r="188" spans="1:7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</row>
    <row r="189" spans="1:7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</row>
    <row r="190" spans="1:7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</row>
    <row r="191" spans="1:7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</row>
    <row r="192" spans="1:7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</row>
    <row r="193" spans="1:7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</row>
    <row r="194" spans="1:7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</row>
    <row r="195" spans="1:7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</row>
    <row r="196" spans="1:7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</row>
    <row r="197" spans="1:7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</row>
    <row r="198" spans="1:7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</row>
    <row r="199" spans="1:7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</row>
    <row r="200" spans="1:7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</row>
    <row r="201" spans="1:7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</row>
    <row r="202" spans="1:7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</row>
    <row r="203" spans="1:7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</row>
    <row r="204" spans="1:7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</row>
    <row r="205" spans="1:7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</row>
    <row r="206" spans="1:7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</row>
    <row r="207" spans="1:7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</row>
    <row r="208" spans="1:7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</row>
    <row r="209" spans="1:7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</row>
    <row r="210" spans="1:7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</row>
    <row r="211" spans="1:7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</row>
    <row r="212" spans="1:7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</row>
    <row r="213" spans="1:7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</row>
    <row r="214" spans="1:7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</row>
    <row r="215" spans="1:7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</row>
    <row r="216" spans="1:7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</row>
    <row r="217" spans="1:7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</row>
    <row r="218" spans="1:7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</row>
    <row r="219" spans="1:7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</row>
    <row r="220" spans="1:7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</row>
    <row r="221" spans="1:7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</row>
    <row r="222" spans="1:7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</row>
    <row r="223" spans="1:7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</row>
    <row r="224" spans="1:7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</row>
    <row r="225" spans="1:7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</row>
    <row r="226" spans="1:7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</row>
    <row r="227" spans="1:7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</row>
    <row r="228" spans="1:7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</row>
    <row r="229" spans="1:7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</row>
    <row r="230" spans="1:7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</row>
    <row r="231" spans="1:7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</row>
    <row r="232" spans="1:7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</row>
    <row r="233" spans="1:7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</row>
    <row r="234" spans="1:7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</row>
    <row r="235" spans="1:7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</row>
    <row r="236" spans="1:7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</row>
    <row r="237" spans="1:7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</row>
    <row r="238" spans="1:7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</row>
    <row r="239" spans="1:7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</row>
    <row r="240" spans="1:7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</row>
    <row r="241" spans="1:7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</row>
    <row r="242" spans="1:7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</row>
    <row r="243" spans="1:7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</row>
    <row r="244" spans="1:7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</row>
    <row r="245" spans="1:7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</row>
    <row r="246" spans="1:7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</row>
    <row r="247" spans="1:7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</row>
    <row r="248" spans="1:7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</row>
    <row r="249" spans="1:7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</row>
    <row r="250" spans="1:7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</row>
    <row r="251" spans="1:7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</row>
    <row r="252" spans="1:7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</row>
    <row r="253" spans="1:7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</row>
    <row r="254" spans="1:7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</row>
    <row r="255" spans="1:7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</row>
    <row r="256" spans="1:7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</row>
    <row r="257" spans="1:7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</row>
    <row r="258" spans="1:7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</row>
    <row r="259" spans="1:7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</row>
    <row r="260" spans="1:7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</row>
    <row r="261" spans="1:7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</row>
    <row r="262" spans="1:7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</row>
    <row r="263" spans="1:7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</row>
    <row r="264" spans="1:7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</row>
    <row r="265" spans="1:7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</row>
    <row r="266" spans="1:7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</row>
    <row r="267" spans="1:7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</row>
    <row r="268" spans="1:7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</row>
    <row r="269" spans="1:7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</row>
    <row r="270" spans="1:7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</row>
    <row r="271" spans="1:7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</row>
    <row r="272" spans="1:7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</row>
    <row r="273" spans="1:7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</row>
    <row r="274" spans="1:7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</row>
    <row r="275" spans="1:7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</row>
    <row r="276" spans="1:7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</row>
    <row r="277" spans="1:7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</row>
    <row r="278" spans="1:7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</row>
    <row r="279" spans="1:7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</row>
    <row r="280" spans="1:7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</row>
    <row r="281" spans="1:7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</row>
    <row r="282" spans="1:7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</row>
    <row r="283" spans="1:7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</row>
    <row r="284" spans="1:7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</row>
    <row r="285" spans="1:7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</row>
    <row r="286" spans="1:7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</row>
    <row r="287" spans="1:7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</row>
    <row r="288" spans="1:7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</row>
    <row r="289" spans="1:7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</row>
    <row r="290" spans="1:7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</row>
    <row r="291" spans="1:7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</row>
    <row r="292" spans="1:7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</row>
    <row r="293" spans="1:7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</row>
    <row r="294" spans="1:7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</row>
    <row r="295" spans="1:7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</row>
    <row r="296" spans="1:7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</row>
    <row r="297" spans="1:7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</row>
    <row r="298" spans="1:7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</row>
    <row r="299" spans="1:7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</row>
    <row r="300" spans="1:7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</row>
    <row r="301" spans="1:7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sortState xmlns:xlrd2="http://schemas.microsoft.com/office/spreadsheetml/2017/richdata2" ref="U22:U31">
    <sortCondition ref="U22"/>
  </sortState>
  <mergeCells count="8">
    <mergeCell ref="U1:V1"/>
    <mergeCell ref="U9:V9"/>
    <mergeCell ref="I9:J9"/>
    <mergeCell ref="M9:N9"/>
    <mergeCell ref="Q9:R9"/>
    <mergeCell ref="Q1:R1"/>
    <mergeCell ref="M1:N1"/>
    <mergeCell ref="I1:J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2F3-5907-4AE2-9A2E-DD39738179DF}">
  <dimension ref="A1:R306"/>
  <sheetViews>
    <sheetView workbookViewId="0">
      <selection activeCell="R33" sqref="R33"/>
    </sheetView>
  </sheetViews>
  <sheetFormatPr defaultRowHeight="15" x14ac:dyDescent="0.25"/>
  <cols>
    <col min="1" max="1" width="10.7109375" bestFit="1" customWidth="1"/>
    <col min="9" max="9" width="11.5703125" bestFit="1" customWidth="1"/>
  </cols>
  <sheetData>
    <row r="1" spans="1:18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2" t="s">
        <v>245</v>
      </c>
      <c r="Q1" t="s">
        <v>239</v>
      </c>
    </row>
    <row r="2" spans="1:18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  <c r="I2" t="s">
        <v>243</v>
      </c>
      <c r="J2">
        <f>SKEW(B:B)</f>
        <v>-0.20950490689447124</v>
      </c>
      <c r="Q2" t="s">
        <v>243</v>
      </c>
      <c r="R2">
        <f>SKEW(C:C)</f>
        <v>2.2901175993838589</v>
      </c>
    </row>
    <row r="3" spans="1:18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  <c r="I3" t="s">
        <v>246</v>
      </c>
      <c r="J3">
        <f>KURT(B:B)</f>
        <v>-0.47082906176668837</v>
      </c>
      <c r="Q3" t="s">
        <v>246</v>
      </c>
      <c r="R3">
        <f>KURT(C:C)</f>
        <v>7.0825365539573149</v>
      </c>
    </row>
    <row r="4" spans="1:18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</row>
    <row r="5" spans="1:18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</row>
    <row r="6" spans="1:18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</row>
    <row r="7" spans="1:18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</row>
    <row r="8" spans="1:18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</row>
    <row r="9" spans="1:18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</row>
    <row r="10" spans="1:18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</row>
    <row r="11" spans="1:18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</row>
    <row r="12" spans="1:18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</row>
    <row r="13" spans="1:18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</row>
    <row r="14" spans="1:18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</row>
    <row r="15" spans="1:18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</row>
    <row r="16" spans="1:18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</row>
    <row r="17" spans="1:7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</row>
    <row r="18" spans="1:7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</row>
    <row r="19" spans="1:7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</row>
    <row r="20" spans="1:7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</row>
    <row r="21" spans="1:7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</row>
    <row r="22" spans="1:7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</row>
    <row r="23" spans="1:7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</row>
    <row r="24" spans="1:7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</row>
    <row r="25" spans="1:7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</row>
    <row r="26" spans="1:7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</row>
    <row r="27" spans="1:7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</row>
    <row r="28" spans="1:7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</row>
    <row r="29" spans="1:7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</row>
    <row r="30" spans="1:7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</row>
    <row r="31" spans="1:7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</row>
    <row r="32" spans="1:7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</row>
    <row r="33" spans="1:7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</row>
    <row r="34" spans="1:7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</row>
    <row r="35" spans="1:7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</row>
    <row r="36" spans="1:7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</row>
    <row r="37" spans="1:7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</row>
    <row r="38" spans="1:7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</row>
    <row r="39" spans="1:7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</row>
    <row r="40" spans="1:7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</row>
    <row r="41" spans="1:7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</row>
    <row r="42" spans="1:7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</row>
    <row r="43" spans="1:7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</row>
    <row r="44" spans="1:7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</row>
    <row r="45" spans="1:7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</row>
    <row r="46" spans="1:7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</row>
    <row r="47" spans="1:7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</row>
    <row r="48" spans="1:7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</row>
    <row r="49" spans="1:7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</row>
    <row r="50" spans="1:7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</row>
    <row r="51" spans="1:7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</row>
    <row r="52" spans="1:7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</row>
    <row r="53" spans="1:7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</row>
    <row r="54" spans="1:7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</row>
    <row r="55" spans="1:7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</row>
    <row r="56" spans="1:7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</row>
    <row r="57" spans="1:7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</row>
    <row r="58" spans="1:7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</row>
    <row r="59" spans="1:7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</row>
    <row r="60" spans="1:7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</row>
    <row r="61" spans="1:7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</row>
    <row r="62" spans="1:7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</row>
    <row r="63" spans="1:7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</row>
    <row r="64" spans="1:7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</row>
    <row r="65" spans="1:7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</row>
    <row r="66" spans="1:7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</row>
    <row r="67" spans="1:7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</row>
    <row r="68" spans="1:7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</row>
    <row r="69" spans="1:7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</row>
    <row r="70" spans="1:7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</row>
    <row r="71" spans="1:7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</row>
    <row r="72" spans="1:7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</row>
    <row r="73" spans="1:7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</row>
    <row r="74" spans="1:7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</row>
    <row r="75" spans="1:7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</row>
    <row r="76" spans="1:7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</row>
    <row r="77" spans="1:7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</row>
    <row r="78" spans="1:7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</row>
    <row r="79" spans="1:7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</row>
    <row r="80" spans="1:7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</row>
    <row r="81" spans="1:7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</row>
    <row r="82" spans="1:7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</row>
    <row r="83" spans="1:7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</row>
    <row r="84" spans="1:7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</row>
    <row r="85" spans="1:7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</row>
    <row r="86" spans="1:7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</row>
    <row r="87" spans="1:7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</row>
    <row r="88" spans="1:7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</row>
    <row r="89" spans="1:7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</row>
    <row r="90" spans="1:7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</row>
    <row r="91" spans="1:7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</row>
    <row r="92" spans="1:7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</row>
    <row r="93" spans="1:7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</row>
    <row r="94" spans="1:7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</row>
    <row r="95" spans="1:7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</row>
    <row r="96" spans="1:7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</row>
    <row r="97" spans="1:7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</row>
    <row r="98" spans="1:7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</row>
    <row r="99" spans="1:7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</row>
    <row r="100" spans="1:7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</row>
    <row r="101" spans="1:7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</row>
    <row r="102" spans="1:7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</row>
    <row r="103" spans="1:7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</row>
    <row r="104" spans="1:7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</row>
    <row r="105" spans="1:7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</row>
    <row r="106" spans="1:7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</row>
    <row r="107" spans="1:7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</row>
    <row r="108" spans="1:7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</row>
    <row r="109" spans="1:7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</row>
    <row r="110" spans="1:7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</row>
    <row r="111" spans="1:7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</row>
    <row r="112" spans="1:7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</row>
    <row r="113" spans="1:7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</row>
    <row r="114" spans="1:7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</row>
    <row r="115" spans="1:7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</row>
    <row r="116" spans="1:7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</row>
    <row r="118" spans="1:7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</row>
    <row r="119" spans="1:7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</row>
    <row r="120" spans="1:7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</row>
    <row r="121" spans="1:7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</row>
    <row r="122" spans="1:7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</row>
    <row r="123" spans="1:7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</row>
    <row r="124" spans="1:7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</row>
    <row r="125" spans="1:7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</row>
    <row r="126" spans="1:7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</row>
    <row r="127" spans="1:7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</row>
    <row r="128" spans="1:7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</row>
    <row r="129" spans="1:7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</row>
    <row r="130" spans="1:7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</row>
    <row r="131" spans="1:7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</row>
    <row r="132" spans="1:7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</row>
    <row r="133" spans="1:7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</row>
    <row r="134" spans="1:7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</row>
    <row r="135" spans="1:7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</row>
    <row r="136" spans="1:7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</row>
    <row r="137" spans="1:7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</row>
    <row r="138" spans="1:7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</row>
    <row r="139" spans="1:7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</row>
    <row r="140" spans="1:7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</row>
    <row r="141" spans="1:7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</row>
    <row r="142" spans="1:7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</row>
    <row r="143" spans="1:7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</row>
    <row r="144" spans="1:7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</row>
    <row r="145" spans="1:7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</row>
    <row r="146" spans="1:7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</row>
    <row r="147" spans="1:7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</row>
    <row r="148" spans="1:7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</row>
    <row r="149" spans="1:7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</row>
    <row r="150" spans="1:7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</row>
    <row r="151" spans="1:7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</row>
    <row r="152" spans="1:7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</row>
    <row r="153" spans="1:7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</row>
    <row r="154" spans="1:7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</row>
    <row r="155" spans="1:7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</row>
    <row r="156" spans="1:7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</row>
    <row r="157" spans="1:7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</row>
    <row r="158" spans="1:7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</row>
    <row r="159" spans="1:7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</row>
    <row r="160" spans="1:7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</row>
    <row r="161" spans="1:7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</row>
    <row r="162" spans="1:7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</row>
    <row r="163" spans="1:7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</row>
    <row r="164" spans="1:7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</row>
    <row r="165" spans="1:7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</row>
    <row r="166" spans="1:7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</row>
    <row r="167" spans="1:7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</row>
    <row r="168" spans="1:7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</row>
    <row r="169" spans="1:7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</row>
    <row r="170" spans="1:7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</row>
    <row r="171" spans="1:7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</row>
    <row r="172" spans="1:7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</row>
    <row r="173" spans="1:7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</row>
    <row r="174" spans="1:7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</row>
    <row r="175" spans="1:7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</row>
    <row r="176" spans="1:7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</row>
    <row r="177" spans="1:7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</row>
    <row r="178" spans="1:7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</row>
    <row r="179" spans="1:7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</row>
    <row r="180" spans="1:7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</row>
    <row r="181" spans="1:7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</row>
    <row r="182" spans="1:7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</row>
    <row r="183" spans="1:7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</row>
    <row r="184" spans="1:7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</row>
    <row r="185" spans="1:7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</row>
    <row r="186" spans="1:7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</row>
    <row r="187" spans="1:7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</row>
    <row r="188" spans="1:7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</row>
    <row r="189" spans="1:7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</row>
    <row r="190" spans="1:7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</row>
    <row r="191" spans="1:7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</row>
    <row r="192" spans="1:7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</row>
    <row r="193" spans="1:7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</row>
    <row r="194" spans="1:7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</row>
    <row r="195" spans="1:7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</row>
    <row r="196" spans="1:7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</row>
    <row r="197" spans="1:7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</row>
    <row r="198" spans="1:7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</row>
    <row r="199" spans="1:7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</row>
    <row r="200" spans="1:7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</row>
    <row r="201" spans="1:7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</row>
    <row r="202" spans="1:7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</row>
    <row r="203" spans="1:7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</row>
    <row r="204" spans="1:7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</row>
    <row r="205" spans="1:7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</row>
    <row r="206" spans="1:7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</row>
    <row r="207" spans="1:7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</row>
    <row r="208" spans="1:7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</row>
    <row r="209" spans="1:7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</row>
    <row r="210" spans="1:7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</row>
    <row r="211" spans="1:7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</row>
    <row r="212" spans="1:7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</row>
    <row r="213" spans="1:7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</row>
    <row r="214" spans="1:7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</row>
    <row r="215" spans="1:7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</row>
    <row r="216" spans="1:7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</row>
    <row r="217" spans="1:7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</row>
    <row r="218" spans="1:7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</row>
    <row r="219" spans="1:7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</row>
    <row r="220" spans="1:7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</row>
    <row r="221" spans="1:7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</row>
    <row r="222" spans="1:7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</row>
    <row r="223" spans="1:7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</row>
    <row r="224" spans="1:7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</row>
    <row r="225" spans="1:7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</row>
    <row r="226" spans="1:7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</row>
    <row r="227" spans="1:7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</row>
    <row r="228" spans="1:7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</row>
    <row r="229" spans="1:7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</row>
    <row r="230" spans="1:7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</row>
    <row r="231" spans="1:7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</row>
    <row r="232" spans="1:7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</row>
    <row r="233" spans="1:7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</row>
    <row r="234" spans="1:7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</row>
    <row r="235" spans="1:7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</row>
    <row r="236" spans="1:7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</row>
    <row r="237" spans="1:7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</row>
    <row r="238" spans="1:7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</row>
    <row r="239" spans="1:7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</row>
    <row r="240" spans="1:7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</row>
    <row r="241" spans="1:7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</row>
    <row r="242" spans="1:7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</row>
    <row r="243" spans="1:7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</row>
    <row r="244" spans="1:7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</row>
    <row r="245" spans="1:7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</row>
    <row r="246" spans="1:7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</row>
    <row r="247" spans="1:7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</row>
    <row r="248" spans="1:7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</row>
    <row r="249" spans="1:7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</row>
    <row r="250" spans="1:7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</row>
    <row r="251" spans="1:7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</row>
    <row r="252" spans="1:7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</row>
    <row r="253" spans="1:7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</row>
    <row r="254" spans="1:7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</row>
    <row r="255" spans="1:7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</row>
    <row r="256" spans="1:7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</row>
    <row r="257" spans="1:7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</row>
    <row r="258" spans="1:7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</row>
    <row r="259" spans="1:7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</row>
    <row r="260" spans="1:7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</row>
    <row r="261" spans="1:7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</row>
    <row r="262" spans="1:7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</row>
    <row r="263" spans="1:7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</row>
    <row r="264" spans="1:7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</row>
    <row r="265" spans="1:7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</row>
    <row r="266" spans="1:7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</row>
    <row r="267" spans="1:7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</row>
    <row r="268" spans="1:7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</row>
    <row r="269" spans="1:7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</row>
    <row r="270" spans="1:7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</row>
    <row r="271" spans="1:7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</row>
    <row r="272" spans="1:7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</row>
    <row r="273" spans="1:7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</row>
    <row r="274" spans="1:7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</row>
    <row r="275" spans="1:7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</row>
    <row r="276" spans="1:7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</row>
    <row r="277" spans="1:7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</row>
    <row r="278" spans="1:7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</row>
    <row r="279" spans="1:7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</row>
    <row r="280" spans="1:7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</row>
    <row r="281" spans="1:7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</row>
    <row r="282" spans="1:7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</row>
    <row r="283" spans="1:7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</row>
    <row r="284" spans="1:7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</row>
    <row r="285" spans="1:7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</row>
    <row r="286" spans="1:7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</row>
    <row r="287" spans="1:7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</row>
    <row r="288" spans="1:7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</row>
    <row r="289" spans="1:7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</row>
    <row r="290" spans="1:7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</row>
    <row r="291" spans="1:7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</row>
    <row r="292" spans="1:7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</row>
    <row r="293" spans="1:7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</row>
    <row r="294" spans="1:7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</row>
    <row r="295" spans="1:7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</row>
    <row r="296" spans="1:7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</row>
    <row r="297" spans="1:7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</row>
    <row r="298" spans="1:7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</row>
    <row r="299" spans="1:7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</row>
    <row r="300" spans="1:7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</row>
    <row r="301" spans="1:7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DCCA-BAA9-4B16-B122-EC7DA937FA65}">
  <dimension ref="A1:G306"/>
  <sheetViews>
    <sheetView topLeftCell="A289" workbookViewId="0">
      <selection activeCell="I314" sqref="I314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</row>
    <row r="3" spans="1:7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</row>
    <row r="4" spans="1:7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</row>
    <row r="5" spans="1:7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</row>
    <row r="6" spans="1:7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</row>
    <row r="7" spans="1:7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</row>
    <row r="8" spans="1:7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</row>
    <row r="9" spans="1:7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</row>
    <row r="10" spans="1:7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</row>
    <row r="11" spans="1:7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</row>
    <row r="12" spans="1:7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</row>
    <row r="13" spans="1:7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</row>
    <row r="14" spans="1:7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</row>
    <row r="15" spans="1:7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</row>
    <row r="16" spans="1:7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</row>
    <row r="17" spans="1:7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</row>
    <row r="18" spans="1:7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</row>
    <row r="19" spans="1:7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</row>
    <row r="20" spans="1:7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</row>
    <row r="21" spans="1:7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</row>
    <row r="22" spans="1:7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</row>
    <row r="23" spans="1:7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</row>
    <row r="24" spans="1:7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</row>
    <row r="25" spans="1:7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</row>
    <row r="26" spans="1:7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</row>
    <row r="27" spans="1:7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</row>
    <row r="28" spans="1:7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</row>
    <row r="29" spans="1:7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</row>
    <row r="30" spans="1:7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</row>
    <row r="31" spans="1:7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</row>
    <row r="32" spans="1:7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</row>
    <row r="33" spans="1:7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</row>
    <row r="34" spans="1:7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</row>
    <row r="35" spans="1:7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</row>
    <row r="36" spans="1:7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</row>
    <row r="37" spans="1:7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</row>
    <row r="38" spans="1:7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</row>
    <row r="39" spans="1:7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</row>
    <row r="40" spans="1:7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</row>
    <row r="41" spans="1:7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</row>
    <row r="42" spans="1:7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</row>
    <row r="43" spans="1:7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</row>
    <row r="44" spans="1:7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</row>
    <row r="45" spans="1:7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</row>
    <row r="46" spans="1:7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</row>
    <row r="47" spans="1:7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</row>
    <row r="48" spans="1:7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</row>
    <row r="49" spans="1:7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</row>
    <row r="50" spans="1:7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</row>
    <row r="51" spans="1:7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</row>
    <row r="52" spans="1:7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</row>
    <row r="53" spans="1:7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</row>
    <row r="54" spans="1:7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</row>
    <row r="55" spans="1:7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</row>
    <row r="56" spans="1:7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</row>
    <row r="57" spans="1:7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</row>
    <row r="58" spans="1:7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</row>
    <row r="59" spans="1:7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</row>
    <row r="60" spans="1:7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</row>
    <row r="61" spans="1:7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</row>
    <row r="62" spans="1:7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</row>
    <row r="63" spans="1:7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</row>
    <row r="64" spans="1:7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</row>
    <row r="65" spans="1:7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</row>
    <row r="66" spans="1:7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</row>
    <row r="67" spans="1:7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</row>
    <row r="68" spans="1:7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</row>
    <row r="69" spans="1:7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</row>
    <row r="70" spans="1:7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</row>
    <row r="71" spans="1:7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</row>
    <row r="72" spans="1:7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</row>
    <row r="73" spans="1:7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</row>
    <row r="74" spans="1:7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</row>
    <row r="75" spans="1:7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</row>
    <row r="76" spans="1:7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</row>
    <row r="77" spans="1:7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</row>
    <row r="78" spans="1:7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</row>
    <row r="79" spans="1:7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</row>
    <row r="80" spans="1:7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</row>
    <row r="81" spans="1:7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</row>
    <row r="82" spans="1:7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</row>
    <row r="83" spans="1:7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</row>
    <row r="84" spans="1:7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</row>
    <row r="85" spans="1:7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</row>
    <row r="86" spans="1:7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</row>
    <row r="87" spans="1:7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</row>
    <row r="88" spans="1:7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</row>
    <row r="89" spans="1:7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</row>
    <row r="90" spans="1:7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</row>
    <row r="91" spans="1:7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</row>
    <row r="92" spans="1:7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</row>
    <row r="93" spans="1:7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</row>
    <row r="94" spans="1:7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</row>
    <row r="95" spans="1:7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</row>
    <row r="96" spans="1:7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</row>
    <row r="97" spans="1:7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</row>
    <row r="98" spans="1:7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</row>
    <row r="99" spans="1:7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</row>
    <row r="100" spans="1:7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</row>
    <row r="101" spans="1:7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</row>
    <row r="102" spans="1:7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</row>
    <row r="103" spans="1:7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</row>
    <row r="104" spans="1:7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</row>
    <row r="105" spans="1:7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</row>
    <row r="106" spans="1:7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</row>
    <row r="107" spans="1:7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</row>
    <row r="108" spans="1:7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</row>
    <row r="109" spans="1:7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</row>
    <row r="110" spans="1:7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</row>
    <row r="111" spans="1:7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</row>
    <row r="112" spans="1:7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</row>
    <row r="113" spans="1:7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</row>
    <row r="114" spans="1:7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</row>
    <row r="115" spans="1:7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</row>
    <row r="116" spans="1:7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</row>
    <row r="118" spans="1:7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</row>
    <row r="119" spans="1:7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</row>
    <row r="120" spans="1:7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</row>
    <row r="121" spans="1:7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</row>
    <row r="122" spans="1:7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</row>
    <row r="123" spans="1:7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</row>
    <row r="124" spans="1:7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</row>
    <row r="125" spans="1:7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</row>
    <row r="126" spans="1:7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</row>
    <row r="127" spans="1:7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</row>
    <row r="128" spans="1:7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</row>
    <row r="129" spans="1:7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</row>
    <row r="130" spans="1:7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</row>
    <row r="131" spans="1:7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</row>
    <row r="132" spans="1:7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</row>
    <row r="133" spans="1:7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</row>
    <row r="134" spans="1:7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</row>
    <row r="135" spans="1:7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</row>
    <row r="136" spans="1:7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</row>
    <row r="137" spans="1:7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</row>
    <row r="138" spans="1:7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</row>
    <row r="139" spans="1:7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</row>
    <row r="140" spans="1:7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</row>
    <row r="141" spans="1:7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</row>
    <row r="142" spans="1:7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</row>
    <row r="143" spans="1:7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</row>
    <row r="144" spans="1:7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</row>
    <row r="145" spans="1:7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</row>
    <row r="146" spans="1:7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</row>
    <row r="147" spans="1:7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</row>
    <row r="148" spans="1:7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</row>
    <row r="149" spans="1:7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</row>
    <row r="150" spans="1:7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</row>
    <row r="151" spans="1:7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</row>
    <row r="152" spans="1:7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</row>
    <row r="153" spans="1:7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</row>
    <row r="154" spans="1:7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</row>
    <row r="155" spans="1:7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</row>
    <row r="156" spans="1:7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</row>
    <row r="157" spans="1:7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</row>
    <row r="158" spans="1:7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</row>
    <row r="159" spans="1:7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</row>
    <row r="160" spans="1:7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</row>
    <row r="161" spans="1:7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</row>
    <row r="162" spans="1:7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</row>
    <row r="163" spans="1:7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</row>
    <row r="164" spans="1:7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</row>
    <row r="165" spans="1:7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</row>
    <row r="166" spans="1:7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</row>
    <row r="167" spans="1:7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</row>
    <row r="168" spans="1:7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</row>
    <row r="169" spans="1:7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</row>
    <row r="170" spans="1:7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</row>
    <row r="171" spans="1:7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</row>
    <row r="172" spans="1:7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</row>
    <row r="173" spans="1:7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</row>
    <row r="174" spans="1:7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</row>
    <row r="175" spans="1:7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</row>
    <row r="176" spans="1:7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</row>
    <row r="177" spans="1:7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</row>
    <row r="178" spans="1:7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</row>
    <row r="179" spans="1:7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</row>
    <row r="180" spans="1:7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</row>
    <row r="181" spans="1:7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</row>
    <row r="182" spans="1:7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</row>
    <row r="183" spans="1:7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</row>
    <row r="184" spans="1:7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</row>
    <row r="185" spans="1:7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</row>
    <row r="186" spans="1:7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</row>
    <row r="187" spans="1:7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</row>
    <row r="188" spans="1:7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</row>
    <row r="189" spans="1:7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</row>
    <row r="190" spans="1:7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</row>
    <row r="191" spans="1:7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</row>
    <row r="192" spans="1:7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</row>
    <row r="193" spans="1:7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</row>
    <row r="194" spans="1:7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</row>
    <row r="195" spans="1:7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</row>
    <row r="196" spans="1:7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</row>
    <row r="197" spans="1:7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</row>
    <row r="198" spans="1:7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</row>
    <row r="199" spans="1:7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</row>
    <row r="200" spans="1:7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</row>
    <row r="201" spans="1:7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</row>
    <row r="202" spans="1:7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</row>
    <row r="203" spans="1:7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</row>
    <row r="204" spans="1:7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</row>
    <row r="205" spans="1:7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</row>
    <row r="206" spans="1:7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</row>
    <row r="207" spans="1:7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</row>
    <row r="208" spans="1:7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</row>
    <row r="209" spans="1:7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</row>
    <row r="210" spans="1:7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</row>
    <row r="211" spans="1:7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</row>
    <row r="212" spans="1:7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</row>
    <row r="213" spans="1:7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</row>
    <row r="214" spans="1:7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</row>
    <row r="215" spans="1:7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</row>
    <row r="216" spans="1:7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</row>
    <row r="217" spans="1:7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</row>
    <row r="218" spans="1:7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</row>
    <row r="219" spans="1:7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</row>
    <row r="220" spans="1:7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</row>
    <row r="221" spans="1:7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</row>
    <row r="222" spans="1:7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</row>
    <row r="223" spans="1:7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</row>
    <row r="224" spans="1:7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</row>
    <row r="225" spans="1:7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</row>
    <row r="226" spans="1:7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</row>
    <row r="227" spans="1:7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</row>
    <row r="228" spans="1:7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</row>
    <row r="229" spans="1:7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</row>
    <row r="230" spans="1:7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</row>
    <row r="231" spans="1:7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</row>
    <row r="232" spans="1:7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</row>
    <row r="233" spans="1:7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</row>
    <row r="234" spans="1:7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</row>
    <row r="235" spans="1:7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</row>
    <row r="236" spans="1:7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</row>
    <row r="237" spans="1:7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</row>
    <row r="238" spans="1:7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</row>
    <row r="239" spans="1:7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</row>
    <row r="240" spans="1:7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</row>
    <row r="241" spans="1:7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</row>
    <row r="242" spans="1:7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</row>
    <row r="243" spans="1:7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</row>
    <row r="244" spans="1:7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</row>
    <row r="245" spans="1:7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</row>
    <row r="246" spans="1:7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</row>
    <row r="247" spans="1:7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</row>
    <row r="248" spans="1:7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</row>
    <row r="249" spans="1:7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</row>
    <row r="250" spans="1:7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</row>
    <row r="251" spans="1:7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</row>
    <row r="252" spans="1:7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</row>
    <row r="253" spans="1:7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</row>
    <row r="254" spans="1:7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</row>
    <row r="255" spans="1:7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</row>
    <row r="256" spans="1:7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</row>
    <row r="257" spans="1:7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</row>
    <row r="258" spans="1:7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</row>
    <row r="259" spans="1:7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</row>
    <row r="260" spans="1:7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</row>
    <row r="261" spans="1:7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</row>
    <row r="262" spans="1:7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</row>
    <row r="263" spans="1:7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</row>
    <row r="264" spans="1:7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</row>
    <row r="265" spans="1:7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</row>
    <row r="266" spans="1:7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</row>
    <row r="267" spans="1:7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</row>
    <row r="268" spans="1:7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</row>
    <row r="269" spans="1:7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</row>
    <row r="270" spans="1:7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</row>
    <row r="271" spans="1:7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</row>
    <row r="272" spans="1:7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</row>
    <row r="273" spans="1:7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</row>
    <row r="274" spans="1:7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</row>
    <row r="275" spans="1:7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</row>
    <row r="276" spans="1:7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</row>
    <row r="277" spans="1:7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</row>
    <row r="278" spans="1:7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</row>
    <row r="279" spans="1:7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</row>
    <row r="280" spans="1:7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</row>
    <row r="281" spans="1:7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</row>
    <row r="282" spans="1:7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</row>
    <row r="283" spans="1:7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</row>
    <row r="284" spans="1:7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</row>
    <row r="285" spans="1:7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</row>
    <row r="286" spans="1:7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</row>
    <row r="287" spans="1:7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</row>
    <row r="288" spans="1:7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</row>
    <row r="289" spans="1:7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</row>
    <row r="290" spans="1:7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</row>
    <row r="291" spans="1:7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</row>
    <row r="292" spans="1:7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</row>
    <row r="293" spans="1:7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</row>
    <row r="294" spans="1:7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</row>
    <row r="295" spans="1:7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</row>
    <row r="296" spans="1:7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</row>
    <row r="297" spans="1:7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</row>
    <row r="298" spans="1:7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</row>
    <row r="299" spans="1:7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</row>
    <row r="300" spans="1:7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</row>
    <row r="301" spans="1:7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conditionalFormatting sqref="B2:G311 I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B69-9B44-42CC-889B-E8B9822BF7F9}">
  <dimension ref="A1:T306"/>
  <sheetViews>
    <sheetView topLeftCell="A282" workbookViewId="0">
      <selection activeCell="A2" sqref="A2:G306"/>
    </sheetView>
  </sheetViews>
  <sheetFormatPr defaultRowHeight="15" x14ac:dyDescent="0.25"/>
  <cols>
    <col min="1" max="1" width="10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20" x14ac:dyDescent="0.25">
      <c r="A2" s="1">
        <v>43862</v>
      </c>
      <c r="B2">
        <v>160.61000000000001</v>
      </c>
      <c r="C2">
        <v>1484147</v>
      </c>
      <c r="F2">
        <v>5.0789790660748055</v>
      </c>
      <c r="G2">
        <v>14.210350754407456</v>
      </c>
    </row>
    <row r="3" spans="1:20" x14ac:dyDescent="0.25">
      <c r="A3" s="1">
        <v>43891</v>
      </c>
      <c r="B3">
        <v>158.77000000000001</v>
      </c>
      <c r="C3">
        <v>1454237</v>
      </c>
      <c r="D3">
        <v>-1.1456322769441524E-2</v>
      </c>
      <c r="E3">
        <v>-1.1522451985385767E-2</v>
      </c>
      <c r="F3">
        <v>5.0674566140894202</v>
      </c>
      <c r="G3">
        <v>14.189991922417253</v>
      </c>
    </row>
    <row r="4" spans="1:20" ht="15" customHeight="1" x14ac:dyDescent="0.25">
      <c r="A4" s="1">
        <v>43983</v>
      </c>
      <c r="B4">
        <v>159</v>
      </c>
      <c r="C4">
        <v>1382001</v>
      </c>
      <c r="D4">
        <v>1.4486363922654767E-3</v>
      </c>
      <c r="E4">
        <v>1.4475881308112901E-3</v>
      </c>
      <c r="F4">
        <v>5.0689042022202315</v>
      </c>
      <c r="G4">
        <v>14.139043006898492</v>
      </c>
      <c r="Q4" s="14" t="s">
        <v>247</v>
      </c>
      <c r="R4" s="14"/>
      <c r="S4" s="14"/>
      <c r="T4" s="14"/>
    </row>
    <row r="5" spans="1:20" x14ac:dyDescent="0.25">
      <c r="A5" s="1">
        <v>44013</v>
      </c>
      <c r="B5">
        <v>157.62</v>
      </c>
      <c r="C5">
        <v>1565158</v>
      </c>
      <c r="D5">
        <v>-8.6792452830188396E-3</v>
      </c>
      <c r="E5">
        <v>-8.7171292947280481E-3</v>
      </c>
      <c r="F5">
        <v>5.0601870729255038</v>
      </c>
      <c r="G5">
        <v>14.263497335326882</v>
      </c>
      <c r="Q5" s="14"/>
      <c r="R5" s="14"/>
      <c r="S5" s="14"/>
      <c r="T5" s="14"/>
    </row>
    <row r="6" spans="1:20" x14ac:dyDescent="0.25">
      <c r="A6" s="1">
        <v>44044</v>
      </c>
      <c r="B6">
        <v>160.13999999999999</v>
      </c>
      <c r="C6">
        <v>1841459</v>
      </c>
      <c r="D6">
        <v>1.5987818804720097E-2</v>
      </c>
      <c r="E6">
        <v>1.5861359718984062E-2</v>
      </c>
      <c r="F6">
        <v>5.0760484326444875</v>
      </c>
      <c r="G6">
        <v>14.426068750161079</v>
      </c>
      <c r="Q6" s="14"/>
      <c r="R6" s="14"/>
      <c r="S6" s="14"/>
      <c r="T6" s="14"/>
    </row>
    <row r="7" spans="1:20" x14ac:dyDescent="0.25">
      <c r="A7" s="1">
        <v>44075</v>
      </c>
      <c r="B7">
        <v>162.08000000000001</v>
      </c>
      <c r="C7">
        <v>1621985</v>
      </c>
      <c r="D7">
        <v>1.2114399900087587E-2</v>
      </c>
      <c r="E7">
        <v>1.2041607855885723E-2</v>
      </c>
      <c r="F7">
        <v>5.0880900405003731</v>
      </c>
      <c r="G7">
        <v>14.299161265772563</v>
      </c>
      <c r="Q7" s="14"/>
      <c r="R7" s="14"/>
      <c r="S7" s="14"/>
      <c r="T7" s="14"/>
    </row>
    <row r="8" spans="1:20" x14ac:dyDescent="0.25">
      <c r="A8" s="1">
        <v>44105</v>
      </c>
      <c r="B8">
        <v>161.27000000000001</v>
      </c>
      <c r="C8">
        <v>1554452</v>
      </c>
      <c r="D8">
        <v>-4.9975320829220276E-3</v>
      </c>
      <c r="E8">
        <v>-5.010061507948884E-3</v>
      </c>
      <c r="F8">
        <v>5.0830799789924246</v>
      </c>
      <c r="G8">
        <v>14.256633629908357</v>
      </c>
      <c r="Q8" s="14"/>
      <c r="R8" s="14"/>
      <c r="S8" s="14"/>
      <c r="T8" s="14"/>
    </row>
    <row r="9" spans="1:20" x14ac:dyDescent="0.25">
      <c r="A9" t="s">
        <v>53</v>
      </c>
      <c r="B9">
        <v>163.30000000000001</v>
      </c>
      <c r="C9">
        <v>1242038</v>
      </c>
      <c r="D9">
        <v>1.2587586035840523E-2</v>
      </c>
      <c r="E9">
        <v>1.2509020983995013E-2</v>
      </c>
      <c r="F9">
        <v>5.0955889999764192</v>
      </c>
      <c r="G9">
        <v>14.032264136820723</v>
      </c>
    </row>
    <row r="10" spans="1:20" x14ac:dyDescent="0.25">
      <c r="A10" t="s">
        <v>54</v>
      </c>
      <c r="B10">
        <v>162.1</v>
      </c>
      <c r="C10">
        <v>1544199</v>
      </c>
      <c r="D10">
        <v>-7.3484384568280282E-3</v>
      </c>
      <c r="E10">
        <v>-7.3755712347890632E-3</v>
      </c>
      <c r="F10">
        <v>5.0882134287416303</v>
      </c>
      <c r="G10">
        <v>14.250015887272133</v>
      </c>
    </row>
    <row r="11" spans="1:20" x14ac:dyDescent="0.25">
      <c r="A11" t="s">
        <v>55</v>
      </c>
      <c r="B11">
        <v>163.29</v>
      </c>
      <c r="C11">
        <v>1511841</v>
      </c>
      <c r="D11">
        <v>7.3411474398519293E-3</v>
      </c>
      <c r="E11">
        <v>7.3143323725879126E-3</v>
      </c>
      <c r="F11">
        <v>5.0955277611142185</v>
      </c>
      <c r="G11">
        <v>14.22883867146189</v>
      </c>
    </row>
    <row r="12" spans="1:20" x14ac:dyDescent="0.25">
      <c r="A12" t="s">
        <v>56</v>
      </c>
      <c r="B12">
        <v>166.22</v>
      </c>
      <c r="C12">
        <v>1297065</v>
      </c>
      <c r="D12">
        <v>1.7943536040173968E-2</v>
      </c>
      <c r="E12">
        <v>1.7784451010662082E-2</v>
      </c>
      <c r="F12">
        <v>5.11331221212488</v>
      </c>
      <c r="G12">
        <v>14.075614577694337</v>
      </c>
    </row>
    <row r="13" spans="1:20" x14ac:dyDescent="0.25">
      <c r="A13" t="s">
        <v>57</v>
      </c>
      <c r="B13">
        <v>167.08</v>
      </c>
      <c r="C13">
        <v>1671485</v>
      </c>
      <c r="D13">
        <v>5.1738659607749584E-3</v>
      </c>
      <c r="E13">
        <v>5.1605275040943806E-3</v>
      </c>
      <c r="F13">
        <v>5.1184727396289746</v>
      </c>
      <c r="G13">
        <v>14.329223010826553</v>
      </c>
    </row>
    <row r="14" spans="1:20" x14ac:dyDescent="0.25">
      <c r="A14" t="s">
        <v>58</v>
      </c>
      <c r="B14">
        <v>166.46</v>
      </c>
      <c r="C14">
        <v>1478154</v>
      </c>
      <c r="D14">
        <v>-3.7107972228872664E-3</v>
      </c>
      <c r="E14">
        <v>-3.7176993110255214E-3</v>
      </c>
      <c r="F14">
        <v>5.1147550403179487</v>
      </c>
      <c r="G14">
        <v>14.206304569920293</v>
      </c>
    </row>
    <row r="15" spans="1:20" x14ac:dyDescent="0.25">
      <c r="A15" t="s">
        <v>59</v>
      </c>
      <c r="B15">
        <v>165.8</v>
      </c>
      <c r="C15">
        <v>1515488</v>
      </c>
      <c r="D15">
        <v>-3.9649164964555839E-3</v>
      </c>
      <c r="E15">
        <v>-3.9727976167544567E-3</v>
      </c>
      <c r="F15">
        <v>5.1107822427011946</v>
      </c>
      <c r="G15">
        <v>14.231248057269827</v>
      </c>
    </row>
    <row r="16" spans="1:20" x14ac:dyDescent="0.25">
      <c r="A16" t="s">
        <v>60</v>
      </c>
      <c r="B16">
        <v>166.73</v>
      </c>
      <c r="C16">
        <v>1199730</v>
      </c>
      <c r="D16">
        <v>5.6091676718937177E-3</v>
      </c>
      <c r="E16">
        <v>5.5934948711727373E-3</v>
      </c>
      <c r="F16">
        <v>5.1163757375723673</v>
      </c>
      <c r="G16">
        <v>13.997607089441932</v>
      </c>
    </row>
    <row r="17" spans="1:20" x14ac:dyDescent="0.25">
      <c r="A17" t="s">
        <v>61</v>
      </c>
      <c r="B17">
        <v>165.04</v>
      </c>
      <c r="C17">
        <v>2249939</v>
      </c>
      <c r="D17">
        <v>-1.0136148263659796E-2</v>
      </c>
      <c r="E17">
        <v>-1.0187868809371142E-2</v>
      </c>
      <c r="F17">
        <v>5.106187868762996</v>
      </c>
      <c r="G17">
        <v>14.626413662701978</v>
      </c>
    </row>
    <row r="18" spans="1:20" x14ac:dyDescent="0.25">
      <c r="A18" t="s">
        <v>62</v>
      </c>
      <c r="B18">
        <v>162.27000000000001</v>
      </c>
      <c r="C18">
        <v>1947004</v>
      </c>
      <c r="D18">
        <v>-1.6783809985457962E-2</v>
      </c>
      <c r="E18">
        <v>-1.6926254211550945E-2</v>
      </c>
      <c r="F18">
        <v>5.0892616145514458</v>
      </c>
      <c r="G18">
        <v>14.481802338794958</v>
      </c>
      <c r="Q18" s="14" t="s">
        <v>248</v>
      </c>
      <c r="R18" s="14"/>
      <c r="S18" s="14"/>
      <c r="T18" s="14"/>
    </row>
    <row r="19" spans="1:20" x14ac:dyDescent="0.25">
      <c r="A19" t="s">
        <v>63</v>
      </c>
      <c r="B19">
        <v>165.49</v>
      </c>
      <c r="C19">
        <v>1273572</v>
      </c>
      <c r="D19">
        <v>1.9843470758612182E-2</v>
      </c>
      <c r="E19">
        <v>1.9649155479406561E-2</v>
      </c>
      <c r="F19">
        <v>5.1089107700308523</v>
      </c>
      <c r="G19">
        <v>14.057336108905961</v>
      </c>
      <c r="Q19" s="14"/>
      <c r="R19" s="14"/>
      <c r="S19" s="14"/>
      <c r="T19" s="14"/>
    </row>
    <row r="20" spans="1:20" x14ac:dyDescent="0.25">
      <c r="A20" t="s">
        <v>64</v>
      </c>
      <c r="B20">
        <v>168.14</v>
      </c>
      <c r="C20">
        <v>1852795</v>
      </c>
      <c r="D20">
        <v>1.6013052148165913E-2</v>
      </c>
      <c r="E20">
        <v>1.5886195676298693E-2</v>
      </c>
      <c r="F20">
        <v>5.1247969657071506</v>
      </c>
      <c r="G20">
        <v>14.432205867738864</v>
      </c>
      <c r="Q20" s="14"/>
      <c r="R20" s="14"/>
      <c r="S20" s="14"/>
      <c r="T20" s="14"/>
    </row>
    <row r="21" spans="1:20" x14ac:dyDescent="0.25">
      <c r="A21" t="s">
        <v>65</v>
      </c>
      <c r="B21">
        <v>172.75</v>
      </c>
      <c r="C21">
        <v>4001118</v>
      </c>
      <c r="D21">
        <v>2.7417628167003771E-2</v>
      </c>
      <c r="E21">
        <v>2.7048496940628573E-2</v>
      </c>
      <c r="F21">
        <v>5.1518454626477794</v>
      </c>
      <c r="G21">
        <v>15.202084380031316</v>
      </c>
      <c r="Q21" s="14"/>
      <c r="R21" s="14"/>
      <c r="S21" s="14"/>
      <c r="T21" s="14"/>
    </row>
    <row r="22" spans="1:20" x14ac:dyDescent="0.25">
      <c r="A22" t="s">
        <v>66</v>
      </c>
      <c r="B22">
        <v>170.18</v>
      </c>
      <c r="C22">
        <v>3183291</v>
      </c>
      <c r="D22">
        <v>-1.4876989869753941E-2</v>
      </c>
      <c r="E22">
        <v>-1.4988762226367965E-2</v>
      </c>
      <c r="F22">
        <v>5.1368567004214114</v>
      </c>
      <c r="G22">
        <v>14.973426125271059</v>
      </c>
      <c r="Q22" s="14"/>
      <c r="R22" s="14"/>
      <c r="S22" s="14"/>
      <c r="T22" s="14"/>
    </row>
    <row r="23" spans="1:20" x14ac:dyDescent="0.25">
      <c r="A23" s="1">
        <v>43892</v>
      </c>
      <c r="B23">
        <v>174.4</v>
      </c>
      <c r="C23">
        <v>2275551</v>
      </c>
      <c r="D23">
        <v>2.4797273475143957E-2</v>
      </c>
      <c r="E23">
        <v>2.4494811053468058E-2</v>
      </c>
      <c r="F23">
        <v>5.1613515114748791</v>
      </c>
      <c r="G23">
        <v>14.637732778844233</v>
      </c>
      <c r="Q23" s="14"/>
      <c r="R23" s="14"/>
      <c r="S23" s="14"/>
      <c r="T23" s="14"/>
    </row>
    <row r="24" spans="1:20" x14ac:dyDescent="0.25">
      <c r="A24" s="1">
        <v>43923</v>
      </c>
      <c r="B24">
        <v>180.15</v>
      </c>
      <c r="C24">
        <v>2224805</v>
      </c>
      <c r="D24">
        <v>3.2970183486238529E-2</v>
      </c>
      <c r="E24">
        <v>3.2438325719223039E-2</v>
      </c>
      <c r="F24">
        <v>5.1937898371941023</v>
      </c>
      <c r="G24">
        <v>14.615179829292391</v>
      </c>
      <c r="Q24" s="14"/>
      <c r="R24" s="14"/>
      <c r="S24" s="14"/>
      <c r="T24" s="14"/>
    </row>
    <row r="25" spans="1:20" x14ac:dyDescent="0.25">
      <c r="A25" s="1">
        <v>43953</v>
      </c>
      <c r="B25">
        <v>179.9</v>
      </c>
      <c r="C25">
        <v>3040755</v>
      </c>
      <c r="D25">
        <v>-1.3877324451845683E-3</v>
      </c>
      <c r="E25">
        <v>-1.3886962376147818E-3</v>
      </c>
      <c r="F25">
        <v>5.1924011409564876</v>
      </c>
      <c r="G25">
        <v>14.9276163978105</v>
      </c>
    </row>
    <row r="26" spans="1:20" x14ac:dyDescent="0.25">
      <c r="A26" s="1">
        <v>43984</v>
      </c>
      <c r="B26">
        <v>183.65</v>
      </c>
      <c r="C26">
        <v>2198977</v>
      </c>
      <c r="D26">
        <v>2.0844913841022789E-2</v>
      </c>
      <c r="E26">
        <v>2.0630631309188824E-2</v>
      </c>
      <c r="F26">
        <v>5.2130317722656763</v>
      </c>
      <c r="G26">
        <v>14.603502810182517</v>
      </c>
    </row>
    <row r="27" spans="1:20" x14ac:dyDescent="0.25">
      <c r="A27" s="1">
        <v>44014</v>
      </c>
      <c r="B27">
        <v>183.89</v>
      </c>
      <c r="C27">
        <v>2468882</v>
      </c>
      <c r="D27">
        <v>1.3068336509664072E-3</v>
      </c>
      <c r="E27">
        <v>1.3059804870854833E-3</v>
      </c>
      <c r="F27">
        <v>5.2143377527527619</v>
      </c>
      <c r="G27">
        <v>14.719275974556618</v>
      </c>
    </row>
    <row r="28" spans="1:20" x14ac:dyDescent="0.25">
      <c r="A28" s="1">
        <v>44106</v>
      </c>
      <c r="B28">
        <v>188.72</v>
      </c>
      <c r="C28">
        <v>2188123</v>
      </c>
      <c r="D28">
        <v>2.6265702322040421E-2</v>
      </c>
      <c r="E28">
        <v>2.5926682346657941E-2</v>
      </c>
      <c r="F28">
        <v>5.2402644350994194</v>
      </c>
      <c r="G28">
        <v>14.598554656666085</v>
      </c>
    </row>
    <row r="29" spans="1:20" x14ac:dyDescent="0.25">
      <c r="A29" s="1">
        <v>44137</v>
      </c>
      <c r="B29">
        <v>184.37</v>
      </c>
      <c r="C29">
        <v>4688306</v>
      </c>
      <c r="D29">
        <v>-2.3050021195421759E-2</v>
      </c>
      <c r="E29">
        <v>-2.3319827017120168E-2</v>
      </c>
      <c r="F29">
        <v>5.216944608082299</v>
      </c>
      <c r="G29">
        <v>15.360581881146336</v>
      </c>
    </row>
    <row r="30" spans="1:20" x14ac:dyDescent="0.25">
      <c r="A30" s="1">
        <v>44167</v>
      </c>
      <c r="B30">
        <v>184.7</v>
      </c>
      <c r="C30">
        <v>3756749</v>
      </c>
      <c r="D30">
        <v>1.7898790475673052E-3</v>
      </c>
      <c r="E30">
        <v>1.7882791228947092E-3</v>
      </c>
      <c r="F30">
        <v>5.2187328872051939</v>
      </c>
      <c r="G30">
        <v>15.139064513700408</v>
      </c>
    </row>
    <row r="31" spans="1:20" x14ac:dyDescent="0.25">
      <c r="A31" t="s">
        <v>67</v>
      </c>
      <c r="B31">
        <v>183.69</v>
      </c>
      <c r="C31">
        <v>2711076</v>
      </c>
      <c r="D31">
        <v>-5.4683270167839252E-3</v>
      </c>
      <c r="E31">
        <v>-5.4833330472213978E-3</v>
      </c>
      <c r="F31">
        <v>5.2132495541579731</v>
      </c>
      <c r="G31">
        <v>14.812856162023676</v>
      </c>
    </row>
    <row r="32" spans="1:20" x14ac:dyDescent="0.25">
      <c r="A32" t="s">
        <v>68</v>
      </c>
      <c r="B32">
        <v>185.4</v>
      </c>
      <c r="C32">
        <v>1361434</v>
      </c>
      <c r="D32">
        <v>9.3091621754042564E-3</v>
      </c>
      <c r="E32">
        <v>9.266098973781986E-3</v>
      </c>
      <c r="F32">
        <v>5.2225156531317545</v>
      </c>
      <c r="G32">
        <v>14.124049113975307</v>
      </c>
    </row>
    <row r="33" spans="1:20" x14ac:dyDescent="0.25">
      <c r="A33" t="s">
        <v>69</v>
      </c>
      <c r="B33">
        <v>187.25</v>
      </c>
      <c r="C33">
        <v>1460895</v>
      </c>
      <c r="D33">
        <v>9.9784250269686851E-3</v>
      </c>
      <c r="E33">
        <v>9.9289692655741366E-3</v>
      </c>
      <c r="F33">
        <v>5.2324446223973284</v>
      </c>
      <c r="G33">
        <v>14.194559819567004</v>
      </c>
      <c r="Q33" s="14" t="s">
        <v>249</v>
      </c>
      <c r="R33" s="14"/>
      <c r="S33" s="14"/>
      <c r="T33" s="14"/>
    </row>
    <row r="34" spans="1:20" x14ac:dyDescent="0.25">
      <c r="A34" t="s">
        <v>70</v>
      </c>
      <c r="B34">
        <v>187.25</v>
      </c>
      <c r="C34">
        <v>1188625</v>
      </c>
      <c r="D34">
        <v>0</v>
      </c>
      <c r="E34">
        <v>0</v>
      </c>
      <c r="F34">
        <v>5.2324446223973284</v>
      </c>
      <c r="G34">
        <v>13.988307734841745</v>
      </c>
      <c r="Q34" s="14"/>
      <c r="R34" s="14"/>
      <c r="S34" s="14"/>
      <c r="T34" s="14"/>
    </row>
    <row r="35" spans="1:20" x14ac:dyDescent="0.25">
      <c r="A35" t="s">
        <v>71</v>
      </c>
      <c r="B35">
        <v>184.37</v>
      </c>
      <c r="C35">
        <v>2466554</v>
      </c>
      <c r="D35">
        <v>-1.5380507343124142E-2</v>
      </c>
      <c r="E35">
        <v>-1.5500014315029422E-2</v>
      </c>
      <c r="F35">
        <v>5.216944608082299</v>
      </c>
      <c r="G35">
        <v>14.718332592787448</v>
      </c>
      <c r="Q35" s="14"/>
      <c r="R35" s="14"/>
      <c r="S35" s="14"/>
      <c r="T35" s="14"/>
    </row>
    <row r="36" spans="1:20" x14ac:dyDescent="0.25">
      <c r="A36" t="s">
        <v>72</v>
      </c>
      <c r="B36">
        <v>178.57</v>
      </c>
      <c r="C36">
        <v>3200997</v>
      </c>
      <c r="D36">
        <v>-3.1458480229972399E-2</v>
      </c>
      <c r="E36">
        <v>-3.1963926873266171E-2</v>
      </c>
      <c r="F36">
        <v>5.1849806812090335</v>
      </c>
      <c r="G36">
        <v>14.978972881744438</v>
      </c>
      <c r="Q36" s="14"/>
      <c r="R36" s="14"/>
      <c r="S36" s="14"/>
      <c r="T36" s="14"/>
    </row>
    <row r="37" spans="1:20" x14ac:dyDescent="0.25">
      <c r="A37" t="s">
        <v>73</v>
      </c>
      <c r="B37">
        <v>170.17</v>
      </c>
      <c r="C37">
        <v>3416423</v>
      </c>
      <c r="D37">
        <v>-3.571846820470861E-3</v>
      </c>
      <c r="E37">
        <v>-3.5782410961148598E-3</v>
      </c>
      <c r="F37">
        <v>5.1367979373833448</v>
      </c>
      <c r="G37">
        <v>15.044104655264228</v>
      </c>
      <c r="Q37" s="14"/>
      <c r="R37" s="14"/>
      <c r="S37" s="14"/>
      <c r="T37" s="14"/>
    </row>
    <row r="38" spans="1:20" x14ac:dyDescent="0.25">
      <c r="A38" t="s">
        <v>75</v>
      </c>
      <c r="B38">
        <v>161.91999999999999</v>
      </c>
      <c r="C38">
        <v>5726661</v>
      </c>
      <c r="D38">
        <v>2.4810126582278401E-2</v>
      </c>
      <c r="E38">
        <v>2.4507353072133874E-2</v>
      </c>
      <c r="F38">
        <v>5.0871023860991009</v>
      </c>
      <c r="G38">
        <v>15.560643196329083</v>
      </c>
    </row>
    <row r="39" spans="1:20" x14ac:dyDescent="0.25">
      <c r="A39" s="1">
        <v>43924</v>
      </c>
      <c r="B39">
        <v>170.45</v>
      </c>
      <c r="C39">
        <v>2873255</v>
      </c>
      <c r="D39">
        <v>3.6548285088786131E-2</v>
      </c>
      <c r="E39">
        <v>3.589623655423442E-2</v>
      </c>
      <c r="F39">
        <v>5.1384419985839118</v>
      </c>
      <c r="G39">
        <v>14.870956091419172</v>
      </c>
    </row>
    <row r="40" spans="1:20" x14ac:dyDescent="0.25">
      <c r="A40" s="1">
        <v>43954</v>
      </c>
      <c r="B40">
        <v>166.46</v>
      </c>
      <c r="C40">
        <v>3422063</v>
      </c>
      <c r="D40">
        <v>-2.3408624229979354E-2</v>
      </c>
      <c r="E40">
        <v>-2.3686958265962912E-2</v>
      </c>
      <c r="F40">
        <v>5.1147550403179487</v>
      </c>
      <c r="G40">
        <v>15.045754143551191</v>
      </c>
    </row>
    <row r="41" spans="1:20" x14ac:dyDescent="0.25">
      <c r="A41" s="1">
        <v>43985</v>
      </c>
      <c r="B41">
        <v>161.29</v>
      </c>
      <c r="C41">
        <v>5498580</v>
      </c>
      <c r="D41">
        <v>-3.1058512555569E-2</v>
      </c>
      <c r="E41">
        <v>-3.1551053388858018E-2</v>
      </c>
      <c r="F41">
        <v>5.0832039869290915</v>
      </c>
      <c r="G41">
        <v>15.520000435049853</v>
      </c>
    </row>
    <row r="42" spans="1:20" x14ac:dyDescent="0.25">
      <c r="A42" t="s">
        <v>79</v>
      </c>
      <c r="B42">
        <v>142.52000000000001</v>
      </c>
      <c r="C42">
        <v>5582841</v>
      </c>
      <c r="D42">
        <v>-2.7034407427635035E-2</v>
      </c>
      <c r="E42">
        <v>-2.7406559628619875E-2</v>
      </c>
      <c r="F42">
        <v>4.9594823407376349</v>
      </c>
      <c r="G42">
        <v>15.535208344574757</v>
      </c>
    </row>
    <row r="43" spans="1:20" x14ac:dyDescent="0.25">
      <c r="A43" t="s">
        <v>80</v>
      </c>
      <c r="B43">
        <v>142.69999999999999</v>
      </c>
      <c r="C43">
        <v>5920618</v>
      </c>
      <c r="D43">
        <v>1.2629806342967891E-3</v>
      </c>
      <c r="E43">
        <v>1.2621837451552444E-3</v>
      </c>
      <c r="F43">
        <v>4.9607445244827906</v>
      </c>
      <c r="G43">
        <v>15.593951393303627</v>
      </c>
    </row>
    <row r="44" spans="1:20" x14ac:dyDescent="0.25">
      <c r="A44" t="s">
        <v>82</v>
      </c>
      <c r="B44">
        <v>135.56</v>
      </c>
      <c r="C44">
        <v>5865001</v>
      </c>
      <c r="D44">
        <v>-9.1367590088443831E-3</v>
      </c>
      <c r="E44">
        <v>-9.1787551931721036E-3</v>
      </c>
      <c r="F44">
        <v>4.9094143467388509</v>
      </c>
      <c r="G44">
        <v>15.584513210572682</v>
      </c>
    </row>
    <row r="45" spans="1:20" x14ac:dyDescent="0.25">
      <c r="A45" t="s">
        <v>84</v>
      </c>
      <c r="B45">
        <v>146.91999999999999</v>
      </c>
      <c r="C45">
        <v>6236320</v>
      </c>
      <c r="D45">
        <v>-9.5726034784954558E-3</v>
      </c>
      <c r="E45">
        <v>-9.6187153569455269E-3</v>
      </c>
      <c r="F45">
        <v>4.9898882209514666</v>
      </c>
      <c r="G45">
        <v>15.645900822788715</v>
      </c>
    </row>
    <row r="46" spans="1:20" x14ac:dyDescent="0.25">
      <c r="A46" t="s">
        <v>88</v>
      </c>
      <c r="B46">
        <v>157.66999999999999</v>
      </c>
      <c r="C46">
        <v>4988816</v>
      </c>
      <c r="D46">
        <v>-1.6468093069677593E-2</v>
      </c>
      <c r="E46">
        <v>-1.6605199452191875E-2</v>
      </c>
      <c r="F46">
        <v>5.0605042412493901</v>
      </c>
      <c r="G46">
        <v>15.422709165024544</v>
      </c>
    </row>
    <row r="47" spans="1:20" x14ac:dyDescent="0.25">
      <c r="A47" s="1">
        <v>43834</v>
      </c>
      <c r="B47">
        <v>151.91999999999999</v>
      </c>
      <c r="C47">
        <v>3908441</v>
      </c>
      <c r="D47">
        <v>-3.6468573603095078E-2</v>
      </c>
      <c r="E47">
        <v>-3.7150174745359955E-2</v>
      </c>
      <c r="F47">
        <v>5.0233540665040302</v>
      </c>
      <c r="G47">
        <v>15.178649131223482</v>
      </c>
      <c r="Q47" s="14" t="s">
        <v>250</v>
      </c>
      <c r="R47" s="14"/>
      <c r="S47" s="14"/>
      <c r="T47" s="14"/>
    </row>
    <row r="48" spans="1:20" x14ac:dyDescent="0.25">
      <c r="A48" s="1">
        <v>43865</v>
      </c>
      <c r="B48">
        <v>155.26</v>
      </c>
      <c r="C48">
        <v>3283062</v>
      </c>
      <c r="D48">
        <v>2.1985255397577695E-2</v>
      </c>
      <c r="E48">
        <v>2.1747064473503844E-2</v>
      </c>
      <c r="F48">
        <v>5.0451011309775344</v>
      </c>
      <c r="G48">
        <v>15.004287081471414</v>
      </c>
      <c r="Q48" s="14"/>
      <c r="R48" s="14"/>
      <c r="S48" s="14"/>
      <c r="T48" s="14"/>
    </row>
    <row r="49" spans="1:20" x14ac:dyDescent="0.25">
      <c r="A49" s="1">
        <v>43894</v>
      </c>
      <c r="B49">
        <v>153.83000000000001</v>
      </c>
      <c r="C49">
        <v>2481473</v>
      </c>
      <c r="D49">
        <v>-9.2103568208165565E-3</v>
      </c>
      <c r="E49">
        <v>-9.2530344098743656E-3</v>
      </c>
      <c r="F49">
        <v>5.0358480965676602</v>
      </c>
      <c r="G49">
        <v>14.724362893434622</v>
      </c>
      <c r="Q49" s="14"/>
      <c r="R49" s="14"/>
      <c r="S49" s="14"/>
      <c r="T49" s="14"/>
    </row>
    <row r="50" spans="1:20" x14ac:dyDescent="0.25">
      <c r="A50" s="1">
        <v>44016</v>
      </c>
      <c r="B50">
        <v>163.47999999999999</v>
      </c>
      <c r="C50">
        <v>3539809</v>
      </c>
      <c r="D50">
        <v>-1.0830761783747929E-2</v>
      </c>
      <c r="E50">
        <v>-1.0889841456658469E-2</v>
      </c>
      <c r="F50">
        <v>5.0966906586960761</v>
      </c>
      <c r="G50">
        <v>15.079583328852085</v>
      </c>
      <c r="Q50" s="14"/>
      <c r="R50" s="14"/>
      <c r="S50" s="14"/>
      <c r="T50" s="14"/>
    </row>
    <row r="51" spans="1:20" x14ac:dyDescent="0.25">
      <c r="A51" s="1">
        <v>44047</v>
      </c>
      <c r="B51">
        <v>165.11</v>
      </c>
      <c r="C51">
        <v>2600733</v>
      </c>
      <c r="D51">
        <v>9.9706386102276969E-3</v>
      </c>
      <c r="E51">
        <v>9.921259747664642E-3</v>
      </c>
      <c r="F51">
        <v>5.1066119184437415</v>
      </c>
      <c r="G51">
        <v>14.77130388633579</v>
      </c>
      <c r="Q51" s="14"/>
      <c r="R51" s="14"/>
      <c r="S51" s="14"/>
      <c r="T51" s="14"/>
    </row>
    <row r="52" spans="1:20" x14ac:dyDescent="0.25">
      <c r="A52" s="1">
        <v>44078</v>
      </c>
      <c r="B52">
        <v>165.19</v>
      </c>
      <c r="C52">
        <v>3108571</v>
      </c>
      <c r="D52">
        <v>4.8452546786980846E-4</v>
      </c>
      <c r="E52">
        <v>4.8440812330806035E-4</v>
      </c>
      <c r="F52">
        <v>5.1070963265670493</v>
      </c>
      <c r="G52">
        <v>14.949673693029046</v>
      </c>
      <c r="Q52" s="14"/>
      <c r="R52" s="14"/>
      <c r="S52" s="14"/>
      <c r="T52" s="14"/>
    </row>
    <row r="53" spans="1:20" x14ac:dyDescent="0.25">
      <c r="A53" t="s">
        <v>89</v>
      </c>
      <c r="B53">
        <v>165.51</v>
      </c>
      <c r="C53">
        <v>2119362</v>
      </c>
      <c r="D53">
        <v>1.9371632665415169E-3</v>
      </c>
      <c r="E53">
        <v>1.935289385399739E-3</v>
      </c>
      <c r="F53">
        <v>5.1090316159524489</v>
      </c>
      <c r="G53">
        <v>14.566625657959417</v>
      </c>
    </row>
    <row r="54" spans="1:20" x14ac:dyDescent="0.25">
      <c r="A54" t="s">
        <v>91</v>
      </c>
      <c r="B54">
        <v>171.85</v>
      </c>
      <c r="C54">
        <v>2195755</v>
      </c>
      <c r="D54">
        <v>-1.065054691997694E-2</v>
      </c>
      <c r="E54">
        <v>-1.0707669951216298E-2</v>
      </c>
      <c r="F54">
        <v>5.1466220032958425</v>
      </c>
      <c r="G54">
        <v>14.602036508903037</v>
      </c>
    </row>
    <row r="55" spans="1:20" x14ac:dyDescent="0.25">
      <c r="A55" t="s">
        <v>92</v>
      </c>
      <c r="B55">
        <v>177.08</v>
      </c>
      <c r="C55">
        <v>3163450</v>
      </c>
      <c r="D55">
        <v>3.0433517602560481E-2</v>
      </c>
      <c r="E55">
        <v>2.9979604568097531E-2</v>
      </c>
      <c r="F55">
        <v>5.1766016078639403</v>
      </c>
      <c r="G55">
        <v>14.967173762165208</v>
      </c>
    </row>
    <row r="56" spans="1:20" x14ac:dyDescent="0.25">
      <c r="A56" t="s">
        <v>93</v>
      </c>
      <c r="B56">
        <v>178.7</v>
      </c>
      <c r="C56">
        <v>2982625</v>
      </c>
      <c r="D56">
        <v>9.1484074994351485E-3</v>
      </c>
      <c r="E56">
        <v>9.1068143014420375E-3</v>
      </c>
      <c r="F56">
        <v>5.1857084221653826</v>
      </c>
      <c r="G56">
        <v>14.908314343224326</v>
      </c>
    </row>
    <row r="57" spans="1:20" x14ac:dyDescent="0.25">
      <c r="A57" t="s">
        <v>95</v>
      </c>
      <c r="B57">
        <v>173.5</v>
      </c>
      <c r="C57">
        <v>2023246</v>
      </c>
      <c r="D57">
        <v>3.4153901174226557E-2</v>
      </c>
      <c r="E57">
        <v>3.3583605604604619E-2</v>
      </c>
      <c r="F57">
        <v>5.1561775993869139</v>
      </c>
      <c r="G57">
        <v>14.520213710338819</v>
      </c>
    </row>
    <row r="58" spans="1:20" x14ac:dyDescent="0.25">
      <c r="A58" t="s">
        <v>96</v>
      </c>
      <c r="B58">
        <v>171.43</v>
      </c>
      <c r="C58">
        <v>2108888</v>
      </c>
      <c r="D58">
        <v>-1.1930835734870278E-2</v>
      </c>
      <c r="E58">
        <v>-1.2002579367524193E-2</v>
      </c>
      <c r="F58">
        <v>5.1441750200193894</v>
      </c>
      <c r="G58">
        <v>14.561671352313436</v>
      </c>
    </row>
    <row r="59" spans="1:20" x14ac:dyDescent="0.25">
      <c r="A59" t="s">
        <v>97</v>
      </c>
      <c r="B59">
        <v>174.54</v>
      </c>
      <c r="C59">
        <v>1907308</v>
      </c>
      <c r="D59">
        <v>1.8141515487370852E-2</v>
      </c>
      <c r="E59">
        <v>1.7978921715775406E-2</v>
      </c>
      <c r="F59">
        <v>5.1621539417351654</v>
      </c>
      <c r="G59">
        <v>14.461203381766669</v>
      </c>
    </row>
    <row r="60" spans="1:20" x14ac:dyDescent="0.25">
      <c r="A60" t="s">
        <v>98</v>
      </c>
      <c r="B60">
        <v>174.14</v>
      </c>
      <c r="C60">
        <v>1753701</v>
      </c>
      <c r="D60">
        <v>-2.2917382834880583E-3</v>
      </c>
      <c r="E60">
        <v>-2.2943683346957557E-3</v>
      </c>
      <c r="F60">
        <v>5.1598595734004693</v>
      </c>
      <c r="G60">
        <v>14.377238969880178</v>
      </c>
    </row>
    <row r="61" spans="1:20" x14ac:dyDescent="0.25">
      <c r="A61" t="s">
        <v>99</v>
      </c>
      <c r="B61">
        <v>169.79</v>
      </c>
      <c r="C61">
        <v>1982256</v>
      </c>
      <c r="D61">
        <v>-2.4979901228896258E-2</v>
      </c>
      <c r="E61">
        <v>-2.5297194072549052E-2</v>
      </c>
      <c r="F61">
        <v>5.13456237932792</v>
      </c>
      <c r="G61">
        <v>14.499746147993477</v>
      </c>
    </row>
    <row r="62" spans="1:20" x14ac:dyDescent="0.25">
      <c r="A62" t="s">
        <v>101</v>
      </c>
      <c r="B62">
        <v>179.2</v>
      </c>
      <c r="C62">
        <v>2090867</v>
      </c>
      <c r="D62">
        <v>1.0887346984825285E-2</v>
      </c>
      <c r="E62">
        <v>1.0828506515136959E-2</v>
      </c>
      <c r="F62">
        <v>5.1885025005408298</v>
      </c>
      <c r="G62">
        <v>14.55308937045765</v>
      </c>
    </row>
    <row r="63" spans="1:20" x14ac:dyDescent="0.25">
      <c r="A63" s="1">
        <v>43835</v>
      </c>
      <c r="B63">
        <v>174.53</v>
      </c>
      <c r="C63">
        <v>2325009</v>
      </c>
      <c r="D63">
        <v>-2.6060267857142789E-2</v>
      </c>
      <c r="E63">
        <v>-2.6405853904084748E-2</v>
      </c>
      <c r="F63">
        <v>5.1620966466367451</v>
      </c>
      <c r="G63">
        <v>14.659234467963843</v>
      </c>
    </row>
    <row r="64" spans="1:20" x14ac:dyDescent="0.25">
      <c r="A64" s="1">
        <v>43926</v>
      </c>
      <c r="B64">
        <v>178.84</v>
      </c>
      <c r="C64">
        <v>1970050</v>
      </c>
      <c r="D64">
        <v>2.4694894860482451E-2</v>
      </c>
      <c r="E64">
        <v>2.439490472903456E-2</v>
      </c>
      <c r="F64">
        <v>5.1864915513657799</v>
      </c>
      <c r="G64">
        <v>14.493569481102746</v>
      </c>
    </row>
    <row r="65" spans="1:7" x14ac:dyDescent="0.25">
      <c r="A65" s="1">
        <v>43956</v>
      </c>
      <c r="B65">
        <v>180.74</v>
      </c>
      <c r="C65">
        <v>2318628</v>
      </c>
      <c r="D65">
        <v>1.0624021471706584E-2</v>
      </c>
      <c r="E65">
        <v>1.0567983108029913E-2</v>
      </c>
      <c r="F65">
        <v>5.1970595344738095</v>
      </c>
      <c r="G65">
        <v>14.656486189398432</v>
      </c>
    </row>
    <row r="66" spans="1:7" x14ac:dyDescent="0.25">
      <c r="A66" s="1">
        <v>43987</v>
      </c>
      <c r="B66">
        <v>182.55</v>
      </c>
      <c r="C66">
        <v>2196380</v>
      </c>
      <c r="D66">
        <v>1.0014385304857818E-2</v>
      </c>
      <c r="E66">
        <v>9.9645736278360826E-3</v>
      </c>
      <c r="F66">
        <v>5.2070241081016455</v>
      </c>
      <c r="G66">
        <v>14.602321108535889</v>
      </c>
    </row>
    <row r="67" spans="1:7" x14ac:dyDescent="0.25">
      <c r="A67" s="1">
        <v>44017</v>
      </c>
      <c r="B67">
        <v>183.64</v>
      </c>
      <c r="C67">
        <v>1588908</v>
      </c>
      <c r="D67">
        <v>5.9709668583948225E-3</v>
      </c>
      <c r="E67">
        <v>5.9532112793754003E-3</v>
      </c>
      <c r="F67">
        <v>5.2129773193810216</v>
      </c>
      <c r="G67">
        <v>14.278557545793609</v>
      </c>
    </row>
    <row r="68" spans="1:7" x14ac:dyDescent="0.25">
      <c r="A68" s="1">
        <v>44048</v>
      </c>
      <c r="B68">
        <v>184.76</v>
      </c>
      <c r="C68">
        <v>1586188</v>
      </c>
      <c r="D68">
        <v>6.0988891309083238E-3</v>
      </c>
      <c r="E68">
        <v>6.0803661813834311E-3</v>
      </c>
      <c r="F68">
        <v>5.2190576855624045</v>
      </c>
      <c r="G68">
        <v>14.276844211352456</v>
      </c>
    </row>
    <row r="69" spans="1:7" x14ac:dyDescent="0.25">
      <c r="A69" s="1">
        <v>44140</v>
      </c>
      <c r="B69">
        <v>186.74</v>
      </c>
      <c r="C69">
        <v>1514570</v>
      </c>
      <c r="D69">
        <v>1.07166053258282E-2</v>
      </c>
      <c r="E69">
        <v>1.065958949337539E-2</v>
      </c>
      <c r="F69">
        <v>5.2297172750557799</v>
      </c>
      <c r="G69">
        <v>14.230642128255869</v>
      </c>
    </row>
    <row r="70" spans="1:7" x14ac:dyDescent="0.25">
      <c r="A70" s="1">
        <v>44170</v>
      </c>
      <c r="B70">
        <v>182.44</v>
      </c>
      <c r="C70">
        <v>1725022</v>
      </c>
      <c r="D70">
        <v>-2.3026668094677152E-2</v>
      </c>
      <c r="E70">
        <v>-2.3295923212280186E-2</v>
      </c>
      <c r="F70">
        <v>5.2064213518434999</v>
      </c>
      <c r="G70">
        <v>14.360750361989458</v>
      </c>
    </row>
    <row r="71" spans="1:7" x14ac:dyDescent="0.25">
      <c r="A71" t="s">
        <v>102</v>
      </c>
      <c r="B71">
        <v>179.62</v>
      </c>
      <c r="C71">
        <v>3096081</v>
      </c>
      <c r="D71">
        <v>-1.5457136592852408E-2</v>
      </c>
      <c r="E71">
        <v>-1.557784360069598E-2</v>
      </c>
      <c r="F71">
        <v>5.1908435082428035</v>
      </c>
      <c r="G71">
        <v>14.945647676140213</v>
      </c>
    </row>
    <row r="72" spans="1:7" x14ac:dyDescent="0.25">
      <c r="A72" t="s">
        <v>103</v>
      </c>
      <c r="B72">
        <v>180.51</v>
      </c>
      <c r="C72">
        <v>2697654</v>
      </c>
      <c r="D72">
        <v>4.954904799020078E-3</v>
      </c>
      <c r="E72">
        <v>4.9426696575663003E-3</v>
      </c>
      <c r="F72">
        <v>5.19578617790037</v>
      </c>
      <c r="G72">
        <v>14.807893064382915</v>
      </c>
    </row>
    <row r="73" spans="1:7" x14ac:dyDescent="0.25">
      <c r="A73" t="s">
        <v>104</v>
      </c>
      <c r="B73">
        <v>183.3</v>
      </c>
      <c r="C73">
        <v>3086800</v>
      </c>
      <c r="D73">
        <v>1.545620741233184E-2</v>
      </c>
      <c r="E73">
        <v>1.5337976945289418E-2</v>
      </c>
      <c r="F73">
        <v>5.2111241548456597</v>
      </c>
      <c r="G73">
        <v>14.942645513565585</v>
      </c>
    </row>
    <row r="74" spans="1:7" x14ac:dyDescent="0.25">
      <c r="A74" t="s">
        <v>105</v>
      </c>
      <c r="B74">
        <v>184.93</v>
      </c>
      <c r="C74">
        <v>2209376</v>
      </c>
      <c r="D74">
        <v>8.8925259138024834E-3</v>
      </c>
      <c r="E74">
        <v>8.8532202511257679E-3</v>
      </c>
      <c r="F74">
        <v>5.2199773750967848</v>
      </c>
      <c r="G74">
        <v>14.608220680683662</v>
      </c>
    </row>
    <row r="75" spans="1:7" x14ac:dyDescent="0.25">
      <c r="A75" t="s">
        <v>106</v>
      </c>
      <c r="B75">
        <v>183.5</v>
      </c>
      <c r="C75">
        <v>2041859</v>
      </c>
      <c r="D75">
        <v>-7.7326555994160322E-3</v>
      </c>
      <c r="E75">
        <v>-7.7627076021602927E-3</v>
      </c>
      <c r="F75">
        <v>5.2122146674946253</v>
      </c>
      <c r="G75">
        <v>14.529371225371662</v>
      </c>
    </row>
    <row r="76" spans="1:7" x14ac:dyDescent="0.25">
      <c r="A76" t="s">
        <v>107</v>
      </c>
      <c r="B76">
        <v>185.65</v>
      </c>
      <c r="C76">
        <v>1748693</v>
      </c>
      <c r="D76">
        <v>1.1716621253406025E-2</v>
      </c>
      <c r="E76">
        <v>1.1648513128464242E-2</v>
      </c>
      <c r="F76">
        <v>5.2238631806230895</v>
      </c>
      <c r="G76">
        <v>14.374379209720102</v>
      </c>
    </row>
    <row r="77" spans="1:7" x14ac:dyDescent="0.25">
      <c r="A77" t="s">
        <v>108</v>
      </c>
      <c r="B77">
        <v>183.45</v>
      </c>
      <c r="C77">
        <v>2106334</v>
      </c>
      <c r="D77">
        <v>-1.1850255857797021E-2</v>
      </c>
      <c r="E77">
        <v>-1.1921029821798082E-2</v>
      </c>
      <c r="F77">
        <v>5.2119421508012911</v>
      </c>
      <c r="G77">
        <v>14.560459553593208</v>
      </c>
    </row>
    <row r="78" spans="1:7" x14ac:dyDescent="0.25">
      <c r="A78" t="s">
        <v>109</v>
      </c>
      <c r="B78">
        <v>183.53</v>
      </c>
      <c r="C78">
        <v>1381350</v>
      </c>
      <c r="D78">
        <v>4.3608612701015269E-4</v>
      </c>
      <c r="E78">
        <v>4.3599106908960886E-4</v>
      </c>
      <c r="F78">
        <v>5.2123781418703805</v>
      </c>
      <c r="G78">
        <v>14.138571839817622</v>
      </c>
    </row>
    <row r="79" spans="1:7" x14ac:dyDescent="0.25">
      <c r="A79" t="s">
        <v>110</v>
      </c>
      <c r="B79">
        <v>181.57</v>
      </c>
      <c r="C79">
        <v>2338356</v>
      </c>
      <c r="D79">
        <v>-1.0679452950471355E-2</v>
      </c>
      <c r="E79">
        <v>-1.0736887587805118E-2</v>
      </c>
      <c r="F79">
        <v>5.2016412542825758</v>
      </c>
      <c r="G79">
        <v>14.664958676317505</v>
      </c>
    </row>
    <row r="80" spans="1:7" x14ac:dyDescent="0.25">
      <c r="A80" t="s">
        <v>111</v>
      </c>
      <c r="B80">
        <v>181.8</v>
      </c>
      <c r="C80">
        <v>3179589</v>
      </c>
      <c r="D80">
        <v>1.2667290852014E-3</v>
      </c>
      <c r="E80">
        <v>1.26592746080288E-3</v>
      </c>
      <c r="F80">
        <v>5.2029071817433783</v>
      </c>
      <c r="G80">
        <v>14.972262501120449</v>
      </c>
    </row>
    <row r="81" spans="1:7" x14ac:dyDescent="0.25">
      <c r="A81" t="s">
        <v>112</v>
      </c>
      <c r="B81">
        <v>181.3</v>
      </c>
      <c r="C81">
        <v>2539642</v>
      </c>
      <c r="D81">
        <v>-2.75027502750275E-3</v>
      </c>
      <c r="E81">
        <v>-2.7540639825731406E-3</v>
      </c>
      <c r="F81">
        <v>5.2001531177608058</v>
      </c>
      <c r="G81">
        <v>14.747533684179166</v>
      </c>
    </row>
    <row r="82" spans="1:7" x14ac:dyDescent="0.25">
      <c r="A82" t="s">
        <v>113</v>
      </c>
      <c r="B82">
        <v>183.17</v>
      </c>
      <c r="C82">
        <v>3107158</v>
      </c>
      <c r="D82">
        <v>1.0314396028681611E-2</v>
      </c>
      <c r="E82">
        <v>1.0261565611320033E-2</v>
      </c>
      <c r="F82">
        <v>5.2104146833721252</v>
      </c>
      <c r="G82">
        <v>14.949219039994997</v>
      </c>
    </row>
    <row r="83" spans="1:7" x14ac:dyDescent="0.25">
      <c r="A83" s="1">
        <v>43836</v>
      </c>
      <c r="B83">
        <v>182.86</v>
      </c>
      <c r="C83">
        <v>1221935</v>
      </c>
      <c r="D83">
        <v>-1.692416880493388E-3</v>
      </c>
      <c r="E83">
        <v>-1.6938506358449251E-3</v>
      </c>
      <c r="F83">
        <v>5.2087208327362804</v>
      </c>
      <c r="G83">
        <v>14.015946225809598</v>
      </c>
    </row>
    <row r="84" spans="1:7" x14ac:dyDescent="0.25">
      <c r="A84" s="1">
        <v>43867</v>
      </c>
      <c r="B84">
        <v>184.99</v>
      </c>
      <c r="C84">
        <v>1563666</v>
      </c>
      <c r="D84">
        <v>1.1648255496007849E-2</v>
      </c>
      <c r="E84">
        <v>1.1580936827017146E-2</v>
      </c>
      <c r="F84">
        <v>5.2203017695632976</v>
      </c>
      <c r="G84">
        <v>14.262543622294068</v>
      </c>
    </row>
    <row r="85" spans="1:7" x14ac:dyDescent="0.25">
      <c r="A85" s="1">
        <v>43896</v>
      </c>
      <c r="B85">
        <v>185.33</v>
      </c>
      <c r="C85">
        <v>1505543</v>
      </c>
      <c r="D85">
        <v>1.8379371857938451E-3</v>
      </c>
      <c r="E85">
        <v>1.8362502459212265E-3</v>
      </c>
      <c r="F85">
        <v>5.2221380198092193</v>
      </c>
      <c r="G85">
        <v>14.224664188435597</v>
      </c>
    </row>
    <row r="86" spans="1:7" x14ac:dyDescent="0.25">
      <c r="A86" s="1">
        <v>43927</v>
      </c>
      <c r="B86">
        <v>182.94</v>
      </c>
      <c r="C86">
        <v>1456424</v>
      </c>
      <c r="D86">
        <v>-1.2895915394161845E-2</v>
      </c>
      <c r="E86">
        <v>-1.2979789581000458E-2</v>
      </c>
      <c r="F86">
        <v>5.2091582302282182</v>
      </c>
      <c r="G86">
        <v>14.191494674136926</v>
      </c>
    </row>
    <row r="87" spans="1:7" x14ac:dyDescent="0.25">
      <c r="A87" s="1">
        <v>43957</v>
      </c>
      <c r="B87">
        <v>187.27</v>
      </c>
      <c r="C87">
        <v>2482529</v>
      </c>
      <c r="D87">
        <v>2.3668962501366637E-2</v>
      </c>
      <c r="E87">
        <v>2.3393195544198681E-2</v>
      </c>
      <c r="F87">
        <v>5.2325514257724173</v>
      </c>
      <c r="G87">
        <v>14.724788356605639</v>
      </c>
    </row>
    <row r="88" spans="1:7" x14ac:dyDescent="0.25">
      <c r="A88" s="1">
        <v>44049</v>
      </c>
      <c r="B88">
        <v>188.45</v>
      </c>
      <c r="C88">
        <v>1776590</v>
      </c>
      <c r="D88">
        <v>6.3010626368344017E-3</v>
      </c>
      <c r="E88">
        <v>6.2812939407273834E-3</v>
      </c>
      <c r="F88">
        <v>5.2388327197131446</v>
      </c>
      <c r="G88">
        <v>14.390206354572863</v>
      </c>
    </row>
    <row r="89" spans="1:7" x14ac:dyDescent="0.25">
      <c r="A89" s="1">
        <v>44080</v>
      </c>
      <c r="B89">
        <v>189.85</v>
      </c>
      <c r="C89">
        <v>1635808</v>
      </c>
      <c r="D89">
        <v>7.4290262669143318E-3</v>
      </c>
      <c r="E89">
        <v>7.4015669646669228E-3</v>
      </c>
      <c r="F89">
        <v>5.2462342866778116</v>
      </c>
      <c r="G89">
        <v>14.307647429844472</v>
      </c>
    </row>
    <row r="90" spans="1:7" x14ac:dyDescent="0.25">
      <c r="A90" s="1">
        <v>44110</v>
      </c>
      <c r="B90">
        <v>196.9</v>
      </c>
      <c r="C90">
        <v>2682176</v>
      </c>
      <c r="D90">
        <v>3.7134579931524948E-2</v>
      </c>
      <c r="E90">
        <v>3.6461698967268655E-2</v>
      </c>
      <c r="F90">
        <v>5.2826959856450797</v>
      </c>
      <c r="G90">
        <v>14.802138963340337</v>
      </c>
    </row>
    <row r="91" spans="1:7" x14ac:dyDescent="0.25">
      <c r="A91" s="1">
        <v>44171</v>
      </c>
      <c r="B91">
        <v>187.83</v>
      </c>
      <c r="C91">
        <v>3177880</v>
      </c>
      <c r="D91">
        <v>8.4290776334157713E-3</v>
      </c>
      <c r="E91">
        <v>8.3937513318170648E-3</v>
      </c>
      <c r="F91">
        <v>5.2355372984253288</v>
      </c>
      <c r="G91">
        <v>14.971724865768655</v>
      </c>
    </row>
    <row r="92" spans="1:7" x14ac:dyDescent="0.25">
      <c r="A92" t="s">
        <v>114</v>
      </c>
      <c r="B92">
        <v>189.25</v>
      </c>
      <c r="C92">
        <v>2368806</v>
      </c>
      <c r="D92">
        <v>7.5600276846083557E-3</v>
      </c>
      <c r="E92">
        <v>7.5315938922293664E-3</v>
      </c>
      <c r="F92">
        <v>5.2430688923175586</v>
      </c>
      <c r="G92">
        <v>14.677896588694376</v>
      </c>
    </row>
    <row r="93" spans="1:7" x14ac:dyDescent="0.25">
      <c r="A93" t="s">
        <v>115</v>
      </c>
      <c r="B93">
        <v>193.85</v>
      </c>
      <c r="C93">
        <v>2755877</v>
      </c>
      <c r="D93">
        <v>2.4306472919418728E-2</v>
      </c>
      <c r="E93">
        <v>2.4015771799379897E-2</v>
      </c>
      <c r="F93">
        <v>5.267084664116938</v>
      </c>
      <c r="G93">
        <v>14.829246280221339</v>
      </c>
    </row>
    <row r="94" spans="1:7" x14ac:dyDescent="0.25">
      <c r="A94" t="s">
        <v>116</v>
      </c>
      <c r="B94">
        <v>194.13</v>
      </c>
      <c r="C94">
        <v>1513067</v>
      </c>
      <c r="D94">
        <v>1.4444157854010893E-3</v>
      </c>
      <c r="E94">
        <v>1.4433736203461765E-3</v>
      </c>
      <c r="F94">
        <v>5.2685280377372843</v>
      </c>
      <c r="G94">
        <v>14.229649274671727</v>
      </c>
    </row>
    <row r="95" spans="1:7" x14ac:dyDescent="0.25">
      <c r="A95" t="s">
        <v>117</v>
      </c>
      <c r="B95">
        <v>196.33</v>
      </c>
      <c r="C95">
        <v>1153291</v>
      </c>
      <c r="D95">
        <v>1.1332612167104605E-2</v>
      </c>
      <c r="E95">
        <v>1.1268879173373421E-2</v>
      </c>
      <c r="F95">
        <v>5.2797969169106578</v>
      </c>
      <c r="G95">
        <v>13.958130152489833</v>
      </c>
    </row>
    <row r="96" spans="1:7" x14ac:dyDescent="0.25">
      <c r="A96" t="s">
        <v>118</v>
      </c>
      <c r="B96">
        <v>195.06</v>
      </c>
      <c r="C96">
        <v>2138422</v>
      </c>
      <c r="D96">
        <v>-6.4687006570570476E-3</v>
      </c>
      <c r="E96">
        <v>-6.4897133667887524E-3</v>
      </c>
      <c r="F96">
        <v>5.2733072035438688</v>
      </c>
      <c r="G96">
        <v>14.575578731819768</v>
      </c>
    </row>
    <row r="97" spans="1:7" x14ac:dyDescent="0.25">
      <c r="A97" t="s">
        <v>119</v>
      </c>
      <c r="B97">
        <v>200.53</v>
      </c>
      <c r="C97">
        <v>1622192</v>
      </c>
      <c r="D97">
        <v>2.8042653542499737E-2</v>
      </c>
      <c r="E97">
        <v>2.7656657945073292E-2</v>
      </c>
      <c r="F97">
        <v>5.3009638614889418</v>
      </c>
      <c r="G97">
        <v>14.299288879031817</v>
      </c>
    </row>
    <row r="98" spans="1:7" x14ac:dyDescent="0.25">
      <c r="A98" t="s">
        <v>120</v>
      </c>
      <c r="B98">
        <v>201.82</v>
      </c>
      <c r="C98">
        <v>1337359</v>
      </c>
      <c r="D98">
        <v>6.4329526754101233E-3</v>
      </c>
      <c r="E98">
        <v>6.4123495474404484E-3</v>
      </c>
      <c r="F98">
        <v>5.3073762110363827</v>
      </c>
      <c r="G98">
        <v>14.106207331634414</v>
      </c>
    </row>
    <row r="99" spans="1:7" x14ac:dyDescent="0.25">
      <c r="A99" t="s">
        <v>278</v>
      </c>
      <c r="B99">
        <v>197.7</v>
      </c>
      <c r="C99">
        <v>2046773</v>
      </c>
      <c r="D99">
        <v>-2.0414230502427928E-2</v>
      </c>
      <c r="E99">
        <v>-2.062548085981155E-2</v>
      </c>
      <c r="F99">
        <v>5.2867507301765713</v>
      </c>
      <c r="G99">
        <v>14.531774964503027</v>
      </c>
    </row>
    <row r="100" spans="1:7" x14ac:dyDescent="0.25">
      <c r="A100" t="s">
        <v>121</v>
      </c>
      <c r="B100">
        <v>200.35</v>
      </c>
      <c r="C100">
        <v>1640001</v>
      </c>
      <c r="D100">
        <v>1.340414769853316E-2</v>
      </c>
      <c r="E100">
        <v>1.3315106905582358E-2</v>
      </c>
      <c r="F100">
        <v>5.3000658370821538</v>
      </c>
      <c r="G100">
        <v>14.310207409556293</v>
      </c>
    </row>
    <row r="101" spans="1:7" x14ac:dyDescent="0.25">
      <c r="A101" t="s">
        <v>122</v>
      </c>
      <c r="B101">
        <v>196.39</v>
      </c>
      <c r="C101">
        <v>2655697</v>
      </c>
      <c r="D101">
        <v>-1.9765410531569792E-2</v>
      </c>
      <c r="E101">
        <v>-1.9963358955021909E-2</v>
      </c>
      <c r="F101">
        <v>5.280102478127132</v>
      </c>
      <c r="G101">
        <v>14.792217701745392</v>
      </c>
    </row>
    <row r="102" spans="1:7" x14ac:dyDescent="0.25">
      <c r="A102" t="s">
        <v>123</v>
      </c>
      <c r="B102">
        <v>198.47</v>
      </c>
      <c r="C102">
        <v>1274956</v>
      </c>
      <c r="D102">
        <v>1.0591170629869202E-2</v>
      </c>
      <c r="E102">
        <v>1.053547707703556E-2</v>
      </c>
      <c r="F102">
        <v>5.2906379552041676</v>
      </c>
      <c r="G102">
        <v>14.058422226175265</v>
      </c>
    </row>
    <row r="103" spans="1:7" x14ac:dyDescent="0.25">
      <c r="A103" t="s">
        <v>124</v>
      </c>
      <c r="B103">
        <v>203.51</v>
      </c>
      <c r="C103">
        <v>1833982</v>
      </c>
      <c r="D103">
        <v>2.53942661359399E-2</v>
      </c>
      <c r="E103">
        <v>2.5077188520289766E-2</v>
      </c>
      <c r="F103">
        <v>5.3157151437244572</v>
      </c>
      <c r="G103">
        <v>14.422000117137516</v>
      </c>
    </row>
    <row r="104" spans="1:7" x14ac:dyDescent="0.25">
      <c r="A104" s="1">
        <v>43837</v>
      </c>
      <c r="B104">
        <v>204.61</v>
      </c>
      <c r="C104">
        <v>1706789</v>
      </c>
      <c r="D104">
        <v>5.4051397965703052E-3</v>
      </c>
      <c r="E104">
        <v>5.3905844540108189E-3</v>
      </c>
      <c r="F104">
        <v>5.3211057281784679</v>
      </c>
      <c r="G104">
        <v>14.350124385466215</v>
      </c>
    </row>
    <row r="105" spans="1:7" x14ac:dyDescent="0.25">
      <c r="A105" s="1">
        <v>43868</v>
      </c>
      <c r="B105">
        <v>206.15</v>
      </c>
      <c r="C105">
        <v>1657640</v>
      </c>
      <c r="D105">
        <v>7.52651385562774E-3</v>
      </c>
      <c r="E105">
        <v>7.4983309744411104E-3</v>
      </c>
      <c r="F105">
        <v>5.3286040591529087</v>
      </c>
      <c r="G105">
        <v>14.320905462030277</v>
      </c>
    </row>
    <row r="106" spans="1:7" x14ac:dyDescent="0.25">
      <c r="A106" s="1">
        <v>43989</v>
      </c>
      <c r="B106">
        <v>210.72</v>
      </c>
      <c r="C106">
        <v>1462464</v>
      </c>
      <c r="D106">
        <v>2.2168324035896157E-2</v>
      </c>
      <c r="E106">
        <v>2.1926178842061786E-2</v>
      </c>
      <c r="F106">
        <v>5.3505302379949713</v>
      </c>
      <c r="G106">
        <v>14.19563324240057</v>
      </c>
    </row>
    <row r="107" spans="1:7" x14ac:dyDescent="0.25">
      <c r="A107" s="1">
        <v>44019</v>
      </c>
      <c r="B107">
        <v>208.23</v>
      </c>
      <c r="C107">
        <v>1483660</v>
      </c>
      <c r="D107">
        <v>-1.1816628701594577E-2</v>
      </c>
      <c r="E107">
        <v>-1.1886999975368965E-2</v>
      </c>
      <c r="F107">
        <v>5.3386432380196016</v>
      </c>
      <c r="G107">
        <v>14.21002256594751</v>
      </c>
    </row>
    <row r="108" spans="1:7" x14ac:dyDescent="0.25">
      <c r="A108" s="1">
        <v>44050</v>
      </c>
      <c r="B108">
        <v>212.85</v>
      </c>
      <c r="C108">
        <v>1556988</v>
      </c>
      <c r="D108">
        <v>2.2187004754358183E-2</v>
      </c>
      <c r="E108">
        <v>2.1944454254559365E-2</v>
      </c>
      <c r="F108">
        <v>5.3605876922741613</v>
      </c>
      <c r="G108">
        <v>14.258263743657341</v>
      </c>
    </row>
    <row r="109" spans="1:7" x14ac:dyDescent="0.25">
      <c r="A109" s="1">
        <v>44081</v>
      </c>
      <c r="B109">
        <v>214.4</v>
      </c>
      <c r="C109">
        <v>1510746</v>
      </c>
      <c r="D109">
        <v>7.2821235611933823E-3</v>
      </c>
      <c r="E109">
        <v>7.2557369224855251E-3</v>
      </c>
      <c r="F109">
        <v>5.3678434291966468</v>
      </c>
      <c r="G109">
        <v>14.228114126528755</v>
      </c>
    </row>
    <row r="110" spans="1:7" x14ac:dyDescent="0.25">
      <c r="A110" s="1">
        <v>44111</v>
      </c>
      <c r="B110">
        <v>213.74</v>
      </c>
      <c r="C110">
        <v>1423705</v>
      </c>
      <c r="D110">
        <v>-3.078358208955208E-3</v>
      </c>
      <c r="E110">
        <v>-3.0831060998962353E-3</v>
      </c>
      <c r="F110">
        <v>5.3647603230967507</v>
      </c>
      <c r="G110">
        <v>14.168773186571508</v>
      </c>
    </row>
    <row r="111" spans="1:7" x14ac:dyDescent="0.25">
      <c r="A111" t="s">
        <v>125</v>
      </c>
      <c r="B111">
        <v>206.95</v>
      </c>
      <c r="C111">
        <v>2124919</v>
      </c>
      <c r="D111">
        <v>-3.1767568073360251E-2</v>
      </c>
      <c r="E111">
        <v>-3.2283104902009321E-2</v>
      </c>
      <c r="F111">
        <v>5.3324772181947413</v>
      </c>
      <c r="G111">
        <v>14.5692442419671</v>
      </c>
    </row>
    <row r="112" spans="1:7" x14ac:dyDescent="0.25">
      <c r="A112" t="s">
        <v>126</v>
      </c>
      <c r="B112">
        <v>208.39</v>
      </c>
      <c r="C112">
        <v>2229348</v>
      </c>
      <c r="D112">
        <v>6.9582024643633621E-3</v>
      </c>
      <c r="E112">
        <v>6.934105888256833E-3</v>
      </c>
      <c r="F112">
        <v>5.3394113240829979</v>
      </c>
      <c r="G112">
        <v>14.617219724004292</v>
      </c>
    </row>
    <row r="113" spans="1:7" x14ac:dyDescent="0.25">
      <c r="A113" t="s">
        <v>127</v>
      </c>
      <c r="B113">
        <v>208.02</v>
      </c>
      <c r="C113">
        <v>1647981</v>
      </c>
      <c r="D113">
        <v>-1.7755170593597397E-3</v>
      </c>
      <c r="E113">
        <v>-1.7770951580111452E-3</v>
      </c>
      <c r="F113">
        <v>5.337634228924987</v>
      </c>
      <c r="G113">
        <v>14.31506146025888</v>
      </c>
    </row>
    <row r="114" spans="1:7" x14ac:dyDescent="0.25">
      <c r="A114" t="s">
        <v>128</v>
      </c>
      <c r="B114">
        <v>203.9</v>
      </c>
      <c r="C114">
        <v>1571934</v>
      </c>
      <c r="D114">
        <v>-1.9805787905009156E-2</v>
      </c>
      <c r="E114">
        <v>-2.000455134457764E-2</v>
      </c>
      <c r="F114">
        <v>5.3176296775804097</v>
      </c>
      <c r="G114">
        <v>14.267817266357081</v>
      </c>
    </row>
    <row r="115" spans="1:7" x14ac:dyDescent="0.25">
      <c r="A115" t="s">
        <v>130</v>
      </c>
      <c r="B115">
        <v>211.56</v>
      </c>
      <c r="C115">
        <v>1497666</v>
      </c>
      <c r="D115">
        <v>4.2938131624353011E-2</v>
      </c>
      <c r="E115">
        <v>4.2041856545323067E-2</v>
      </c>
      <c r="F115">
        <v>5.3545086461977789</v>
      </c>
      <c r="G115">
        <v>14.219418454247208</v>
      </c>
    </row>
    <row r="116" spans="1:7" x14ac:dyDescent="0.25">
      <c r="A116" t="s">
        <v>131</v>
      </c>
      <c r="B116">
        <v>208.77</v>
      </c>
      <c r="C116">
        <v>1504992</v>
      </c>
      <c r="D116">
        <v>-1.3187748156551295E-2</v>
      </c>
      <c r="E11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>132</v>
      </c>
      <c r="B117">
        <v>211.86</v>
      </c>
      <c r="C117">
        <v>1418184</v>
      </c>
      <c r="D117">
        <v>1.4800977151889655E-2</v>
      </c>
      <c r="E117">
        <v>1.4692511643481577E-2</v>
      </c>
      <c r="F117">
        <v>5.3559256791683501</v>
      </c>
      <c r="G117">
        <v>14.164887737881751</v>
      </c>
    </row>
    <row r="118" spans="1:7" x14ac:dyDescent="0.25">
      <c r="A118" t="s">
        <v>134</v>
      </c>
      <c r="B118">
        <v>201.31</v>
      </c>
      <c r="C118">
        <v>1852609</v>
      </c>
      <c r="D118">
        <v>-6.955406471981041E-3</v>
      </c>
      <c r="E118">
        <v>-6.9797080620918562E-3</v>
      </c>
      <c r="F118">
        <v>5.3048460085107374</v>
      </c>
      <c r="G118">
        <v>14.432105473827617</v>
      </c>
    </row>
    <row r="119" spans="1:7" x14ac:dyDescent="0.25">
      <c r="A119" t="s">
        <v>135</v>
      </c>
      <c r="B119">
        <v>203.8</v>
      </c>
      <c r="C119">
        <v>1177094</v>
      </c>
      <c r="D119">
        <v>1.2368983160300081E-2</v>
      </c>
      <c r="E119">
        <v>1.2293112277887385E-2</v>
      </c>
      <c r="F119">
        <v>5.3171391207886245</v>
      </c>
      <c r="G119">
        <v>13.978559247114623</v>
      </c>
    </row>
    <row r="120" spans="1:7" x14ac:dyDescent="0.25">
      <c r="A120" t="s">
        <v>136</v>
      </c>
      <c r="B120">
        <v>202.06</v>
      </c>
      <c r="C120">
        <v>1273056</v>
      </c>
      <c r="D120">
        <v>-8.5377821393523498E-3</v>
      </c>
      <c r="E120">
        <v>-8.5744377890382348E-3</v>
      </c>
      <c r="F120">
        <v>5.3085646829995863</v>
      </c>
      <c r="G120">
        <v>14.056930867145436</v>
      </c>
    </row>
    <row r="121" spans="1:7" x14ac:dyDescent="0.25">
      <c r="A121" t="s">
        <v>137</v>
      </c>
      <c r="B121">
        <v>204.06</v>
      </c>
      <c r="C121">
        <v>1075706</v>
      </c>
      <c r="D121">
        <v>9.8980500841334262E-3</v>
      </c>
      <c r="E121">
        <v>9.8493852475729331E-3</v>
      </c>
      <c r="F121">
        <v>5.3184140682471588</v>
      </c>
      <c r="G121">
        <v>13.888487748167858</v>
      </c>
    </row>
    <row r="122" spans="1:7" x14ac:dyDescent="0.25">
      <c r="A122" t="s">
        <v>138</v>
      </c>
      <c r="B122">
        <v>203.88</v>
      </c>
      <c r="C122">
        <v>1314773</v>
      </c>
      <c r="D122">
        <v>-8.8209350191123601E-4</v>
      </c>
      <c r="E122">
        <v>-8.8248277531818365E-4</v>
      </c>
      <c r="F122">
        <v>5.3175315854718406</v>
      </c>
      <c r="G122">
        <v>14.089174585118693</v>
      </c>
    </row>
    <row r="123" spans="1:7" x14ac:dyDescent="0.25">
      <c r="A123" t="s">
        <v>139</v>
      </c>
      <c r="B123">
        <v>205.07</v>
      </c>
      <c r="C123">
        <v>2264628</v>
      </c>
      <c r="D123">
        <v>5.8367667255248071E-3</v>
      </c>
      <c r="E123">
        <v>5.8197987958374092E-3</v>
      </c>
      <c r="F123">
        <v>5.3233513842676787</v>
      </c>
      <c r="G123">
        <v>14.632921065000071</v>
      </c>
    </row>
    <row r="124" spans="1:7" x14ac:dyDescent="0.25">
      <c r="A124" s="1">
        <v>43929</v>
      </c>
      <c r="B124">
        <v>213.35</v>
      </c>
      <c r="C124">
        <v>1662587</v>
      </c>
      <c r="D124">
        <v>-1.5004616805170823E-2</v>
      </c>
      <c r="E124">
        <v>-1.5118324932881287E-2</v>
      </c>
      <c r="F124">
        <v>5.3629340096340092</v>
      </c>
      <c r="G124">
        <v>14.323885380970005</v>
      </c>
    </row>
    <row r="125" spans="1:7" x14ac:dyDescent="0.25">
      <c r="A125" s="1">
        <v>43959</v>
      </c>
      <c r="B125">
        <v>212.93</v>
      </c>
      <c r="C125">
        <v>1094084</v>
      </c>
      <c r="D125">
        <v>-1.9685962034215491E-3</v>
      </c>
      <c r="E125">
        <v>-1.9705364357017665E-3</v>
      </c>
      <c r="F125">
        <v>5.3609634731983071</v>
      </c>
      <c r="G125">
        <v>13.905428041466168</v>
      </c>
    </row>
    <row r="126" spans="1:7" x14ac:dyDescent="0.25">
      <c r="A126" s="1">
        <v>43990</v>
      </c>
      <c r="B126">
        <v>216.32</v>
      </c>
      <c r="C126">
        <v>1568896</v>
      </c>
      <c r="D126">
        <v>1.5920725120931695E-2</v>
      </c>
      <c r="E126">
        <v>1.5795319656291988E-2</v>
      </c>
      <c r="F126">
        <v>5.3767587928545995</v>
      </c>
      <c r="G126">
        <v>14.265882745260782</v>
      </c>
    </row>
    <row r="127" spans="1:7" x14ac:dyDescent="0.25">
      <c r="A127" s="1">
        <v>44020</v>
      </c>
      <c r="B127">
        <v>212.46</v>
      </c>
      <c r="C127">
        <v>1219371</v>
      </c>
      <c r="D127">
        <v>-1.7843934911242535E-2</v>
      </c>
      <c r="E127">
        <v>-1.8005057502731889E-2</v>
      </c>
      <c r="F127">
        <v>5.3587537353518675</v>
      </c>
      <c r="G127">
        <v>14.013845709985091</v>
      </c>
    </row>
    <row r="128" spans="1:7" x14ac:dyDescent="0.25">
      <c r="A128" s="1">
        <v>44112</v>
      </c>
      <c r="B128">
        <v>208.33</v>
      </c>
      <c r="C128">
        <v>1270825</v>
      </c>
      <c r="D128">
        <v>-1.9438953214722748E-2</v>
      </c>
      <c r="E128">
        <v>-1.9630374411576928E-2</v>
      </c>
      <c r="F128">
        <v>5.3391233609402908</v>
      </c>
      <c r="G128">
        <v>14.055176853831146</v>
      </c>
    </row>
    <row r="129" spans="1:7" x14ac:dyDescent="0.25">
      <c r="A129" s="1">
        <v>44143</v>
      </c>
      <c r="B129">
        <v>203.37</v>
      </c>
      <c r="C129">
        <v>1486104</v>
      </c>
      <c r="D129">
        <v>-2.3808380934094982E-2</v>
      </c>
      <c r="E129">
        <v>-2.4096380829306548E-2</v>
      </c>
      <c r="F129">
        <v>5.315026980110984</v>
      </c>
      <c r="G129">
        <v>14.211668488351947</v>
      </c>
    </row>
    <row r="130" spans="1:7" x14ac:dyDescent="0.25">
      <c r="A130" s="1">
        <v>44173</v>
      </c>
      <c r="B130">
        <v>209.27</v>
      </c>
      <c r="C130">
        <v>1258058</v>
      </c>
      <c r="D130">
        <v>2.9011161921620718E-2</v>
      </c>
      <c r="E130">
        <v>2.8598304141594273E-2</v>
      </c>
      <c r="F130">
        <v>5.3436252842525782</v>
      </c>
      <c r="G130">
        <v>14.045079820108182</v>
      </c>
    </row>
    <row r="131" spans="1:7" x14ac:dyDescent="0.25">
      <c r="A131" t="s">
        <v>140</v>
      </c>
      <c r="B131">
        <v>208.71</v>
      </c>
      <c r="C131">
        <v>923297</v>
      </c>
      <c r="D131">
        <v>-2.6759688440770404E-3</v>
      </c>
      <c r="E131">
        <v>-2.6795556489185844E-3</v>
      </c>
      <c r="F131">
        <v>5.3409457286036597</v>
      </c>
      <c r="G131">
        <v>13.735706238540667</v>
      </c>
    </row>
    <row r="132" spans="1:7" x14ac:dyDescent="0.25">
      <c r="A132" t="s">
        <v>141</v>
      </c>
      <c r="B132">
        <v>208.89</v>
      </c>
      <c r="C132">
        <v>806860</v>
      </c>
      <c r="D132">
        <v>8.624407072012764E-4</v>
      </c>
      <c r="E132">
        <v>8.6206901890532428E-4</v>
      </c>
      <c r="F132">
        <v>5.3418077976225646</v>
      </c>
      <c r="G132">
        <v>13.600905450170119</v>
      </c>
    </row>
    <row r="133" spans="1:7" x14ac:dyDescent="0.25">
      <c r="A133" t="s">
        <v>142</v>
      </c>
      <c r="B133">
        <v>210.21</v>
      </c>
      <c r="C133">
        <v>874189</v>
      </c>
      <c r="D133">
        <v>6.3191153238547643E-3</v>
      </c>
      <c r="E133">
        <v>6.2992334279873708E-3</v>
      </c>
      <c r="F133">
        <v>5.3481070310505521</v>
      </c>
      <c r="G133">
        <v>13.681051878399218</v>
      </c>
    </row>
    <row r="134" spans="1:7" x14ac:dyDescent="0.25">
      <c r="A134" t="s">
        <v>143</v>
      </c>
      <c r="B134">
        <v>211.49</v>
      </c>
      <c r="C134">
        <v>1016934</v>
      </c>
      <c r="D134">
        <v>6.0891489462918088E-3</v>
      </c>
      <c r="E134">
        <v>6.0706849941063032E-3</v>
      </c>
      <c r="F134">
        <v>5.3541777160446582</v>
      </c>
      <c r="G134">
        <v>13.83230277616965</v>
      </c>
    </row>
    <row r="135" spans="1:7" x14ac:dyDescent="0.25">
      <c r="A135" t="s">
        <v>144</v>
      </c>
      <c r="B135">
        <v>209.84</v>
      </c>
      <c r="C135">
        <v>1146244</v>
      </c>
      <c r="D135">
        <v>-7.8017873185493667E-3</v>
      </c>
      <c r="E135">
        <v>-7.8323804860404057E-3</v>
      </c>
      <c r="F135">
        <v>5.3463453355586186</v>
      </c>
      <c r="G135">
        <v>13.952001068078916</v>
      </c>
    </row>
    <row r="136" spans="1:7" x14ac:dyDescent="0.25">
      <c r="A136" t="s">
        <v>145</v>
      </c>
      <c r="B136">
        <v>214.55</v>
      </c>
      <c r="C136">
        <v>1504588</v>
      </c>
      <c r="D136">
        <v>2.2445672893633282E-2</v>
      </c>
      <c r="E136">
        <v>2.2197475878915539E-2</v>
      </c>
      <c r="F136">
        <v>5.3685428114375338</v>
      </c>
      <c r="G136">
        <v>14.224029664534781</v>
      </c>
    </row>
    <row r="137" spans="1:7" x14ac:dyDescent="0.25">
      <c r="A137" t="s">
        <v>146</v>
      </c>
      <c r="B137">
        <v>213.12</v>
      </c>
      <c r="C137">
        <v>1452507</v>
      </c>
      <c r="D137">
        <v>-6.665113027266403E-3</v>
      </c>
      <c r="E137">
        <v>-6.6874240855093799E-3</v>
      </c>
      <c r="F137">
        <v>5.3618553873520245</v>
      </c>
      <c r="G137">
        <v>14.1888015869737</v>
      </c>
    </row>
    <row r="138" spans="1:7" x14ac:dyDescent="0.25">
      <c r="A138" t="s">
        <v>147</v>
      </c>
      <c r="B138">
        <v>213.71</v>
      </c>
      <c r="C138">
        <v>1086903</v>
      </c>
      <c r="D138">
        <v>2.7683933933934095E-3</v>
      </c>
      <c r="E138">
        <v>2.7645684500755925E-3</v>
      </c>
      <c r="F138">
        <v>5.3646199558020999</v>
      </c>
      <c r="G138">
        <v>13.898842925690996</v>
      </c>
    </row>
    <row r="139" spans="1:7" x14ac:dyDescent="0.25">
      <c r="A139" t="s">
        <v>148</v>
      </c>
      <c r="B139">
        <v>216.43</v>
      </c>
      <c r="C139">
        <v>1154763</v>
      </c>
      <c r="D139">
        <v>1.272752795844836E-2</v>
      </c>
      <c r="E139">
        <v>1.2647213724338259E-2</v>
      </c>
      <c r="F139">
        <v>5.377267169526438</v>
      </c>
      <c r="G139">
        <v>13.959405686077503</v>
      </c>
    </row>
    <row r="140" spans="1:7" x14ac:dyDescent="0.25">
      <c r="A140" t="s">
        <v>149</v>
      </c>
      <c r="B140">
        <v>221.18</v>
      </c>
      <c r="C140">
        <v>1719149</v>
      </c>
      <c r="D140">
        <v>2.1947049854456405E-2</v>
      </c>
      <c r="E140">
        <v>2.1709680120776065E-2</v>
      </c>
      <c r="F140">
        <v>5.3989768496472141</v>
      </c>
      <c r="G140">
        <v>14.357339958909977</v>
      </c>
    </row>
    <row r="141" spans="1:7" x14ac:dyDescent="0.25">
      <c r="A141" t="s">
        <v>150</v>
      </c>
      <c r="B141">
        <v>226.57</v>
      </c>
      <c r="C141">
        <v>2391471</v>
      </c>
      <c r="D141">
        <v>2.4369291979383246E-2</v>
      </c>
      <c r="E141">
        <v>2.407709830214869E-2</v>
      </c>
      <c r="F141">
        <v>5.4230539479493629</v>
      </c>
      <c r="G141">
        <v>14.687419215748388</v>
      </c>
    </row>
    <row r="142" spans="1:7" x14ac:dyDescent="0.25">
      <c r="A142" t="s">
        <v>151</v>
      </c>
      <c r="B142">
        <v>229.02</v>
      </c>
      <c r="C142">
        <v>1495909</v>
      </c>
      <c r="D142">
        <v>1.0813435141457462E-2</v>
      </c>
      <c r="E142">
        <v>1.0755388035830753E-2</v>
      </c>
      <c r="F142">
        <v>5.4338093359851936</v>
      </c>
      <c r="G142">
        <v>14.218244606789403</v>
      </c>
    </row>
    <row r="143" spans="1:7" x14ac:dyDescent="0.25">
      <c r="A143" t="s">
        <v>152</v>
      </c>
      <c r="B143">
        <v>225</v>
      </c>
      <c r="C143">
        <v>1244389</v>
      </c>
      <c r="D143">
        <v>-1.7553052135184745E-2</v>
      </c>
      <c r="E143">
        <v>-1.7708933780773303E-2</v>
      </c>
      <c r="F143">
        <v>5.4161004022044201</v>
      </c>
      <c r="G143">
        <v>14.034155204365135</v>
      </c>
    </row>
    <row r="144" spans="1:7" x14ac:dyDescent="0.25">
      <c r="A144" s="1">
        <v>43839</v>
      </c>
      <c r="B144">
        <v>227.28</v>
      </c>
      <c r="C144">
        <v>938716</v>
      </c>
      <c r="D144">
        <v>1.0133333333333338E-2</v>
      </c>
      <c r="E144">
        <v>1.0082335341512358E-2</v>
      </c>
      <c r="F144">
        <v>5.4261827375459326</v>
      </c>
      <c r="G144">
        <v>13.75226826302908</v>
      </c>
    </row>
    <row r="145" spans="1:7" x14ac:dyDescent="0.25">
      <c r="A145" s="1">
        <v>43870</v>
      </c>
      <c r="B145">
        <v>231.71</v>
      </c>
      <c r="C145">
        <v>1599534</v>
      </c>
      <c r="D145">
        <v>1.9491376275959198E-2</v>
      </c>
      <c r="E145">
        <v>1.9303852218724864E-2</v>
      </c>
      <c r="F145">
        <v>5.4454865897646574</v>
      </c>
      <c r="G145">
        <v>14.285222894788491</v>
      </c>
    </row>
    <row r="146" spans="1:7" x14ac:dyDescent="0.25">
      <c r="A146" s="1">
        <v>43930</v>
      </c>
      <c r="B146">
        <v>214.14</v>
      </c>
      <c r="C146">
        <v>2436065</v>
      </c>
      <c r="D146">
        <v>-1.3679701533784842E-2</v>
      </c>
      <c r="E146">
        <v>-1.3774130816022157E-2</v>
      </c>
      <c r="F146">
        <v>5.3666300067301238</v>
      </c>
      <c r="G146">
        <v>14.705894590542965</v>
      </c>
    </row>
    <row r="147" spans="1:7" x14ac:dyDescent="0.25">
      <c r="A147" s="1">
        <v>44083</v>
      </c>
      <c r="B147">
        <v>211.17</v>
      </c>
      <c r="C147">
        <v>1735486</v>
      </c>
      <c r="D147">
        <v>4.1940099669413332E-2</v>
      </c>
      <c r="E147">
        <v>4.1084455756927964E-2</v>
      </c>
      <c r="F147">
        <v>5.3526634962881499</v>
      </c>
      <c r="G147">
        <v>14.366798047411914</v>
      </c>
    </row>
    <row r="148" spans="1:7" x14ac:dyDescent="0.25">
      <c r="A148" s="1">
        <v>44113</v>
      </c>
      <c r="B148">
        <v>205.32</v>
      </c>
      <c r="C148">
        <v>1481419</v>
      </c>
      <c r="D148">
        <v>-2.770279869299614E-2</v>
      </c>
      <c r="E148">
        <v>-2.8093758596047531E-2</v>
      </c>
      <c r="F148">
        <v>5.3245697376921024</v>
      </c>
      <c r="G148">
        <v>14.208510970184491</v>
      </c>
    </row>
    <row r="149" spans="1:7" x14ac:dyDescent="0.25">
      <c r="A149" s="1">
        <v>44144</v>
      </c>
      <c r="B149">
        <v>204.04</v>
      </c>
      <c r="C149">
        <v>1511966</v>
      </c>
      <c r="D149">
        <v>-6.2341710500681919E-3</v>
      </c>
      <c r="E149">
        <v>-6.2536846373766114E-3</v>
      </c>
      <c r="F149">
        <v>5.3183160530547253</v>
      </c>
      <c r="G149">
        <v>14.228921348696298</v>
      </c>
    </row>
    <row r="150" spans="1:7" x14ac:dyDescent="0.25">
      <c r="A150" t="s">
        <v>153</v>
      </c>
      <c r="B150">
        <v>205.3</v>
      </c>
      <c r="C150">
        <v>1180813</v>
      </c>
      <c r="D150">
        <v>6.1752597529897051E-3</v>
      </c>
      <c r="E150">
        <v>6.1562709701620767E-3</v>
      </c>
      <c r="F150">
        <v>5.3244723240248879</v>
      </c>
      <c r="G150">
        <v>13.981713742252836</v>
      </c>
    </row>
    <row r="151" spans="1:7" x14ac:dyDescent="0.25">
      <c r="A151" t="s">
        <v>154</v>
      </c>
      <c r="B151">
        <v>208.83</v>
      </c>
      <c r="C151">
        <v>768517</v>
      </c>
      <c r="D151">
        <v>1.7194349732099372E-2</v>
      </c>
      <c r="E151">
        <v>1.7048199823796975E-2</v>
      </c>
      <c r="F151">
        <v>5.3415205238486845</v>
      </c>
      <c r="G151">
        <v>13.552217962731087</v>
      </c>
    </row>
    <row r="152" spans="1:7" x14ac:dyDescent="0.25">
      <c r="A152" t="s">
        <v>155</v>
      </c>
      <c r="B152">
        <v>204.96</v>
      </c>
      <c r="C152">
        <v>1046362</v>
      </c>
      <c r="D152">
        <v>-1.8531820140784392E-2</v>
      </c>
      <c r="E152">
        <v>-1.8705685700260669E-2</v>
      </c>
      <c r="F152">
        <v>5.3228148381484237</v>
      </c>
      <c r="G152">
        <v>13.860829944040956</v>
      </c>
    </row>
    <row r="153" spans="1:7" x14ac:dyDescent="0.25">
      <c r="A153" t="s">
        <v>156</v>
      </c>
      <c r="B153">
        <v>202.94</v>
      </c>
      <c r="C153">
        <v>1386142</v>
      </c>
      <c r="D153">
        <v>-9.8555815768931014E-3</v>
      </c>
      <c r="E153">
        <v>-9.9044692974873828E-3</v>
      </c>
      <c r="F153">
        <v>5.3129103688509369</v>
      </c>
      <c r="G153">
        <v>14.142034906586478</v>
      </c>
    </row>
    <row r="154" spans="1:7" x14ac:dyDescent="0.25">
      <c r="A154" t="s">
        <v>157</v>
      </c>
      <c r="B154">
        <v>200.34</v>
      </c>
      <c r="C154">
        <v>2040834</v>
      </c>
      <c r="D154">
        <v>-1.2811668473440398E-2</v>
      </c>
      <c r="E154">
        <v>-1.2894445667318642E-2</v>
      </c>
      <c r="F154">
        <v>5.3000159231836186</v>
      </c>
      <c r="G154">
        <v>14.528869105804242</v>
      </c>
    </row>
    <row r="155" spans="1:7" x14ac:dyDescent="0.25">
      <c r="A155" t="s">
        <v>158</v>
      </c>
      <c r="B155">
        <v>202.67</v>
      </c>
      <c r="C155">
        <v>2494659</v>
      </c>
      <c r="D155">
        <v>1.1630228611360607E-2</v>
      </c>
      <c r="E155">
        <v>1.1563117347603586E-2</v>
      </c>
      <c r="F155">
        <v>5.311579040531222</v>
      </c>
      <c r="G155">
        <v>14.72966260448041</v>
      </c>
    </row>
    <row r="156" spans="1:7" x14ac:dyDescent="0.25">
      <c r="A156" t="s">
        <v>159</v>
      </c>
      <c r="B156">
        <v>207.42</v>
      </c>
      <c r="C156">
        <v>1720514</v>
      </c>
      <c r="D156">
        <v>2.3437114521142745E-2</v>
      </c>
      <c r="E156">
        <v>2.3166682630366257E-2</v>
      </c>
      <c r="F156">
        <v>5.3347457231615882</v>
      </c>
      <c r="G156">
        <v>14.358133641355993</v>
      </c>
    </row>
    <row r="157" spans="1:7" x14ac:dyDescent="0.25">
      <c r="A157" t="s">
        <v>160</v>
      </c>
      <c r="B157">
        <v>200.75</v>
      </c>
      <c r="C157">
        <v>1782923</v>
      </c>
      <c r="D157">
        <v>-3.2156976183588794E-2</v>
      </c>
      <c r="E157">
        <v>-3.2685370334717072E-2</v>
      </c>
      <c r="F157">
        <v>5.3020603528268708</v>
      </c>
      <c r="G157">
        <v>14.393764710270574</v>
      </c>
    </row>
    <row r="158" spans="1:7" x14ac:dyDescent="0.25">
      <c r="A158" t="s">
        <v>161</v>
      </c>
      <c r="B158">
        <v>203.09</v>
      </c>
      <c r="C158">
        <v>1516504</v>
      </c>
      <c r="D158">
        <v>1.1656288916562906E-2</v>
      </c>
      <c r="E158">
        <v>1.1588877718147398E-2</v>
      </c>
      <c r="F158">
        <v>5.3136492305450185</v>
      </c>
      <c r="G158">
        <v>14.231918243759784</v>
      </c>
    </row>
    <row r="159" spans="1:7" x14ac:dyDescent="0.25">
      <c r="A159" t="s">
        <v>162</v>
      </c>
      <c r="B159">
        <v>207.8</v>
      </c>
      <c r="C159">
        <v>1574179</v>
      </c>
      <c r="D159">
        <v>2.3191688414003684E-2</v>
      </c>
      <c r="E159">
        <v>2.2926848120108798E-2</v>
      </c>
      <c r="F159">
        <v>5.3365760786651268</v>
      </c>
      <c r="G159">
        <v>14.269244424492245</v>
      </c>
    </row>
    <row r="160" spans="1:7" x14ac:dyDescent="0.25">
      <c r="A160" t="s">
        <v>163</v>
      </c>
      <c r="B160">
        <v>209.58</v>
      </c>
      <c r="C160">
        <v>1781494</v>
      </c>
      <c r="D160">
        <v>8.5659287776708431E-3</v>
      </c>
      <c r="E160">
        <v>8.5294493816686755E-3</v>
      </c>
      <c r="F160">
        <v>5.3451055280467958</v>
      </c>
      <c r="G160">
        <v>14.392962896073998</v>
      </c>
    </row>
    <row r="161" spans="1:7" x14ac:dyDescent="0.25">
      <c r="A161" t="s">
        <v>164</v>
      </c>
      <c r="B161">
        <v>207.17</v>
      </c>
      <c r="C161">
        <v>1110151</v>
      </c>
      <c r="D161">
        <v>-1.1499188853898392E-2</v>
      </c>
      <c r="E161">
        <v>-1.156581578899833E-2</v>
      </c>
      <c r="F161">
        <v>5.3335397122577977</v>
      </c>
      <c r="G161">
        <v>13.92000660007249</v>
      </c>
    </row>
    <row r="162" spans="1:7" x14ac:dyDescent="0.25">
      <c r="A162" t="s">
        <v>165</v>
      </c>
      <c r="B162">
        <v>210.17</v>
      </c>
      <c r="C162">
        <v>1709244</v>
      </c>
      <c r="D162">
        <v>1.4480861128541777E-2</v>
      </c>
      <c r="E162">
        <v>1.4377014781523487E-2</v>
      </c>
      <c r="F162">
        <v>5.3479167270393209</v>
      </c>
      <c r="G162">
        <v>14.351561725458339</v>
      </c>
    </row>
    <row r="163" spans="1:7" x14ac:dyDescent="0.25">
      <c r="A163" s="1">
        <v>43840</v>
      </c>
      <c r="B163">
        <v>212.44</v>
      </c>
      <c r="C163">
        <v>1231166</v>
      </c>
      <c r="D163">
        <v>1.0800780320692822E-2</v>
      </c>
      <c r="E163">
        <v>1.0742868514877647E-2</v>
      </c>
      <c r="F163">
        <v>5.3586595955541982</v>
      </c>
      <c r="G163">
        <v>14.023472245790863</v>
      </c>
    </row>
    <row r="164" spans="1:7" x14ac:dyDescent="0.25">
      <c r="A164" s="1">
        <v>43871</v>
      </c>
      <c r="B164">
        <v>206.14</v>
      </c>
      <c r="C164">
        <v>2050139</v>
      </c>
      <c r="D164">
        <v>-2.9655432122010973E-2</v>
      </c>
      <c r="E164">
        <v>-3.0104045945551751E-2</v>
      </c>
      <c r="F164">
        <v>5.3285555496086463</v>
      </c>
      <c r="G164">
        <v>14.533418153693994</v>
      </c>
    </row>
    <row r="165" spans="1:7" x14ac:dyDescent="0.25">
      <c r="A165" s="1">
        <v>43961</v>
      </c>
      <c r="B165">
        <v>210.23</v>
      </c>
      <c r="C165">
        <v>1106669</v>
      </c>
      <c r="D165">
        <v>1.9840884835548675E-2</v>
      </c>
      <c r="E165">
        <v>1.9646619868387762E-2</v>
      </c>
      <c r="F165">
        <v>5.3482021694770348</v>
      </c>
      <c r="G165">
        <v>13.916865160656073</v>
      </c>
    </row>
    <row r="166" spans="1:7" x14ac:dyDescent="0.25">
      <c r="A166" s="1">
        <v>43992</v>
      </c>
      <c r="B166">
        <v>205.79</v>
      </c>
      <c r="C166">
        <v>1775846</v>
      </c>
      <c r="D166">
        <v>-2.1119726014365209E-2</v>
      </c>
      <c r="E166">
        <v>-2.1345938122576846E-2</v>
      </c>
      <c r="F166">
        <v>5.3268562313544576</v>
      </c>
      <c r="G166">
        <v>14.389787487062863</v>
      </c>
    </row>
    <row r="167" spans="1:7" x14ac:dyDescent="0.25">
      <c r="A167" s="1">
        <v>44022</v>
      </c>
      <c r="B167">
        <v>209.87</v>
      </c>
      <c r="C167">
        <v>1314049</v>
      </c>
      <c r="D167">
        <v>1.9826036250546734E-2</v>
      </c>
      <c r="E167">
        <v>1.9632060054872367E-2</v>
      </c>
      <c r="F167">
        <v>5.3464882914093295</v>
      </c>
      <c r="G167">
        <v>14.088623768046784</v>
      </c>
    </row>
    <row r="168" spans="1:7" x14ac:dyDescent="0.25">
      <c r="A168" s="1">
        <v>44053</v>
      </c>
      <c r="B168">
        <v>210.61</v>
      </c>
      <c r="C168">
        <v>1156989</v>
      </c>
      <c r="D168">
        <v>3.5259922809358609E-3</v>
      </c>
      <c r="E168">
        <v>3.5197905440619744E-3</v>
      </c>
      <c r="F168">
        <v>5.3500080819533915</v>
      </c>
      <c r="G168">
        <v>13.961331498784032</v>
      </c>
    </row>
    <row r="169" spans="1:7" x14ac:dyDescent="0.25">
      <c r="A169" s="1">
        <v>44084</v>
      </c>
      <c r="B169">
        <v>215.81</v>
      </c>
      <c r="C169">
        <v>1553012</v>
      </c>
      <c r="D169">
        <v>2.4690185651203591E-2</v>
      </c>
      <c r="E169">
        <v>2.4390308999980473E-2</v>
      </c>
      <c r="F169">
        <v>5.3743983909533721</v>
      </c>
      <c r="G169">
        <v>14.25570682908101</v>
      </c>
    </row>
    <row r="170" spans="1:7" x14ac:dyDescent="0.25">
      <c r="A170" s="1">
        <v>44175</v>
      </c>
      <c r="B170">
        <v>221.49</v>
      </c>
      <c r="C170">
        <v>2485180</v>
      </c>
      <c r="D170">
        <v>2.6319447662295568E-2</v>
      </c>
      <c r="E170">
        <v>2.59790507858117E-2</v>
      </c>
      <c r="F170">
        <v>5.4003774417391837</v>
      </c>
      <c r="G170">
        <v>14.725855649497252</v>
      </c>
    </row>
    <row r="171" spans="1:7" x14ac:dyDescent="0.25">
      <c r="A171" t="s">
        <v>166</v>
      </c>
      <c r="B171">
        <v>222.8</v>
      </c>
      <c r="C171">
        <v>1754396</v>
      </c>
      <c r="D171">
        <v>5.9144882387466803E-3</v>
      </c>
      <c r="E171">
        <v>5.8970663139451471E-3</v>
      </c>
      <c r="F171">
        <v>5.4062745080531291</v>
      </c>
      <c r="G171">
        <v>14.377635196101457</v>
      </c>
    </row>
    <row r="172" spans="1:7" x14ac:dyDescent="0.25">
      <c r="A172" t="s">
        <v>167</v>
      </c>
      <c r="B172">
        <v>220.89</v>
      </c>
      <c r="C172">
        <v>1293668</v>
      </c>
      <c r="D172">
        <v>-8.5727109515261433E-3</v>
      </c>
      <c r="E172">
        <v>-8.6096680043938802E-3</v>
      </c>
      <c r="F172">
        <v>5.3976648400487353</v>
      </c>
      <c r="G172">
        <v>14.072992152344604</v>
      </c>
    </row>
    <row r="173" spans="1:7" x14ac:dyDescent="0.25">
      <c r="A173" t="s">
        <v>168</v>
      </c>
      <c r="B173">
        <v>219.71</v>
      </c>
      <c r="C173">
        <v>1167219</v>
      </c>
      <c r="D173">
        <v>-5.3420254425278575E-3</v>
      </c>
      <c r="E173">
        <v>-5.3563450804561758E-3</v>
      </c>
      <c r="F173">
        <v>5.3923084949682787</v>
      </c>
      <c r="G173">
        <v>13.970134554331013</v>
      </c>
    </row>
    <row r="174" spans="1:7" x14ac:dyDescent="0.25">
      <c r="A174" t="s">
        <v>169</v>
      </c>
      <c r="B174">
        <v>219.65</v>
      </c>
      <c r="C174">
        <v>1520369</v>
      </c>
      <c r="D174">
        <v>-2.7308725137682521E-4</v>
      </c>
      <c r="E174">
        <v>-2.7312454649033581E-4</v>
      </c>
      <c r="F174">
        <v>5.3920353704217883</v>
      </c>
      <c r="G174">
        <v>14.234463626518147</v>
      </c>
    </row>
    <row r="175" spans="1:7" x14ac:dyDescent="0.25">
      <c r="A175" t="s">
        <v>170</v>
      </c>
      <c r="B175">
        <v>214.37</v>
      </c>
      <c r="C175">
        <v>1524390</v>
      </c>
      <c r="D175">
        <v>-2.4038242658775327E-2</v>
      </c>
      <c r="E175">
        <v>-2.4331876388744275E-2</v>
      </c>
      <c r="F175">
        <v>5.3677034940330444</v>
      </c>
      <c r="G175">
        <v>14.237104888002309</v>
      </c>
    </row>
    <row r="176" spans="1:7" x14ac:dyDescent="0.25">
      <c r="A176" t="s">
        <v>171</v>
      </c>
      <c r="B176">
        <v>214.61</v>
      </c>
      <c r="C176">
        <v>1146166</v>
      </c>
      <c r="D176">
        <v>1.1195596398750249E-3</v>
      </c>
      <c r="E176">
        <v>1.1189334003461127E-3</v>
      </c>
      <c r="F176">
        <v>5.3688224274333907</v>
      </c>
      <c r="G176">
        <v>13.951933017424775</v>
      </c>
    </row>
    <row r="177" spans="1:7" x14ac:dyDescent="0.25">
      <c r="A177" t="s">
        <v>172</v>
      </c>
      <c r="B177">
        <v>214.78</v>
      </c>
      <c r="C177">
        <v>1183537</v>
      </c>
      <c r="D177">
        <v>7.9213456968448579E-4</v>
      </c>
      <c r="E177">
        <v>7.9182099667991757E-4</v>
      </c>
      <c r="F177">
        <v>5.3696142484300706</v>
      </c>
      <c r="G177">
        <v>13.984017970649857</v>
      </c>
    </row>
    <row r="178" spans="1:7" x14ac:dyDescent="0.25">
      <c r="A178" t="s">
        <v>173</v>
      </c>
      <c r="B178">
        <v>214.94</v>
      </c>
      <c r="C178">
        <v>1126777</v>
      </c>
      <c r="D178">
        <v>7.4494831921033888E-4</v>
      </c>
      <c r="E178">
        <v>7.4467098293678092E-4</v>
      </c>
      <c r="F178">
        <v>5.3703589194130075</v>
      </c>
      <c r="G178">
        <v>13.934871902990444</v>
      </c>
    </row>
    <row r="179" spans="1:7" x14ac:dyDescent="0.25">
      <c r="A179" t="s">
        <v>174</v>
      </c>
      <c r="B179">
        <v>216.22</v>
      </c>
      <c r="C179">
        <v>1034545</v>
      </c>
      <c r="D179">
        <v>5.9551502744952132E-3</v>
      </c>
      <c r="E179">
        <v>5.937488451618113E-3</v>
      </c>
      <c r="F179">
        <v>5.3762964078646256</v>
      </c>
      <c r="G179">
        <v>13.84947227449668</v>
      </c>
    </row>
    <row r="180" spans="1:7" x14ac:dyDescent="0.25">
      <c r="A180" t="s">
        <v>175</v>
      </c>
      <c r="B180">
        <v>210.25</v>
      </c>
      <c r="C180">
        <v>2092203</v>
      </c>
      <c r="D180">
        <v>-2.7610766811580791E-2</v>
      </c>
      <c r="E180">
        <v>-2.7999109011567901E-2</v>
      </c>
      <c r="F180">
        <v>5.3482972988530575</v>
      </c>
      <c r="G180">
        <v>14.553728135788102</v>
      </c>
    </row>
    <row r="181" spans="1:7" x14ac:dyDescent="0.25">
      <c r="A181" t="s">
        <v>176</v>
      </c>
      <c r="B181">
        <v>213.15</v>
      </c>
      <c r="C181">
        <v>1401623</v>
      </c>
      <c r="D181">
        <v>1.379310344827589E-2</v>
      </c>
      <c r="E181">
        <v>1.3698844358161927E-2</v>
      </c>
      <c r="F181">
        <v>5.3619961432112193</v>
      </c>
      <c r="G181">
        <v>14.153141408846976</v>
      </c>
    </row>
    <row r="182" spans="1:7" x14ac:dyDescent="0.25">
      <c r="A182" t="s">
        <v>178</v>
      </c>
      <c r="B182">
        <v>204.35</v>
      </c>
      <c r="C182">
        <v>1385771</v>
      </c>
      <c r="D182">
        <v>9.2853262211685453E-3</v>
      </c>
      <c r="E182">
        <v>9.2424825868614412E-3</v>
      </c>
      <c r="F182">
        <v>5.3198342100102867</v>
      </c>
      <c r="G182">
        <v>14.141767221415828</v>
      </c>
    </row>
    <row r="183" spans="1:7" x14ac:dyDescent="0.25">
      <c r="A183" t="s">
        <v>179</v>
      </c>
      <c r="B183">
        <v>202.63</v>
      </c>
      <c r="C183">
        <v>1622105</v>
      </c>
      <c r="D183">
        <v>-8.4169317347687744E-3</v>
      </c>
      <c r="E183">
        <v>-8.4525541330484674E-3</v>
      </c>
      <c r="F183">
        <v>5.3113816558772378</v>
      </c>
      <c r="G183">
        <v>14.299235246457474</v>
      </c>
    </row>
    <row r="184" spans="1:7" x14ac:dyDescent="0.25">
      <c r="A184" s="1">
        <v>43872</v>
      </c>
      <c r="B184">
        <v>202.32</v>
      </c>
      <c r="C184">
        <v>1367230</v>
      </c>
      <c r="D184">
        <v>-1.5298820510289803E-3</v>
      </c>
      <c r="E184">
        <v>-1.5310535155281509E-3</v>
      </c>
      <c r="F184">
        <v>5.3098506023617098</v>
      </c>
      <c r="G184">
        <v>14.128297353199306</v>
      </c>
    </row>
    <row r="185" spans="1:7" x14ac:dyDescent="0.25">
      <c r="A185" s="1">
        <v>43901</v>
      </c>
      <c r="B185">
        <v>206.14</v>
      </c>
      <c r="C185">
        <v>1164962</v>
      </c>
      <c r="D185">
        <v>1.8880980624752835E-2</v>
      </c>
      <c r="E185">
        <v>1.8704947246936842E-2</v>
      </c>
      <c r="F185">
        <v>5.3285555496086463</v>
      </c>
      <c r="G185">
        <v>13.968199026424207</v>
      </c>
    </row>
    <row r="186" spans="1:7" x14ac:dyDescent="0.25">
      <c r="A186" s="1">
        <v>43962</v>
      </c>
      <c r="B186">
        <v>223.23</v>
      </c>
      <c r="C186">
        <v>1738397</v>
      </c>
      <c r="D186">
        <v>3.1275986325418004E-2</v>
      </c>
      <c r="E186">
        <v>3.0796857210279069E-2</v>
      </c>
      <c r="F186">
        <v>5.4082026300772794</v>
      </c>
      <c r="G186">
        <v>14.368473982198063</v>
      </c>
    </row>
    <row r="187" spans="1:7" x14ac:dyDescent="0.25">
      <c r="A187" s="1">
        <v>43993</v>
      </c>
      <c r="B187">
        <v>223.64</v>
      </c>
      <c r="C187">
        <v>1066372</v>
      </c>
      <c r="D187">
        <v>1.8366706983828187E-3</v>
      </c>
      <c r="E187">
        <v>1.8349860811649498E-3</v>
      </c>
      <c r="F187">
        <v>5.4100376161584443</v>
      </c>
      <c r="G187">
        <v>13.879772790937785</v>
      </c>
    </row>
    <row r="188" spans="1:7" x14ac:dyDescent="0.25">
      <c r="A188" s="1">
        <v>44085</v>
      </c>
      <c r="B188">
        <v>218.42</v>
      </c>
      <c r="C188">
        <v>1903543</v>
      </c>
      <c r="D188">
        <v>-2.3341083884814876E-2</v>
      </c>
      <c r="E188">
        <v>-2.3617801388862273E-2</v>
      </c>
      <c r="F188">
        <v>5.3864198147695825</v>
      </c>
      <c r="G188">
        <v>14.459227444515392</v>
      </c>
    </row>
    <row r="189" spans="1:7" x14ac:dyDescent="0.25">
      <c r="A189" s="1">
        <v>44115</v>
      </c>
      <c r="B189">
        <v>211.08</v>
      </c>
      <c r="C189">
        <v>2193104</v>
      </c>
      <c r="D189">
        <v>-3.360498122882509E-2</v>
      </c>
      <c r="E189">
        <v>-3.4182606232115068E-2</v>
      </c>
      <c r="F189">
        <v>5.352237208537467</v>
      </c>
      <c r="G189">
        <v>14.600828449896172</v>
      </c>
    </row>
    <row r="190" spans="1:7" x14ac:dyDescent="0.25">
      <c r="A190" s="1">
        <v>44146</v>
      </c>
      <c r="B190">
        <v>216.42</v>
      </c>
      <c r="C190">
        <v>1549085</v>
      </c>
      <c r="D190">
        <v>2.5298465036952694E-2</v>
      </c>
      <c r="E190">
        <v>2.4983755606035468E-2</v>
      </c>
      <c r="F190">
        <v>5.3772209641435023</v>
      </c>
      <c r="G190">
        <v>14.253174992005807</v>
      </c>
    </row>
    <row r="191" spans="1:7" x14ac:dyDescent="0.25">
      <c r="A191" s="1">
        <v>44176</v>
      </c>
      <c r="B191">
        <v>215.43</v>
      </c>
      <c r="C191">
        <v>1030334</v>
      </c>
      <c r="D191">
        <v>-4.574438591627302E-3</v>
      </c>
      <c r="E191">
        <v>-4.5849333531666975E-3</v>
      </c>
      <c r="F191">
        <v>5.3726360307903356</v>
      </c>
      <c r="G191">
        <v>13.845393579485727</v>
      </c>
    </row>
    <row r="192" spans="1:7" x14ac:dyDescent="0.25">
      <c r="A192" t="s">
        <v>180</v>
      </c>
      <c r="B192">
        <v>216.5</v>
      </c>
      <c r="C192">
        <v>972394</v>
      </c>
      <c r="D192">
        <v>4.9668105649166468E-3</v>
      </c>
      <c r="E192">
        <v>4.9545166522085519E-3</v>
      </c>
      <c r="F192">
        <v>5.3775905474425443</v>
      </c>
      <c r="G192">
        <v>13.787516351104781</v>
      </c>
    </row>
    <row r="193" spans="1:7" x14ac:dyDescent="0.25">
      <c r="A193" t="s">
        <v>181</v>
      </c>
      <c r="B193">
        <v>217.35</v>
      </c>
      <c r="C193">
        <v>1152764</v>
      </c>
      <c r="D193">
        <v>3.9260969976905053E-3</v>
      </c>
      <c r="E193">
        <v>3.9184099922564292E-3</v>
      </c>
      <c r="F193">
        <v>5.381508957434801</v>
      </c>
      <c r="G193">
        <v>13.957673094866164</v>
      </c>
    </row>
    <row r="194" spans="1:7" x14ac:dyDescent="0.25">
      <c r="A194" t="s">
        <v>182</v>
      </c>
      <c r="B194">
        <v>214.5</v>
      </c>
      <c r="C194">
        <v>1135149</v>
      </c>
      <c r="D194">
        <v>-1.3112491373360912E-2</v>
      </c>
      <c r="E194">
        <v>-1.3199219066729377E-2</v>
      </c>
      <c r="F194">
        <v>5.3683097383680716</v>
      </c>
      <c r="G194">
        <v>13.942274477814539</v>
      </c>
    </row>
    <row r="195" spans="1:7" x14ac:dyDescent="0.25">
      <c r="A195" t="s">
        <v>183</v>
      </c>
      <c r="B195">
        <v>211</v>
      </c>
      <c r="C195">
        <v>1191647</v>
      </c>
      <c r="D195">
        <v>-1.6317016317016316E-2</v>
      </c>
      <c r="E195">
        <v>-1.6451604892005169E-2</v>
      </c>
      <c r="F195">
        <v>5.3518581334760666</v>
      </c>
      <c r="G195">
        <v>13.990846941809448</v>
      </c>
    </row>
    <row r="196" spans="1:7" x14ac:dyDescent="0.25">
      <c r="A196" t="s">
        <v>184</v>
      </c>
      <c r="B196">
        <v>212.35</v>
      </c>
      <c r="C196">
        <v>1184342</v>
      </c>
      <c r="D196">
        <v>6.3981042654028169E-3</v>
      </c>
      <c r="E196">
        <v>6.3777232832137104E-3</v>
      </c>
      <c r="F196">
        <v>5.35823585675928</v>
      </c>
      <c r="G196">
        <v>13.98469790406792</v>
      </c>
    </row>
    <row r="197" spans="1:7" x14ac:dyDescent="0.25">
      <c r="A197" t="s">
        <v>185</v>
      </c>
      <c r="B197">
        <v>210.33</v>
      </c>
      <c r="C197">
        <v>980160</v>
      </c>
      <c r="D197">
        <v>-9.51259712738395E-3</v>
      </c>
      <c r="E197">
        <v>-9.55813087229411E-3</v>
      </c>
      <c r="F197">
        <v>5.3486777258869864</v>
      </c>
      <c r="G197">
        <v>13.795471102626548</v>
      </c>
    </row>
    <row r="198" spans="1:7" x14ac:dyDescent="0.25">
      <c r="A198" t="s">
        <v>186</v>
      </c>
      <c r="B198">
        <v>210.05</v>
      </c>
      <c r="C198">
        <v>883303</v>
      </c>
      <c r="D198">
        <v>-1.3312413825892699E-3</v>
      </c>
      <c r="E198">
        <v>-1.3321282715948589E-3</v>
      </c>
      <c r="F198">
        <v>5.3473455976153907</v>
      </c>
      <c r="G198">
        <v>13.691423569082035</v>
      </c>
    </row>
    <row r="199" spans="1:7" x14ac:dyDescent="0.25">
      <c r="A199" t="s">
        <v>187</v>
      </c>
      <c r="B199">
        <v>213.86</v>
      </c>
      <c r="C199">
        <v>1316283</v>
      </c>
      <c r="D199">
        <v>1.8138538443227811E-2</v>
      </c>
      <c r="E199">
        <v>1.7975997713119446E-2</v>
      </c>
      <c r="F199">
        <v>5.3653215953285107</v>
      </c>
      <c r="G199">
        <v>14.090322413341116</v>
      </c>
    </row>
    <row r="200" spans="1:7" x14ac:dyDescent="0.25">
      <c r="A200" t="s">
        <v>188</v>
      </c>
      <c r="B200">
        <v>213.79</v>
      </c>
      <c r="C200">
        <v>1039714</v>
      </c>
      <c r="D200">
        <v>-3.2731693631357709E-4</v>
      </c>
      <c r="E200">
        <v>-3.2737051619405685E-4</v>
      </c>
      <c r="F200">
        <v>5.3649942248123166</v>
      </c>
      <c r="G200">
        <v>13.854456233298121</v>
      </c>
    </row>
    <row r="201" spans="1:7" x14ac:dyDescent="0.25">
      <c r="A201" t="s">
        <v>189</v>
      </c>
      <c r="B201">
        <v>215.2</v>
      </c>
      <c r="C201">
        <v>588470</v>
      </c>
      <c r="D201">
        <v>6.595257027924583E-3</v>
      </c>
      <c r="E201">
        <v>6.5736034753127622E-3</v>
      </c>
      <c r="F201">
        <v>5.3715678282876294</v>
      </c>
      <c r="G201">
        <v>13.285281227322772</v>
      </c>
    </row>
    <row r="202" spans="1:7" x14ac:dyDescent="0.25">
      <c r="A202" t="s">
        <v>190</v>
      </c>
      <c r="B202">
        <v>214.25</v>
      </c>
      <c r="C202">
        <v>1429089</v>
      </c>
      <c r="D202">
        <v>-4.4144981412638879E-3</v>
      </c>
      <c r="E202">
        <v>-4.4242708097401735E-3</v>
      </c>
      <c r="F202">
        <v>5.3671435574778892</v>
      </c>
      <c r="G202">
        <v>14.172547736288209</v>
      </c>
    </row>
    <row r="203" spans="1:7" x14ac:dyDescent="0.25">
      <c r="A203" s="1">
        <v>43842</v>
      </c>
      <c r="B203">
        <v>216.22</v>
      </c>
      <c r="C203">
        <v>1207571</v>
      </c>
      <c r="D203">
        <v>9.1948658109684903E-3</v>
      </c>
      <c r="E203">
        <v>9.1528503867360587E-3</v>
      </c>
      <c r="F203">
        <v>5.3762964078646256</v>
      </c>
      <c r="G203">
        <v>14.004121461952105</v>
      </c>
    </row>
    <row r="204" spans="1:7" x14ac:dyDescent="0.25">
      <c r="A204" s="1">
        <v>43873</v>
      </c>
      <c r="B204">
        <v>215.41</v>
      </c>
      <c r="C204">
        <v>912649</v>
      </c>
      <c r="D204">
        <v>-3.7461844417722794E-3</v>
      </c>
      <c r="E204">
        <v>-3.7532189646171002E-3</v>
      </c>
      <c r="F204">
        <v>5.3725431889000079</v>
      </c>
      <c r="G204">
        <v>13.724106638780036</v>
      </c>
    </row>
    <row r="205" spans="1:7" x14ac:dyDescent="0.25">
      <c r="A205" s="1">
        <v>43902</v>
      </c>
      <c r="B205">
        <v>214.28</v>
      </c>
      <c r="C205">
        <v>853519</v>
      </c>
      <c r="D205">
        <v>-5.245810315212829E-3</v>
      </c>
      <c r="E205">
        <v>-5.2596178872487175E-3</v>
      </c>
      <c r="F205">
        <v>5.3672835710127593</v>
      </c>
      <c r="G205">
        <v>13.657123082245947</v>
      </c>
    </row>
    <row r="206" spans="1:7" x14ac:dyDescent="0.25">
      <c r="A206" s="1">
        <v>43933</v>
      </c>
      <c r="B206">
        <v>214.39</v>
      </c>
      <c r="C206">
        <v>889105</v>
      </c>
      <c r="D206">
        <v>5.1334702258720006E-4</v>
      </c>
      <c r="E206">
        <v>5.1321530508022879E-4</v>
      </c>
      <c r="F206">
        <v>5.3677967863178395</v>
      </c>
      <c r="G206">
        <v>13.697970617757797</v>
      </c>
    </row>
    <row r="207" spans="1:7" x14ac:dyDescent="0.25">
      <c r="A207" s="1">
        <v>44024</v>
      </c>
      <c r="B207">
        <v>214.32</v>
      </c>
      <c r="C207">
        <v>798986</v>
      </c>
      <c r="D207">
        <v>-3.2650776622040757E-4</v>
      </c>
      <c r="E207">
        <v>-3.2656108148670113E-4</v>
      </c>
      <c r="F207">
        <v>5.3674702252363531</v>
      </c>
      <c r="G207">
        <v>13.591098702692523</v>
      </c>
    </row>
    <row r="208" spans="1:7" x14ac:dyDescent="0.25">
      <c r="A208" s="1">
        <v>44055</v>
      </c>
      <c r="B208">
        <v>215.98</v>
      </c>
      <c r="C208">
        <v>1000537</v>
      </c>
      <c r="D208">
        <v>7.7454273982829258E-3</v>
      </c>
      <c r="E208">
        <v>7.7155855682603178E-3</v>
      </c>
      <c r="F208">
        <v>5.3751858108046138</v>
      </c>
      <c r="G208">
        <v>13.816047413831372</v>
      </c>
    </row>
    <row r="209" spans="1:7" x14ac:dyDescent="0.25">
      <c r="A209" s="1">
        <v>44086</v>
      </c>
      <c r="B209">
        <v>211.53</v>
      </c>
      <c r="C209">
        <v>1376468</v>
      </c>
      <c r="D209">
        <v>-2.0603759607371E-2</v>
      </c>
      <c r="E209">
        <v>-2.0818978405554762E-2</v>
      </c>
      <c r="F209">
        <v>5.3543668323990588</v>
      </c>
      <c r="G209">
        <v>14.135031355928065</v>
      </c>
    </row>
    <row r="210" spans="1:7" x14ac:dyDescent="0.25">
      <c r="A210" s="1">
        <v>44116</v>
      </c>
      <c r="B210">
        <v>210.55</v>
      </c>
      <c r="C210">
        <v>862692</v>
      </c>
      <c r="D210">
        <v>-4.6329125892307938E-3</v>
      </c>
      <c r="E210">
        <v>-4.643677791122105E-3</v>
      </c>
      <c r="F210">
        <v>5.3497231546079371</v>
      </c>
      <c r="G210">
        <v>13.667813011809665</v>
      </c>
    </row>
    <row r="211" spans="1:7" x14ac:dyDescent="0.25">
      <c r="A211" s="1">
        <v>44147</v>
      </c>
      <c r="B211">
        <v>213.3</v>
      </c>
      <c r="C211">
        <v>1166144</v>
      </c>
      <c r="D211">
        <v>1.3061030634053668E-2</v>
      </c>
      <c r="E211">
        <v>1.2976470869368161E-2</v>
      </c>
      <c r="F211">
        <v>5.3626996254773047</v>
      </c>
      <c r="G211">
        <v>13.96921313740955</v>
      </c>
    </row>
    <row r="212" spans="1:7" x14ac:dyDescent="0.25">
      <c r="A212" t="s">
        <v>191</v>
      </c>
      <c r="B212">
        <v>214.19</v>
      </c>
      <c r="C212">
        <v>1163704</v>
      </c>
      <c r="D212">
        <v>4.1725269573370197E-3</v>
      </c>
      <c r="E212">
        <v>4.1638461057459386E-3</v>
      </c>
      <c r="F212">
        <v>5.3668634715830512</v>
      </c>
      <c r="G212">
        <v>13.967118579402282</v>
      </c>
    </row>
    <row r="213" spans="1:7" x14ac:dyDescent="0.25">
      <c r="A213" t="s">
        <v>192</v>
      </c>
      <c r="B213">
        <v>214.13</v>
      </c>
      <c r="C213">
        <v>925614</v>
      </c>
      <c r="D213">
        <v>-2.8012512255475171E-4</v>
      </c>
      <c r="E213">
        <v>-2.8016436492553874E-4</v>
      </c>
      <c r="F213">
        <v>5.366583307218125</v>
      </c>
      <c r="G213">
        <v>13.738212580071332</v>
      </c>
    </row>
    <row r="214" spans="1:7" x14ac:dyDescent="0.25">
      <c r="A214" t="s">
        <v>193</v>
      </c>
      <c r="B214">
        <v>219.22</v>
      </c>
      <c r="C214">
        <v>1533742</v>
      </c>
      <c r="D214">
        <v>2.3770606640825684E-2</v>
      </c>
      <c r="E214">
        <v>2.3492484569451914E-2</v>
      </c>
      <c r="F214">
        <v>5.3900757917875772</v>
      </c>
      <c r="G214">
        <v>14.243221059019735</v>
      </c>
    </row>
    <row r="215" spans="1:7" x14ac:dyDescent="0.25">
      <c r="A215" t="s">
        <v>194</v>
      </c>
      <c r="B215">
        <v>219.41</v>
      </c>
      <c r="C215">
        <v>1141818</v>
      </c>
      <c r="D215">
        <v>8.6670924185748436E-4</v>
      </c>
      <c r="E215">
        <v>8.6633386628120156E-4</v>
      </c>
      <c r="F215">
        <v>5.3909421256538588</v>
      </c>
      <c r="G215">
        <v>13.948132286970274</v>
      </c>
    </row>
    <row r="216" spans="1:7" x14ac:dyDescent="0.25">
      <c r="A216" t="s">
        <v>195</v>
      </c>
      <c r="B216">
        <v>218.14</v>
      </c>
      <c r="C216">
        <v>1684558</v>
      </c>
      <c r="D216">
        <v>-5.788250307643272E-3</v>
      </c>
      <c r="E216">
        <v>-5.8050671532617441E-3</v>
      </c>
      <c r="F216">
        <v>5.3851370585005967</v>
      </c>
      <c r="G216">
        <v>14.337013772818063</v>
      </c>
    </row>
    <row r="217" spans="1:7" x14ac:dyDescent="0.25">
      <c r="A217" t="s">
        <v>196</v>
      </c>
      <c r="B217">
        <v>222.57</v>
      </c>
      <c r="C217">
        <v>1388687</v>
      </c>
      <c r="D217">
        <v>2.0308059044650256E-2</v>
      </c>
      <c r="E217">
        <v>2.0104600368947411E-2</v>
      </c>
      <c r="F217">
        <v>5.405241658869544</v>
      </c>
      <c r="G217">
        <v>14.143869254370522</v>
      </c>
    </row>
    <row r="218" spans="1:7" x14ac:dyDescent="0.25">
      <c r="A218" t="s">
        <v>197</v>
      </c>
      <c r="B218">
        <v>223.94</v>
      </c>
      <c r="C218">
        <v>837643</v>
      </c>
      <c r="D218">
        <v>6.1553668508783962E-3</v>
      </c>
      <c r="E218">
        <v>6.1364999625067888E-3</v>
      </c>
      <c r="F218">
        <v>5.4113781588320506</v>
      </c>
      <c r="G218">
        <v>13.63834727437453</v>
      </c>
    </row>
    <row r="219" spans="1:7" x14ac:dyDescent="0.25">
      <c r="A219" t="s">
        <v>198</v>
      </c>
      <c r="B219">
        <v>220.94</v>
      </c>
      <c r="C219">
        <v>701654</v>
      </c>
      <c r="D219">
        <v>-1.3396445476466911E-2</v>
      </c>
      <c r="E219">
        <v>-1.3486987387921846E-2</v>
      </c>
      <c r="F219">
        <v>5.3978911714441287</v>
      </c>
      <c r="G219">
        <v>13.461195684011033</v>
      </c>
    </row>
    <row r="220" spans="1:7" x14ac:dyDescent="0.25">
      <c r="A220" t="s">
        <v>199</v>
      </c>
      <c r="B220">
        <v>222.68</v>
      </c>
      <c r="C220">
        <v>540619</v>
      </c>
      <c r="D220">
        <v>7.8754412962795742E-3</v>
      </c>
      <c r="E220">
        <v>7.8445918711780253E-3</v>
      </c>
      <c r="F220">
        <v>5.4057357633153069</v>
      </c>
      <c r="G220">
        <v>13.200470058340798</v>
      </c>
    </row>
    <row r="221" spans="1:7" x14ac:dyDescent="0.25">
      <c r="A221" t="s">
        <v>200</v>
      </c>
      <c r="B221">
        <v>224.92</v>
      </c>
      <c r="C221">
        <v>901536</v>
      </c>
      <c r="D221">
        <v>1.0059277887551557E-2</v>
      </c>
      <c r="E221">
        <v>1.0009020108693751E-2</v>
      </c>
      <c r="F221">
        <v>5.4157447834240013</v>
      </c>
      <c r="G221">
        <v>13.71185525427245</v>
      </c>
    </row>
    <row r="222" spans="1:7" x14ac:dyDescent="0.25">
      <c r="A222" t="s">
        <v>201</v>
      </c>
      <c r="B222">
        <v>224.27</v>
      </c>
      <c r="C222">
        <v>852999</v>
      </c>
      <c r="D222">
        <v>-2.8899164147251346E-3</v>
      </c>
      <c r="E222">
        <v>-2.8941002858032128E-3</v>
      </c>
      <c r="F222">
        <v>5.4128506831381973</v>
      </c>
      <c r="G222">
        <v>13.656513654140186</v>
      </c>
    </row>
    <row r="223" spans="1:7" x14ac:dyDescent="0.25">
      <c r="A223" t="s">
        <v>202</v>
      </c>
      <c r="B223">
        <v>221.75</v>
      </c>
      <c r="C223">
        <v>724823</v>
      </c>
      <c r="D223">
        <v>-1.1236456057430821E-2</v>
      </c>
      <c r="E223">
        <v>-1.1300061948508839E-2</v>
      </c>
      <c r="F223">
        <v>5.4015506211896884</v>
      </c>
      <c r="G223">
        <v>13.493682766099262</v>
      </c>
    </row>
    <row r="224" spans="1:7" x14ac:dyDescent="0.25">
      <c r="A224" t="s">
        <v>279</v>
      </c>
      <c r="B224">
        <v>222.24</v>
      </c>
      <c r="C224">
        <v>785502</v>
      </c>
      <c r="D224">
        <v>2.2096956031567492E-3</v>
      </c>
      <c r="E224">
        <v>2.2072578163448136E-3</v>
      </c>
      <c r="F224">
        <v>5.4037578790060339</v>
      </c>
      <c r="G224">
        <v>13.574078282823521</v>
      </c>
    </row>
    <row r="225" spans="1:7" x14ac:dyDescent="0.25">
      <c r="A225" s="1">
        <v>44287</v>
      </c>
      <c r="B225">
        <v>217.85</v>
      </c>
      <c r="C225">
        <v>1396408</v>
      </c>
      <c r="D225">
        <v>-1.9753419726421952E-2</v>
      </c>
      <c r="E225">
        <v>-1.9951126442582602E-2</v>
      </c>
      <c r="F225">
        <v>5.3838067525634514</v>
      </c>
      <c r="G225">
        <v>14.149413783214081</v>
      </c>
    </row>
    <row r="226" spans="1:7" x14ac:dyDescent="0.25">
      <c r="A226" s="1">
        <v>44317</v>
      </c>
      <c r="B226">
        <v>218.02</v>
      </c>
      <c r="C226">
        <v>787674</v>
      </c>
      <c r="D226">
        <v>7.8035345421168661E-4</v>
      </c>
      <c r="E226">
        <v>7.8004913676142098E-4</v>
      </c>
      <c r="F226">
        <v>5.3845868017002125</v>
      </c>
      <c r="G226">
        <v>13.576839577656495</v>
      </c>
    </row>
    <row r="227" spans="1:7" x14ac:dyDescent="0.25">
      <c r="A227" s="1">
        <v>44348</v>
      </c>
      <c r="B227">
        <v>212.24</v>
      </c>
      <c r="C227">
        <v>1512084</v>
      </c>
      <c r="D227">
        <v>-2.6511329235849927E-2</v>
      </c>
      <c r="E227">
        <v>-2.6869091870728321E-2</v>
      </c>
      <c r="F227">
        <v>5.3577177098294841</v>
      </c>
      <c r="G227">
        <v>14.228999389734017</v>
      </c>
    </row>
    <row r="228" spans="1:7" x14ac:dyDescent="0.25">
      <c r="A228" s="1">
        <v>44378</v>
      </c>
      <c r="B228">
        <v>218.15</v>
      </c>
      <c r="C228">
        <v>1096705</v>
      </c>
      <c r="D228">
        <v>2.7845834903882379E-2</v>
      </c>
      <c r="E228">
        <v>2.7465189740134375E-2</v>
      </c>
      <c r="F228">
        <v>5.3851828995696183</v>
      </c>
      <c r="G228">
        <v>13.907820787869849</v>
      </c>
    </row>
    <row r="229" spans="1:7" x14ac:dyDescent="0.25">
      <c r="A229" s="1">
        <v>44409</v>
      </c>
      <c r="B229">
        <v>219.55</v>
      </c>
      <c r="C229">
        <v>941765</v>
      </c>
      <c r="D229">
        <v>6.4176025670410527E-3</v>
      </c>
      <c r="E229">
        <v>6.3970974381078608E-3</v>
      </c>
      <c r="F229">
        <v>5.3915799970077263</v>
      </c>
      <c r="G229">
        <v>13.755511053221442</v>
      </c>
    </row>
    <row r="230" spans="1:7" x14ac:dyDescent="0.25">
      <c r="A230" s="1">
        <v>44501</v>
      </c>
      <c r="B230">
        <v>217.46</v>
      </c>
      <c r="C230">
        <v>893708</v>
      </c>
      <c r="D230">
        <v>-9.5194716465497754E-3</v>
      </c>
      <c r="E230">
        <v>-9.565071438123041E-3</v>
      </c>
      <c r="F230">
        <v>5.382014925569603</v>
      </c>
      <c r="G230">
        <v>13.703134378879156</v>
      </c>
    </row>
    <row r="231" spans="1:7" x14ac:dyDescent="0.25">
      <c r="A231" s="1">
        <v>44531</v>
      </c>
      <c r="B231">
        <v>214.85</v>
      </c>
      <c r="C231">
        <v>925884</v>
      </c>
      <c r="D231">
        <v>-1.2002207302492475E-2</v>
      </c>
      <c r="E231">
        <v>-1.2074815348599345E-2</v>
      </c>
      <c r="F231">
        <v>5.3699401102210045</v>
      </c>
      <c r="G231">
        <v>13.738504235802976</v>
      </c>
    </row>
    <row r="232" spans="1:7" x14ac:dyDescent="0.25">
      <c r="A232" t="s">
        <v>6</v>
      </c>
      <c r="B232">
        <v>216.42</v>
      </c>
      <c r="C232">
        <v>754432</v>
      </c>
      <c r="D232">
        <v>7.3074237840353422E-3</v>
      </c>
      <c r="E232">
        <v>7.2808539224985093E-3</v>
      </c>
      <c r="F232">
        <v>5.3772209641435023</v>
      </c>
      <c r="G232">
        <v>13.533720427217258</v>
      </c>
    </row>
    <row r="233" spans="1:7" x14ac:dyDescent="0.25">
      <c r="A233" t="s">
        <v>7</v>
      </c>
      <c r="B233">
        <v>213.01</v>
      </c>
      <c r="C233">
        <v>1362799</v>
      </c>
      <c r="D233">
        <v>-1.5756399593383222E-2</v>
      </c>
      <c r="E233">
        <v>-1.5881851179309639E-2</v>
      </c>
      <c r="F233">
        <v>5.3613391129641927</v>
      </c>
      <c r="G233">
        <v>14.125051230985292</v>
      </c>
    </row>
    <row r="234" spans="1:7" x14ac:dyDescent="0.25">
      <c r="A234" t="s">
        <v>8</v>
      </c>
      <c r="B234">
        <v>212.58</v>
      </c>
      <c r="C234">
        <v>1238186</v>
      </c>
      <c r="D234">
        <v>-2.0186845687994856E-3</v>
      </c>
      <c r="E234">
        <v>-2.0207248587572977E-3</v>
      </c>
      <c r="F234">
        <v>5.3593183881054358</v>
      </c>
      <c r="G234">
        <v>14.029157963267764</v>
      </c>
    </row>
    <row r="235" spans="1:7" x14ac:dyDescent="0.25">
      <c r="A235" t="s">
        <v>9</v>
      </c>
      <c r="B235">
        <v>216.34</v>
      </c>
      <c r="C235">
        <v>1083220</v>
      </c>
      <c r="D235">
        <v>1.7687458839025266E-2</v>
      </c>
      <c r="E235">
        <v>1.7532856096707801E-2</v>
      </c>
      <c r="F235">
        <v>5.3768512442021432</v>
      </c>
      <c r="G235">
        <v>13.895448644780624</v>
      </c>
    </row>
    <row r="236" spans="1:7" x14ac:dyDescent="0.25">
      <c r="A236" t="s">
        <v>10</v>
      </c>
      <c r="B236">
        <v>224.22</v>
      </c>
      <c r="C236">
        <v>1596522</v>
      </c>
      <c r="D236">
        <v>3.6424147175741869E-2</v>
      </c>
      <c r="E236">
        <v>3.5776468523303961E-2</v>
      </c>
      <c r="F236">
        <v>5.4126277127254472</v>
      </c>
      <c r="G236">
        <v>14.283338071186094</v>
      </c>
    </row>
    <row r="237" spans="1:7" x14ac:dyDescent="0.25">
      <c r="A237" t="s">
        <v>11</v>
      </c>
      <c r="B237">
        <v>224.84</v>
      </c>
      <c r="C237">
        <v>1179432</v>
      </c>
      <c r="D237">
        <v>2.7651413790027854E-3</v>
      </c>
      <c r="E237">
        <v>2.7613254084267913E-3</v>
      </c>
      <c r="F237">
        <v>5.4153890381338741</v>
      </c>
      <c r="G237">
        <v>13.980543524620687</v>
      </c>
    </row>
    <row r="238" spans="1:7" x14ac:dyDescent="0.25">
      <c r="A238" t="s">
        <v>12</v>
      </c>
      <c r="B238">
        <v>225.81</v>
      </c>
      <c r="C238">
        <v>1207261</v>
      </c>
      <c r="D238">
        <v>4.3141789717132135E-3</v>
      </c>
      <c r="E238">
        <v>4.3048995806760117E-3</v>
      </c>
      <c r="F238">
        <v>5.4196939377145501</v>
      </c>
      <c r="G238">
        <v>14.00386471531159</v>
      </c>
    </row>
    <row r="239" spans="1:7" x14ac:dyDescent="0.25">
      <c r="A239" t="s">
        <v>13</v>
      </c>
      <c r="B239">
        <v>229.46</v>
      </c>
      <c r="C239">
        <v>1233512</v>
      </c>
      <c r="D239">
        <v>1.6164031708073182E-2</v>
      </c>
      <c r="E239">
        <v>1.6034784656446595E-2</v>
      </c>
      <c r="F239">
        <v>5.4357287223709969</v>
      </c>
      <c r="G239">
        <v>14.025375943319307</v>
      </c>
    </row>
    <row r="240" spans="1:7" x14ac:dyDescent="0.25">
      <c r="A240" t="s">
        <v>14</v>
      </c>
      <c r="B240">
        <v>232.51</v>
      </c>
      <c r="C240">
        <v>1472349</v>
      </c>
      <c r="D240">
        <v>1.3292077050466238E-2</v>
      </c>
      <c r="E240">
        <v>1.3204512484166341E-2</v>
      </c>
      <c r="F240">
        <v>5.4489332348551631</v>
      </c>
      <c r="G240">
        <v>14.202369642560305</v>
      </c>
    </row>
    <row r="241" spans="1:7" x14ac:dyDescent="0.25">
      <c r="A241" t="s">
        <v>15</v>
      </c>
      <c r="B241">
        <v>233.27</v>
      </c>
      <c r="C241">
        <v>3342780</v>
      </c>
      <c r="D241">
        <v>3.2686766160596077E-3</v>
      </c>
      <c r="E241">
        <v>3.2633461053015408E-3</v>
      </c>
      <c r="F241">
        <v>5.4521965809604644</v>
      </c>
      <c r="G241">
        <v>15.022313354083263</v>
      </c>
    </row>
    <row r="242" spans="1:7" x14ac:dyDescent="0.25">
      <c r="A242" t="s">
        <v>16</v>
      </c>
      <c r="B242">
        <v>238.93</v>
      </c>
      <c r="C242">
        <v>2617687</v>
      </c>
      <c r="D242">
        <v>2.4263728726368571E-2</v>
      </c>
      <c r="E242">
        <v>2.3974041041974526E-2</v>
      </c>
      <c r="F242">
        <v>5.4761706220024395</v>
      </c>
      <c r="G242">
        <v>14.777801661390811</v>
      </c>
    </row>
    <row r="243" spans="1:7" x14ac:dyDescent="0.25">
      <c r="A243" t="s">
        <v>17</v>
      </c>
      <c r="B243">
        <v>231.68</v>
      </c>
      <c r="C243">
        <v>2307630</v>
      </c>
      <c r="D243">
        <v>-3.034361528481145E-2</v>
      </c>
      <c r="E243">
        <v>-3.0813512805087716E-2</v>
      </c>
      <c r="F243">
        <v>5.4453571091973512</v>
      </c>
      <c r="G243">
        <v>14.651731581800385</v>
      </c>
    </row>
    <row r="244" spans="1:7" x14ac:dyDescent="0.25">
      <c r="A244" s="1">
        <v>44198</v>
      </c>
      <c r="B244">
        <v>239.58</v>
      </c>
      <c r="C244">
        <v>1693375</v>
      </c>
      <c r="D244">
        <v>3.4098756906077374E-2</v>
      </c>
      <c r="E244">
        <v>3.35302811058334E-2</v>
      </c>
      <c r="F244">
        <v>5.4788873903031847</v>
      </c>
      <c r="G244">
        <v>14.342234136883038</v>
      </c>
    </row>
    <row r="245" spans="1:7" x14ac:dyDescent="0.25">
      <c r="A245" s="1">
        <v>44229</v>
      </c>
      <c r="B245">
        <v>239.38</v>
      </c>
      <c r="C245">
        <v>1223279</v>
      </c>
      <c r="D245">
        <v>-8.3479422322404637E-4</v>
      </c>
      <c r="E245">
        <v>-8.3514285796065508E-4</v>
      </c>
      <c r="F245">
        <v>5.4780522474452242</v>
      </c>
      <c r="G245">
        <v>14.017045516207368</v>
      </c>
    </row>
    <row r="246" spans="1:7" x14ac:dyDescent="0.25">
      <c r="A246" s="1">
        <v>44257</v>
      </c>
      <c r="B246">
        <v>242.94</v>
      </c>
      <c r="C246">
        <v>1340656</v>
      </c>
      <c r="D246">
        <v>1.487175202606735E-2</v>
      </c>
      <c r="E246">
        <v>1.4762251826900287E-2</v>
      </c>
      <c r="F246">
        <v>5.4928144992721251</v>
      </c>
      <c r="G246">
        <v>14.108669604374297</v>
      </c>
    </row>
    <row r="247" spans="1:7" x14ac:dyDescent="0.25">
      <c r="A247" s="1">
        <v>44288</v>
      </c>
      <c r="B247">
        <v>242.1</v>
      </c>
      <c r="C247">
        <v>1175910</v>
      </c>
      <c r="D247">
        <v>-3.4576438626821577E-3</v>
      </c>
      <c r="E247">
        <v>-3.4636353281119088E-3</v>
      </c>
      <c r="F247">
        <v>5.4893508639440132</v>
      </c>
      <c r="G247">
        <v>13.977552873899848</v>
      </c>
    </row>
    <row r="248" spans="1:7" x14ac:dyDescent="0.25">
      <c r="A248" s="1">
        <v>44318</v>
      </c>
      <c r="B248">
        <v>242.23</v>
      </c>
      <c r="C248">
        <v>842130</v>
      </c>
      <c r="D248">
        <v>5.3696819496074121E-4</v>
      </c>
      <c r="E248">
        <v>5.3682407912764572E-4</v>
      </c>
      <c r="F248">
        <v>5.4898876880231402</v>
      </c>
      <c r="G248">
        <v>13.643689675606177</v>
      </c>
    </row>
    <row r="249" spans="1:7" x14ac:dyDescent="0.25">
      <c r="A249" s="1">
        <v>44410</v>
      </c>
      <c r="B249">
        <v>242.4</v>
      </c>
      <c r="C249">
        <v>731445</v>
      </c>
      <c r="D249">
        <v>7.0181232712717638E-4</v>
      </c>
      <c r="E249">
        <v>7.015661720189885E-4</v>
      </c>
      <c r="F249">
        <v>5.4905892541951591</v>
      </c>
      <c r="G249">
        <v>13.502777308645634</v>
      </c>
    </row>
    <row r="250" spans="1:7" x14ac:dyDescent="0.25">
      <c r="A250" s="1">
        <v>44441</v>
      </c>
      <c r="B250">
        <v>243.76</v>
      </c>
      <c r="C250">
        <v>940853</v>
      </c>
      <c r="D250">
        <v>5.610561056105549E-3</v>
      </c>
      <c r="E250">
        <v>5.5948804822940753E-3</v>
      </c>
      <c r="F250">
        <v>5.4961841346774536</v>
      </c>
      <c r="G250">
        <v>13.754542189573755</v>
      </c>
    </row>
    <row r="251" spans="1:7" x14ac:dyDescent="0.25">
      <c r="A251" s="1">
        <v>44471</v>
      </c>
      <c r="B251">
        <v>242.86</v>
      </c>
      <c r="C251">
        <v>1284291</v>
      </c>
      <c r="D251">
        <v>-3.6921562192319384E-3</v>
      </c>
      <c r="E251">
        <v>-3.6989890517805978E-3</v>
      </c>
      <c r="F251">
        <v>5.4924851456256727</v>
      </c>
      <c r="G251">
        <v>14.065717373068114</v>
      </c>
    </row>
    <row r="252" spans="1:7" x14ac:dyDescent="0.25">
      <c r="A252" s="1">
        <v>44502</v>
      </c>
      <c r="B252">
        <v>244.46</v>
      </c>
      <c r="C252">
        <v>764779</v>
      </c>
      <c r="D252">
        <v>6.5881577863789601E-3</v>
      </c>
      <c r="E252">
        <v>6.5665507234437303E-3</v>
      </c>
      <c r="F252">
        <v>5.4990516963491167</v>
      </c>
      <c r="G252">
        <v>13.54734218218335</v>
      </c>
    </row>
    <row r="253" spans="1:7" x14ac:dyDescent="0.25">
      <c r="A253" s="1">
        <v>44532</v>
      </c>
      <c r="B253">
        <v>245.04</v>
      </c>
      <c r="C253">
        <v>916578</v>
      </c>
      <c r="D253">
        <v>2.3725762905996237E-3</v>
      </c>
      <c r="E253">
        <v>2.369766175403134E-3</v>
      </c>
      <c r="F253">
        <v>5.5014214625245197</v>
      </c>
      <c r="G253">
        <v>13.728402449023532</v>
      </c>
    </row>
    <row r="254" spans="1:7" x14ac:dyDescent="0.25">
      <c r="A254" t="s">
        <v>18</v>
      </c>
      <c r="B254">
        <v>243.73</v>
      </c>
      <c r="C254">
        <v>942500</v>
      </c>
      <c r="D254">
        <v>-5.3460659484165949E-3</v>
      </c>
      <c r="E254">
        <v>-5.3604072950051134E-3</v>
      </c>
      <c r="F254">
        <v>5.4960610552295144</v>
      </c>
      <c r="G254">
        <v>13.756291198304304</v>
      </c>
    </row>
    <row r="255" spans="1:7" x14ac:dyDescent="0.25">
      <c r="A255" t="s">
        <v>19</v>
      </c>
      <c r="B255">
        <v>244.26</v>
      </c>
      <c r="C255">
        <v>827343</v>
      </c>
      <c r="D255">
        <v>2.1745373979403485E-3</v>
      </c>
      <c r="E255">
        <v>2.1721765134277032E-3</v>
      </c>
      <c r="F255">
        <v>5.4982332317429421</v>
      </c>
      <c r="G255">
        <v>13.625974640136025</v>
      </c>
    </row>
    <row r="256" spans="1:7" x14ac:dyDescent="0.25">
      <c r="A256" t="s">
        <v>20</v>
      </c>
      <c r="B256">
        <v>243.85</v>
      </c>
      <c r="C256">
        <v>929495</v>
      </c>
      <c r="D256">
        <v>-1.6785392614427112E-3</v>
      </c>
      <c r="E256">
        <v>-1.6799495868808139E-3</v>
      </c>
      <c r="F256">
        <v>5.4965532821560616</v>
      </c>
      <c r="G256">
        <v>13.74239670689302</v>
      </c>
    </row>
    <row r="257" spans="1:7" x14ac:dyDescent="0.25">
      <c r="A257" t="s">
        <v>21</v>
      </c>
      <c r="B257">
        <v>240.96</v>
      </c>
      <c r="C257">
        <v>1475013</v>
      </c>
      <c r="D257">
        <v>-1.1851548082837754E-2</v>
      </c>
      <c r="E257">
        <v>-1.1922337544532764E-2</v>
      </c>
      <c r="F257">
        <v>5.4846309446115287</v>
      </c>
      <c r="G257">
        <v>14.204177361276541</v>
      </c>
    </row>
    <row r="258" spans="1:7" x14ac:dyDescent="0.25">
      <c r="A258" t="s">
        <v>22</v>
      </c>
      <c r="B258">
        <v>234.64</v>
      </c>
      <c r="C258">
        <v>1936286</v>
      </c>
      <c r="D258">
        <v>-2.6228419654714563E-2</v>
      </c>
      <c r="E258">
        <v>-2.6578519942333251E-2</v>
      </c>
      <c r="F258">
        <v>5.4580524246691953</v>
      </c>
      <c r="G258">
        <v>14.476282263180787</v>
      </c>
    </row>
    <row r="259" spans="1:7" x14ac:dyDescent="0.25">
      <c r="A259" t="s">
        <v>280</v>
      </c>
      <c r="B259">
        <v>233.26</v>
      </c>
      <c r="C259">
        <v>1964171</v>
      </c>
      <c r="D259">
        <v>-5.8813501534265063E-3</v>
      </c>
      <c r="E259">
        <v>-5.8987134062917562E-3</v>
      </c>
      <c r="F259">
        <v>5.4521537112629037</v>
      </c>
      <c r="G259">
        <v>14.490580831316194</v>
      </c>
    </row>
    <row r="260" spans="1:7" x14ac:dyDescent="0.25">
      <c r="A260" t="s">
        <v>23</v>
      </c>
      <c r="B260">
        <v>234.43</v>
      </c>
      <c r="C260">
        <v>1464879</v>
      </c>
      <c r="D260">
        <v>5.0158621280974704E-3</v>
      </c>
      <c r="E260">
        <v>5.0033245985228762E-3</v>
      </c>
      <c r="F260">
        <v>5.4571570358614263</v>
      </c>
      <c r="G260">
        <v>14.19728320316559</v>
      </c>
    </row>
    <row r="261" spans="1:7" x14ac:dyDescent="0.25">
      <c r="A261" t="s">
        <v>24</v>
      </c>
      <c r="B261">
        <v>228.78</v>
      </c>
      <c r="C261">
        <v>2461991</v>
      </c>
      <c r="D261">
        <v>-2.4101010962760763E-2</v>
      </c>
      <c r="E261">
        <v>-2.4396192763899149E-2</v>
      </c>
      <c r="F261">
        <v>5.4327608430975269</v>
      </c>
      <c r="G261">
        <v>14.716480930155273</v>
      </c>
    </row>
    <row r="262" spans="1:7" x14ac:dyDescent="0.25">
      <c r="A262" t="s">
        <v>25</v>
      </c>
      <c r="B262">
        <v>232.3</v>
      </c>
      <c r="C262">
        <v>2124265</v>
      </c>
      <c r="D262">
        <v>1.538596031121606E-2</v>
      </c>
      <c r="E262">
        <v>1.5268796678836152E-2</v>
      </c>
      <c r="F262">
        <v>5.4480296397763635</v>
      </c>
      <c r="G262">
        <v>14.568936418156616</v>
      </c>
    </row>
    <row r="263" spans="1:7" x14ac:dyDescent="0.25">
      <c r="A263" s="1">
        <v>44199</v>
      </c>
      <c r="B263">
        <v>236.96</v>
      </c>
      <c r="C263">
        <v>1568062</v>
      </c>
      <c r="D263">
        <v>2.0060266896254828E-2</v>
      </c>
      <c r="E263">
        <v>1.9861710743125194E-2</v>
      </c>
      <c r="F263">
        <v>5.4678913505194888</v>
      </c>
      <c r="G263">
        <v>14.265351019927099</v>
      </c>
    </row>
    <row r="264" spans="1:7" x14ac:dyDescent="0.25">
      <c r="A264" s="1">
        <v>44230</v>
      </c>
      <c r="B264">
        <v>233.91</v>
      </c>
      <c r="C264">
        <v>1605559</v>
      </c>
      <c r="D264">
        <v>-1.2871370695476078E-2</v>
      </c>
      <c r="E264">
        <v>-1.2954924529870408E-2</v>
      </c>
      <c r="F264">
        <v>5.4549364259896187</v>
      </c>
      <c r="G264">
        <v>14.288982540512915</v>
      </c>
    </row>
    <row r="265" spans="1:7" x14ac:dyDescent="0.25">
      <c r="A265" s="1">
        <v>44258</v>
      </c>
      <c r="B265">
        <v>227.44</v>
      </c>
      <c r="C265">
        <v>1980230</v>
      </c>
      <c r="D265">
        <v>-2.766021119233893E-2</v>
      </c>
      <c r="E265">
        <v>-2.8049958646873967E-2</v>
      </c>
      <c r="F265">
        <v>5.4268864673427446</v>
      </c>
      <c r="G265">
        <v>14.498723557540641</v>
      </c>
    </row>
    <row r="266" spans="1:7" x14ac:dyDescent="0.25">
      <c r="A266" s="1">
        <v>44289</v>
      </c>
      <c r="B266">
        <v>226.83</v>
      </c>
      <c r="C266">
        <v>2772467</v>
      </c>
      <c r="D266">
        <v>-2.6820260288427065E-3</v>
      </c>
      <c r="E266">
        <v>-2.6856291044560694E-3</v>
      </c>
      <c r="F266">
        <v>5.4242008382382885</v>
      </c>
      <c r="G266">
        <v>14.835248095520853</v>
      </c>
    </row>
    <row r="267" spans="1:7" x14ac:dyDescent="0.25">
      <c r="A267" s="1">
        <v>44319</v>
      </c>
      <c r="B267">
        <v>231.58</v>
      </c>
      <c r="C267">
        <v>2970671</v>
      </c>
      <c r="D267">
        <v>2.0940792664109684E-2</v>
      </c>
      <c r="E267">
        <v>2.0724547945838723E-2</v>
      </c>
      <c r="F267">
        <v>5.4449253861841269</v>
      </c>
      <c r="G267">
        <v>14.904298411187389</v>
      </c>
    </row>
    <row r="268" spans="1:7" x14ac:dyDescent="0.25">
      <c r="A268" s="1">
        <v>44411</v>
      </c>
      <c r="B268">
        <v>227.45</v>
      </c>
      <c r="C268">
        <v>2290547</v>
      </c>
      <c r="D268">
        <v>-1.7834009845409896E-2</v>
      </c>
      <c r="E268">
        <v>-1.7994952168114042E-2</v>
      </c>
      <c r="F268">
        <v>5.4269304340160129</v>
      </c>
      <c r="G268">
        <v>14.64430121163563</v>
      </c>
    </row>
    <row r="269" spans="1:7" x14ac:dyDescent="0.25">
      <c r="A269" s="1">
        <v>44442</v>
      </c>
      <c r="B269">
        <v>233.62</v>
      </c>
      <c r="C269">
        <v>2243508</v>
      </c>
      <c r="D269">
        <v>2.7126841063970175E-2</v>
      </c>
      <c r="E269">
        <v>2.6765429711537111E-2</v>
      </c>
      <c r="F269">
        <v>5.4536958637275497</v>
      </c>
      <c r="G269">
        <v>14.623551270248738</v>
      </c>
    </row>
    <row r="270" spans="1:7" x14ac:dyDescent="0.25">
      <c r="A270" s="1">
        <v>44472</v>
      </c>
      <c r="B270">
        <v>232.41</v>
      </c>
      <c r="C270">
        <v>1890102</v>
      </c>
      <c r="D270">
        <v>-5.1793510829552603E-3</v>
      </c>
      <c r="E270">
        <v>-5.1928104156293156E-3</v>
      </c>
      <c r="F270">
        <v>5.4485030533119208</v>
      </c>
      <c r="G270">
        <v>14.452141353833559</v>
      </c>
    </row>
    <row r="271" spans="1:7" x14ac:dyDescent="0.25">
      <c r="A271" s="1">
        <v>44503</v>
      </c>
      <c r="B271">
        <v>237.18</v>
      </c>
      <c r="C271">
        <v>1750473</v>
      </c>
      <c r="D271">
        <v>2.052407383503296E-2</v>
      </c>
      <c r="E271">
        <v>2.0316293224728343E-2</v>
      </c>
      <c r="F271">
        <v>5.468819346536649</v>
      </c>
      <c r="G271">
        <v>14.375396595093379</v>
      </c>
    </row>
    <row r="272" spans="1:7" x14ac:dyDescent="0.25">
      <c r="A272" s="1">
        <v>44533</v>
      </c>
      <c r="B272">
        <v>235.8</v>
      </c>
      <c r="C272">
        <v>1711085</v>
      </c>
      <c r="D272">
        <v>-5.8183657981279845E-3</v>
      </c>
      <c r="E272">
        <v>-5.835358433378587E-3</v>
      </c>
      <c r="F272">
        <v>5.4629839881032707</v>
      </c>
      <c r="G272">
        <v>14.352638230190948</v>
      </c>
    </row>
    <row r="273" spans="1:7" x14ac:dyDescent="0.25">
      <c r="A273" t="s">
        <v>26</v>
      </c>
      <c r="B273">
        <v>234.83</v>
      </c>
      <c r="C273">
        <v>1552658</v>
      </c>
      <c r="D273">
        <v>-4.1136556403731928E-3</v>
      </c>
      <c r="E273">
        <v>-4.1221399975466134E-3</v>
      </c>
      <c r="F273">
        <v>5.4588618481057241</v>
      </c>
      <c r="G273">
        <v>14.255478858947974</v>
      </c>
    </row>
    <row r="274" spans="1:7" x14ac:dyDescent="0.25">
      <c r="A274" t="s">
        <v>27</v>
      </c>
      <c r="B274">
        <v>237.7</v>
      </c>
      <c r="C274">
        <v>1665414</v>
      </c>
      <c r="D274">
        <v>1.2221607120044185E-2</v>
      </c>
      <c r="E274">
        <v>1.2147526260424349E-2</v>
      </c>
      <c r="F274">
        <v>5.4710093743661483</v>
      </c>
      <c r="G274">
        <v>14.325584299137377</v>
      </c>
    </row>
    <row r="275" spans="1:7" x14ac:dyDescent="0.25">
      <c r="A275" t="s">
        <v>28</v>
      </c>
      <c r="B275">
        <v>237.11</v>
      </c>
      <c r="C275">
        <v>1813809</v>
      </c>
      <c r="D275">
        <v>-2.4821203197306478E-3</v>
      </c>
      <c r="E275">
        <v>-2.4852058872621707E-3</v>
      </c>
      <c r="F275">
        <v>5.4685241684788863</v>
      </c>
      <c r="G275">
        <v>14.410939611941613</v>
      </c>
    </row>
    <row r="276" spans="1:7" x14ac:dyDescent="0.25">
      <c r="A276" t="s">
        <v>29</v>
      </c>
      <c r="B276">
        <v>230.76</v>
      </c>
      <c r="C276">
        <v>2295288</v>
      </c>
      <c r="D276">
        <v>-2.6780819029142686E-2</v>
      </c>
      <c r="E276">
        <v>-2.7145959090197302E-2</v>
      </c>
      <c r="F276">
        <v>5.4413782093886889</v>
      </c>
      <c r="G276">
        <v>14.646368883799624</v>
      </c>
    </row>
    <row r="277" spans="1:7" x14ac:dyDescent="0.25">
      <c r="A277" t="s">
        <v>30</v>
      </c>
      <c r="B277">
        <v>230.07</v>
      </c>
      <c r="C277">
        <v>1997512</v>
      </c>
      <c r="D277">
        <v>-2.9901196047841818E-3</v>
      </c>
      <c r="E277">
        <v>-2.9945989438111506E-3</v>
      </c>
      <c r="F277">
        <v>5.4383836104448777</v>
      </c>
      <c r="G277">
        <v>14.507412964113909</v>
      </c>
    </row>
    <row r="278" spans="1:7" x14ac:dyDescent="0.25">
      <c r="A278" t="s">
        <v>31</v>
      </c>
      <c r="B278">
        <v>236.05</v>
      </c>
      <c r="C278">
        <v>1473031</v>
      </c>
      <c r="D278">
        <v>2.5992089364106657E-2</v>
      </c>
      <c r="E278">
        <v>2.5660036547418181E-2</v>
      </c>
      <c r="F278">
        <v>5.4640436469922955</v>
      </c>
      <c r="G278">
        <v>14.202832740708718</v>
      </c>
    </row>
    <row r="279" spans="1:7" x14ac:dyDescent="0.25">
      <c r="A279" t="s">
        <v>32</v>
      </c>
      <c r="B279">
        <v>237.6</v>
      </c>
      <c r="C279">
        <v>1514134</v>
      </c>
      <c r="D279">
        <v>6.5664054225798895E-3</v>
      </c>
      <c r="E279">
        <v>6.5449404961939539E-3</v>
      </c>
      <c r="F279">
        <v>5.4705885874884901</v>
      </c>
      <c r="G279">
        <v>14.230354216328516</v>
      </c>
    </row>
    <row r="280" spans="1:7" x14ac:dyDescent="0.25">
      <c r="A280" t="s">
        <v>33</v>
      </c>
      <c r="B280">
        <v>235.38</v>
      </c>
      <c r="C280">
        <v>1741754</v>
      </c>
      <c r="D280">
        <v>-9.3434343434343394E-3</v>
      </c>
      <c r="E280">
        <v>-9.3873580389736422E-3</v>
      </c>
      <c r="F280">
        <v>5.4612012294495162</v>
      </c>
      <c r="G280">
        <v>14.370403209430563</v>
      </c>
    </row>
    <row r="281" spans="1:7" x14ac:dyDescent="0.25">
      <c r="A281" t="s">
        <v>34</v>
      </c>
      <c r="B281">
        <v>232.25</v>
      </c>
      <c r="C281">
        <v>2836313</v>
      </c>
      <c r="D281">
        <v>-1.3297646359078917E-2</v>
      </c>
      <c r="E281">
        <v>-1.3386851755568292E-2</v>
      </c>
      <c r="F281">
        <v>5.4478143776939483</v>
      </c>
      <c r="G281">
        <v>14.858015527257878</v>
      </c>
    </row>
    <row r="282" spans="1:7" x14ac:dyDescent="0.25">
      <c r="A282" t="s">
        <v>35</v>
      </c>
      <c r="B282">
        <v>236.47</v>
      </c>
      <c r="C282">
        <v>1429163</v>
      </c>
      <c r="D282">
        <v>1.817007534983853E-2</v>
      </c>
      <c r="E282">
        <v>1.8006972297619796E-2</v>
      </c>
      <c r="F282">
        <v>5.4658213499915673</v>
      </c>
      <c r="G282">
        <v>14.172599516187264</v>
      </c>
    </row>
    <row r="283" spans="1:7" x14ac:dyDescent="0.25">
      <c r="A283" t="s">
        <v>36</v>
      </c>
      <c r="B283">
        <v>235.28</v>
      </c>
      <c r="C283">
        <v>1419589</v>
      </c>
      <c r="D283">
        <v>-5.0323508267433401E-3</v>
      </c>
      <c r="E283">
        <v>-5.0450557458280431E-3</v>
      </c>
      <c r="F283">
        <v>5.4607762942457398</v>
      </c>
      <c r="G283">
        <v>14.165877951062862</v>
      </c>
    </row>
    <row r="284" spans="1:7" x14ac:dyDescent="0.25">
      <c r="A284" t="s">
        <v>37</v>
      </c>
      <c r="B284">
        <v>232.32</v>
      </c>
      <c r="C284">
        <v>1557145</v>
      </c>
      <c r="D284">
        <v>-1.2580754845290752E-2</v>
      </c>
      <c r="E284">
        <v>-1.2660562609308356E-2</v>
      </c>
      <c r="F284">
        <v>5.448115731636431</v>
      </c>
      <c r="G284">
        <v>14.258364574289901</v>
      </c>
    </row>
    <row r="285" spans="1:7" x14ac:dyDescent="0.25">
      <c r="A285" t="s">
        <v>38</v>
      </c>
      <c r="B285">
        <v>235.74</v>
      </c>
      <c r="C285">
        <v>1961181</v>
      </c>
      <c r="D285">
        <v>1.4721074380165358E-2</v>
      </c>
      <c r="E285">
        <v>1.4613771161992183E-2</v>
      </c>
      <c r="F285">
        <v>5.4627295027984237</v>
      </c>
      <c r="G285">
        <v>14.489057400766132</v>
      </c>
    </row>
    <row r="286" spans="1:7" x14ac:dyDescent="0.25">
      <c r="A286" s="1">
        <v>44200</v>
      </c>
      <c r="B286">
        <v>242.38</v>
      </c>
      <c r="C286">
        <v>1786736</v>
      </c>
      <c r="D286">
        <v>2.8166624247051776E-2</v>
      </c>
      <c r="E286">
        <v>2.7777239741917849E-2</v>
      </c>
      <c r="F286">
        <v>5.4905067425403411</v>
      </c>
      <c r="G286">
        <v>14.395901049596093</v>
      </c>
    </row>
    <row r="287" spans="1:7" x14ac:dyDescent="0.25">
      <c r="A287" s="1">
        <v>44320</v>
      </c>
      <c r="B287">
        <v>249.04</v>
      </c>
      <c r="C287">
        <v>2134488</v>
      </c>
      <c r="D287">
        <v>2.7477514646422958E-2</v>
      </c>
      <c r="E287">
        <v>2.7106783593011427E-2</v>
      </c>
      <c r="F287">
        <v>5.5176135261333528</v>
      </c>
      <c r="G287">
        <v>14.573737363238841</v>
      </c>
    </row>
    <row r="288" spans="1:7" x14ac:dyDescent="0.25">
      <c r="A288" s="1">
        <v>44351</v>
      </c>
      <c r="B288">
        <v>247.9</v>
      </c>
      <c r="C288">
        <v>1267820</v>
      </c>
      <c r="D288">
        <v>-4.5775778991326149E-3</v>
      </c>
      <c r="E288">
        <v>-4.5880870922078406E-3</v>
      </c>
      <c r="F288">
        <v>5.5130254390411446</v>
      </c>
      <c r="G288">
        <v>14.052809448066663</v>
      </c>
    </row>
    <row r="289" spans="1:7" x14ac:dyDescent="0.25">
      <c r="A289" s="1">
        <v>44381</v>
      </c>
      <c r="B289">
        <v>249.92</v>
      </c>
      <c r="C289">
        <v>1215816</v>
      </c>
      <c r="D289">
        <v>8.1484469544170299E-3</v>
      </c>
      <c r="E289">
        <v>8.1154276101762981E-3</v>
      </c>
      <c r="F289">
        <v>5.5211408666513213</v>
      </c>
      <c r="G289">
        <v>14.010926014269387</v>
      </c>
    </row>
    <row r="290" spans="1:7" x14ac:dyDescent="0.25">
      <c r="A290" s="1">
        <v>44412</v>
      </c>
      <c r="B290">
        <v>253.345</v>
      </c>
      <c r="C290">
        <v>1292366</v>
      </c>
      <c r="D290">
        <v>1.3704385403329111E-2</v>
      </c>
      <c r="E290">
        <v>1.3611329532135114E-2</v>
      </c>
      <c r="F290">
        <v>5.5347521961834563</v>
      </c>
      <c r="G290">
        <v>14.071985204941736</v>
      </c>
    </row>
    <row r="291" spans="1:7" x14ac:dyDescent="0.25">
      <c r="A291" s="1">
        <v>44443</v>
      </c>
      <c r="B291">
        <v>255.72</v>
      </c>
      <c r="C291">
        <v>1574182</v>
      </c>
      <c r="D291">
        <v>9.3745682764609529E-3</v>
      </c>
      <c r="E291">
        <v>9.3308997150699843E-3</v>
      </c>
      <c r="F291">
        <v>5.5440830958985261</v>
      </c>
      <c r="G291">
        <v>14.269246330245746</v>
      </c>
    </row>
    <row r="292" spans="1:7" x14ac:dyDescent="0.25">
      <c r="A292" s="1">
        <v>44534</v>
      </c>
      <c r="B292">
        <v>256.04000000000002</v>
      </c>
      <c r="C292">
        <v>1392644</v>
      </c>
      <c r="D292">
        <v>1.2513686844987549E-3</v>
      </c>
      <c r="E292">
        <v>1.2505863752767118E-3</v>
      </c>
      <c r="F292">
        <v>5.5453336822738031</v>
      </c>
      <c r="G292">
        <v>14.146714656568072</v>
      </c>
    </row>
    <row r="293" spans="1:7" x14ac:dyDescent="0.25">
      <c r="A293" t="s">
        <v>39</v>
      </c>
      <c r="B293">
        <v>258.39</v>
      </c>
      <c r="C293">
        <v>1247078</v>
      </c>
      <c r="D293">
        <v>9.178253397906443E-3</v>
      </c>
      <c r="E293">
        <v>9.1363891953890955E-3</v>
      </c>
      <c r="F293">
        <v>5.5544700714691917</v>
      </c>
      <c r="G293">
        <v>14.036313772826285</v>
      </c>
    </row>
    <row r="294" spans="1:7" x14ac:dyDescent="0.25">
      <c r="A294" t="s">
        <v>40</v>
      </c>
      <c r="B294">
        <v>255.79</v>
      </c>
      <c r="C294">
        <v>1471730</v>
      </c>
      <c r="D294">
        <v>-1.0062308912883604E-2</v>
      </c>
      <c r="E294">
        <v>-1.0113276130041133E-2</v>
      </c>
      <c r="F294">
        <v>5.5443567953391506</v>
      </c>
      <c r="G294">
        <v>14.201949137533692</v>
      </c>
    </row>
    <row r="295" spans="1:7" x14ac:dyDescent="0.25">
      <c r="A295" t="s">
        <v>41</v>
      </c>
      <c r="B295">
        <v>259.55</v>
      </c>
      <c r="C295">
        <v>1225277</v>
      </c>
      <c r="D295">
        <v>1.469955823136174E-2</v>
      </c>
      <c r="E295">
        <v>1.4592566934087352E-2</v>
      </c>
      <c r="F295">
        <v>5.5589493622732382</v>
      </c>
      <c r="G295">
        <v>14.018677498848117</v>
      </c>
    </row>
    <row r="296" spans="1:7" x14ac:dyDescent="0.25">
      <c r="A296" t="s">
        <v>42</v>
      </c>
      <c r="B296">
        <v>260.57</v>
      </c>
      <c r="C296">
        <v>1130798</v>
      </c>
      <c r="D296">
        <v>3.9298786361008737E-3</v>
      </c>
      <c r="E296">
        <v>3.9221768345561875E-3</v>
      </c>
      <c r="F296">
        <v>5.5628715391077943</v>
      </c>
      <c r="G296">
        <v>13.938434136140652</v>
      </c>
    </row>
    <row r="297" spans="1:7" x14ac:dyDescent="0.25">
      <c r="A297" t="s">
        <v>43</v>
      </c>
      <c r="B297">
        <v>258.82</v>
      </c>
      <c r="C297">
        <v>1428948</v>
      </c>
      <c r="D297">
        <v>-6.7160455923552216E-3</v>
      </c>
      <c r="E297">
        <v>-6.7386997142702366E-3</v>
      </c>
      <c r="F297">
        <v>5.5561328393935243</v>
      </c>
      <c r="G297">
        <v>14.17244906716663</v>
      </c>
    </row>
    <row r="298" spans="1:7" x14ac:dyDescent="0.25">
      <c r="A298" t="s">
        <v>44</v>
      </c>
      <c r="B298">
        <v>258.3</v>
      </c>
      <c r="C298">
        <v>898184</v>
      </c>
      <c r="D298">
        <v>-2.0091183061586499E-3</v>
      </c>
      <c r="E298">
        <v>-2.0111392917291928E-3</v>
      </c>
      <c r="F298">
        <v>5.5541217001017946</v>
      </c>
      <c r="G298">
        <v>13.708130226072527</v>
      </c>
    </row>
    <row r="299" spans="1:7" x14ac:dyDescent="0.25">
      <c r="A299" t="s">
        <v>45</v>
      </c>
      <c r="B299">
        <v>260.67</v>
      </c>
      <c r="C299">
        <v>1040293</v>
      </c>
      <c r="D299">
        <v>9.1753774680604118E-3</v>
      </c>
      <c r="E299">
        <v>9.1335394174296286E-3</v>
      </c>
      <c r="F299">
        <v>5.5632552395192247</v>
      </c>
      <c r="G299">
        <v>13.855012962208125</v>
      </c>
    </row>
    <row r="300" spans="1:7" x14ac:dyDescent="0.25">
      <c r="A300" t="s">
        <v>46</v>
      </c>
      <c r="B300">
        <v>257.19</v>
      </c>
      <c r="C300">
        <v>1331556</v>
      </c>
      <c r="D300">
        <v>-1.3350212912878421E-2</v>
      </c>
      <c r="E300">
        <v>-1.3440128160450111E-2</v>
      </c>
      <c r="F300">
        <v>5.5498151113587744</v>
      </c>
      <c r="G300">
        <v>14.101858741181234</v>
      </c>
    </row>
    <row r="301" spans="1:7" x14ac:dyDescent="0.25">
      <c r="A301" t="s">
        <v>47</v>
      </c>
      <c r="B301">
        <v>260.82</v>
      </c>
      <c r="C301">
        <v>1288649</v>
      </c>
      <c r="D301">
        <v>1.4114079085500974E-2</v>
      </c>
      <c r="E301">
        <v>1.4015402869981446E-2</v>
      </c>
      <c r="F301">
        <v>5.5638305142287559</v>
      </c>
      <c r="G301">
        <v>14.069104940728113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mergeCells count="4">
    <mergeCell ref="Q4:T8"/>
    <mergeCell ref="Q18:T24"/>
    <mergeCell ref="Q33:T37"/>
    <mergeCell ref="Q47:T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Original</vt:lpstr>
      <vt:lpstr>Зад.1-2</vt:lpstr>
      <vt:lpstr>Подсчет выбросов</vt:lpstr>
      <vt:lpstr>Зад 8 с выбросами</vt:lpstr>
      <vt:lpstr>Зад 3 и 8 без выбросов</vt:lpstr>
      <vt:lpstr>Зад. 4</vt:lpstr>
      <vt:lpstr>Зад. 5</vt:lpstr>
      <vt:lpstr>Зад.6</vt:lpstr>
      <vt:lpstr>Зад.7</vt:lpstr>
      <vt:lpstr>Зад. 9</vt:lpstr>
      <vt:lpstr>Зад. 10</vt:lpstr>
      <vt:lpstr>Зад.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2021-05-22T05:01:13Z</dcterms:modified>
</cp:coreProperties>
</file>