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aelalipman/Desktop/"/>
    </mc:Choice>
  </mc:AlternateContent>
  <xr:revisionPtr revIDLastSave="0" documentId="13_ncr:1_{F6E8E615-0B97-1D46-B8FA-9D92F08386C0}" xr6:coauthVersionLast="47" xr6:coauthVersionMax="47" xr10:uidLastSave="{00000000-0000-0000-0000-000000000000}"/>
  <bookViews>
    <workbookView xWindow="7960" yWindow="640" windowWidth="20840" windowHeight="15660" xr2:uid="{B13DE596-8754-E94A-BED0-D7AB4B21573A}"/>
  </bookViews>
  <sheets>
    <sheet name="Sheet1" sheetId="1" r:id="rId1"/>
  </sheets>
  <definedNames>
    <definedName name="_xlnm._FilterDatabase" localSheetId="0" hidden="1">Sheet1!$A$1:$ACB$1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89" i="1" l="1"/>
  <c r="H1085" i="1"/>
  <c r="H1084" i="1"/>
  <c r="H1081" i="1"/>
  <c r="H1115" i="1"/>
  <c r="H279" i="1"/>
  <c r="H1114" i="1"/>
  <c r="H499" i="1"/>
  <c r="H278" i="1"/>
  <c r="H498" i="1"/>
  <c r="H1113" i="1"/>
  <c r="H103" i="1"/>
  <c r="H277" i="1"/>
  <c r="H497" i="1"/>
  <c r="H276" i="1"/>
  <c r="H719" i="1"/>
  <c r="H1112" i="1"/>
  <c r="H147" i="1"/>
  <c r="H496" i="1"/>
  <c r="H851" i="1"/>
  <c r="H37" i="1"/>
  <c r="H102" i="1"/>
  <c r="H146" i="1"/>
  <c r="H323" i="1"/>
  <c r="H101" i="1"/>
  <c r="H718" i="1"/>
  <c r="H850" i="1"/>
  <c r="H100" i="1"/>
  <c r="H169" i="1"/>
  <c r="H717" i="1"/>
  <c r="H36" i="1"/>
  <c r="H1092" i="1"/>
  <c r="H145" i="1"/>
  <c r="H144" i="1"/>
  <c r="H849" i="1"/>
  <c r="H1093" i="1"/>
  <c r="H716" i="1"/>
  <c r="H848" i="1"/>
  <c r="H168" i="1"/>
  <c r="H1090" i="1"/>
  <c r="H829" i="1"/>
  <c r="H1091" i="1"/>
  <c r="H167" i="1"/>
  <c r="H213" i="1"/>
  <c r="H321" i="1"/>
  <c r="H35" i="1"/>
  <c r="H543" i="1"/>
  <c r="H1111" i="1"/>
  <c r="H301" i="1"/>
  <c r="H1269" i="1"/>
  <c r="H322" i="1"/>
  <c r="H741" i="1"/>
  <c r="H1110" i="1"/>
  <c r="H212" i="1"/>
  <c r="H1268" i="1"/>
  <c r="H34" i="1"/>
  <c r="H166" i="1"/>
  <c r="H1159" i="1"/>
  <c r="H1109" i="1"/>
  <c r="H1267" i="1"/>
  <c r="H1225" i="1"/>
  <c r="H367" i="1"/>
  <c r="H1107" i="1"/>
  <c r="H1086" i="1"/>
  <c r="H211" i="1"/>
  <c r="H542" i="1"/>
  <c r="H210" i="1"/>
  <c r="H1108" i="1"/>
  <c r="H1087" i="1"/>
  <c r="H1088" i="1"/>
  <c r="H125" i="1"/>
  <c r="H495" i="1"/>
  <c r="H828" i="1"/>
  <c r="H1106" i="1"/>
  <c r="H494" i="1"/>
  <c r="H81" i="1"/>
  <c r="H320" i="1"/>
  <c r="H740" i="1"/>
  <c r="H1266" i="1"/>
  <c r="H1104" i="1"/>
  <c r="H739" i="1"/>
  <c r="H124" i="1"/>
  <c r="H1105" i="1"/>
  <c r="H763" i="1"/>
  <c r="H493" i="1"/>
  <c r="H1103" i="1"/>
  <c r="H587" i="1"/>
  <c r="H609" i="1"/>
  <c r="H827" i="1"/>
  <c r="H1083" i="1"/>
  <c r="H366" i="1"/>
  <c r="H123" i="1"/>
  <c r="H565" i="1"/>
  <c r="H122" i="1"/>
  <c r="H785" i="1"/>
  <c r="H1335" i="1"/>
  <c r="H1102" i="1"/>
  <c r="H1082" i="1"/>
  <c r="H1291" i="1"/>
  <c r="H1027" i="1"/>
  <c r="H762" i="1"/>
  <c r="H980" i="1"/>
  <c r="H235" i="1"/>
  <c r="H541" i="1"/>
  <c r="H492" i="1"/>
  <c r="H300" i="1"/>
  <c r="H365" i="1"/>
  <c r="H1290" i="1"/>
  <c r="H586" i="1"/>
  <c r="H983" i="1"/>
  <c r="H80" i="1"/>
  <c r="H826" i="1"/>
  <c r="H738" i="1"/>
  <c r="H477" i="1"/>
  <c r="H1333" i="1"/>
  <c r="H1334" i="1"/>
  <c r="H564" i="1"/>
  <c r="H491" i="1"/>
  <c r="H563" i="1"/>
  <c r="H1289" i="1"/>
  <c r="H562" i="1"/>
  <c r="H79" i="1"/>
  <c r="H540" i="1"/>
  <c r="H1332" i="1"/>
  <c r="H143" i="1"/>
  <c r="H761" i="1"/>
  <c r="H585" i="1"/>
  <c r="H142" i="1"/>
  <c r="H584" i="1"/>
  <c r="H1224" i="1"/>
  <c r="H783" i="1"/>
  <c r="H608" i="1"/>
  <c r="H274" i="1"/>
  <c r="H345" i="1"/>
  <c r="H275" i="1"/>
  <c r="H1026" i="1"/>
  <c r="H847" i="1"/>
  <c r="H917" i="1"/>
  <c r="H607" i="1"/>
  <c r="H299" i="1"/>
  <c r="H141" i="1"/>
  <c r="H364" i="1"/>
  <c r="H1025" i="1"/>
  <c r="H298" i="1"/>
  <c r="H760" i="1"/>
  <c r="H715" i="1"/>
  <c r="H784" i="1"/>
  <c r="H474" i="1"/>
  <c r="H490" i="1"/>
  <c r="H846" i="1"/>
  <c r="H712" i="1"/>
  <c r="H714" i="1"/>
  <c r="H273" i="1"/>
  <c r="H78" i="1"/>
  <c r="H476" i="1"/>
  <c r="H489" i="1"/>
  <c r="H488" i="1"/>
  <c r="H140" i="1"/>
  <c r="H697" i="1"/>
  <c r="H1158" i="1"/>
  <c r="H713" i="1"/>
  <c r="H606" i="1"/>
  <c r="H433" i="1"/>
  <c r="H696" i="1"/>
  <c r="H257" i="1"/>
  <c r="H475" i="1"/>
  <c r="H1288" i="1"/>
  <c r="H1181" i="1"/>
  <c r="H1223" i="1"/>
  <c r="H120" i="1"/>
  <c r="H15" i="1"/>
  <c r="H845" i="1"/>
  <c r="H411" i="1"/>
  <c r="H234" i="1"/>
  <c r="H121" i="1"/>
  <c r="H233" i="1"/>
  <c r="H695" i="1"/>
  <c r="H782" i="1"/>
  <c r="H915" i="1"/>
  <c r="H119" i="1"/>
  <c r="H916" i="1"/>
  <c r="H99" i="1"/>
  <c r="H561" i="1"/>
  <c r="H844" i="1"/>
  <c r="H344" i="1"/>
  <c r="H409" i="1"/>
  <c r="H118" i="1"/>
  <c r="H1180" i="1"/>
  <c r="H487" i="1"/>
  <c r="H98" i="1"/>
  <c r="H165" i="1"/>
  <c r="H256" i="1"/>
  <c r="H232" i="1"/>
  <c r="H138" i="1"/>
  <c r="H982" i="1"/>
  <c r="H410" i="1"/>
  <c r="H1264" i="1"/>
  <c r="H1024" i="1"/>
  <c r="H408" i="1"/>
  <c r="H1265" i="1"/>
  <c r="H139" i="1"/>
  <c r="H164" i="1"/>
  <c r="H1157" i="1"/>
  <c r="H116" i="1"/>
  <c r="H1203" i="1"/>
  <c r="H97" i="1"/>
  <c r="H1179" i="1"/>
  <c r="H115" i="1"/>
  <c r="H117" i="1"/>
  <c r="H1263" i="1"/>
  <c r="H255" i="1"/>
  <c r="H694" i="1"/>
  <c r="H486" i="1"/>
  <c r="H560" i="1"/>
  <c r="H981" i="1"/>
  <c r="H1331" i="1"/>
  <c r="H134" i="1"/>
  <c r="H559" i="1"/>
  <c r="H711" i="1"/>
  <c r="H1262" i="1"/>
  <c r="H1202" i="1"/>
  <c r="H254" i="1"/>
  <c r="H114" i="1"/>
  <c r="H113" i="1"/>
  <c r="H1178" i="1"/>
  <c r="H583" i="1"/>
  <c r="H137" i="1"/>
  <c r="H581" i="1"/>
  <c r="H135" i="1"/>
  <c r="H33" i="1"/>
  <c r="H96" i="1"/>
  <c r="H1330" i="1"/>
  <c r="H1329" i="1"/>
  <c r="H558" i="1"/>
  <c r="H582" i="1"/>
  <c r="H1328" i="1"/>
  <c r="H32" i="1"/>
  <c r="H807" i="1"/>
  <c r="H163" i="1"/>
  <c r="H914" i="1"/>
  <c r="H758" i="1"/>
  <c r="H432" i="1"/>
  <c r="H631" i="1"/>
  <c r="H272" i="1"/>
  <c r="H1327" i="1"/>
  <c r="H112" i="1"/>
  <c r="H759" i="1"/>
  <c r="H162" i="1"/>
  <c r="H136" i="1"/>
  <c r="H557" i="1"/>
  <c r="H710" i="1"/>
  <c r="H1326" i="1"/>
  <c r="H757" i="1"/>
  <c r="H843" i="1"/>
  <c r="H1325" i="1"/>
  <c r="H709" i="1"/>
  <c r="H31" i="1"/>
  <c r="H1324" i="1"/>
  <c r="H1201" i="1"/>
  <c r="H1247" i="1"/>
  <c r="H805" i="1"/>
  <c r="H343" i="1"/>
  <c r="H580" i="1"/>
  <c r="H630" i="1"/>
  <c r="H319" i="1"/>
  <c r="H1286" i="1"/>
  <c r="H1323" i="1"/>
  <c r="H431" i="1"/>
  <c r="H629" i="1"/>
  <c r="H555" i="1"/>
  <c r="H538" i="1"/>
  <c r="H191" i="1"/>
  <c r="H806" i="1"/>
  <c r="H209" i="1"/>
  <c r="H842" i="1"/>
  <c r="H208" i="1"/>
  <c r="H841" i="1"/>
  <c r="H1260" i="1"/>
  <c r="H13" i="1"/>
  <c r="H1261" i="1"/>
  <c r="H539" i="1"/>
  <c r="H1287" i="1"/>
  <c r="H708" i="1"/>
  <c r="H556" i="1"/>
  <c r="H628" i="1"/>
  <c r="H93" i="1"/>
  <c r="H1259" i="1"/>
  <c r="H318" i="1"/>
  <c r="H14" i="1"/>
  <c r="H756" i="1"/>
  <c r="H94" i="1"/>
  <c r="H207" i="1"/>
  <c r="H804" i="1"/>
  <c r="H473" i="1"/>
  <c r="H979" i="1"/>
  <c r="H751" i="1"/>
  <c r="H737" i="1"/>
  <c r="H1285" i="1"/>
  <c r="H754" i="1"/>
  <c r="H1357" i="1"/>
  <c r="H537" i="1"/>
  <c r="H554" i="1"/>
  <c r="H95" i="1"/>
  <c r="H535" i="1"/>
  <c r="H342" i="1"/>
  <c r="H389" i="1"/>
  <c r="H579" i="1"/>
  <c r="H1222" i="1"/>
  <c r="H1258" i="1"/>
  <c r="H553" i="1"/>
  <c r="H1322" i="1"/>
  <c r="H471" i="1"/>
  <c r="H407" i="1"/>
  <c r="H755" i="1"/>
  <c r="H406" i="1"/>
  <c r="H472" i="1"/>
  <c r="H30" i="1"/>
  <c r="H536" i="1"/>
  <c r="H707" i="1"/>
  <c r="H750" i="1"/>
  <c r="H706" i="1"/>
  <c r="H270" i="1"/>
  <c r="H92" i="1"/>
  <c r="H271" i="1"/>
  <c r="H1284" i="1"/>
  <c r="H317" i="1"/>
  <c r="H161" i="1"/>
  <c r="H552" i="1"/>
  <c r="H1256" i="1"/>
  <c r="H577" i="1"/>
  <c r="H1071" i="1"/>
  <c r="H160" i="1"/>
  <c r="H576" i="1"/>
  <c r="H405" i="1"/>
  <c r="H1200" i="1"/>
  <c r="H1356" i="1"/>
  <c r="H578" i="1"/>
  <c r="H753" i="1"/>
  <c r="H1257" i="1"/>
  <c r="H404" i="1"/>
  <c r="H403" i="1"/>
  <c r="H736" i="1"/>
  <c r="H269" i="1"/>
  <c r="H402" i="1"/>
  <c r="H91" i="1"/>
  <c r="H159" i="1"/>
  <c r="H534" i="1"/>
  <c r="H533" i="1"/>
  <c r="H752" i="1"/>
  <c r="H840" i="1"/>
  <c r="H190" i="1"/>
  <c r="H29" i="1"/>
  <c r="H253" i="1"/>
  <c r="H532" i="1"/>
  <c r="H1283" i="1"/>
  <c r="H735" i="1"/>
  <c r="H1355" i="1"/>
  <c r="H400" i="1"/>
  <c r="H158" i="1"/>
  <c r="H401" i="1"/>
  <c r="H839" i="1"/>
  <c r="H1049" i="1"/>
  <c r="H470" i="1"/>
  <c r="H251" i="1"/>
  <c r="H1282" i="1"/>
  <c r="H362" i="1"/>
  <c r="H205" i="1"/>
  <c r="H1069" i="1"/>
  <c r="H252" i="1"/>
  <c r="H363" i="1"/>
  <c r="H575" i="1"/>
  <c r="H430" i="1"/>
  <c r="H399" i="1"/>
  <c r="H398" i="1"/>
  <c r="H531" i="1"/>
  <c r="H1023" i="1"/>
  <c r="H206" i="1"/>
  <c r="H1281" i="1"/>
  <c r="H574" i="1"/>
  <c r="H1354" i="1"/>
  <c r="H530" i="1"/>
  <c r="H157" i="1"/>
  <c r="H1280" i="1"/>
  <c r="H361" i="1"/>
  <c r="H90" i="1"/>
  <c r="H189" i="1"/>
  <c r="H316" i="1"/>
  <c r="H624" i="1"/>
  <c r="H268" i="1"/>
  <c r="H1279" i="1"/>
  <c r="H627" i="1"/>
  <c r="H468" i="1"/>
  <c r="H359" i="1"/>
  <c r="H1062" i="1"/>
  <c r="H231" i="1"/>
  <c r="H802" i="1"/>
  <c r="H1156" i="1"/>
  <c r="H315" i="1"/>
  <c r="H28" i="1"/>
  <c r="H27" i="1"/>
  <c r="H204" i="1"/>
  <c r="H623" i="1"/>
  <c r="H12" i="1"/>
  <c r="H734" i="1"/>
  <c r="H1021" i="1"/>
  <c r="H803" i="1"/>
  <c r="H469" i="1"/>
  <c r="H1137" i="1"/>
  <c r="H1278" i="1"/>
  <c r="H693" i="1"/>
  <c r="H202" i="1"/>
  <c r="H733" i="1"/>
  <c r="H26" i="1"/>
  <c r="H360" i="1"/>
  <c r="H1022" i="1"/>
  <c r="H625" i="1"/>
  <c r="H732" i="1"/>
  <c r="H230" i="1"/>
  <c r="H1048" i="1"/>
  <c r="H689" i="1"/>
  <c r="H188" i="1"/>
  <c r="H838" i="1"/>
  <c r="H801" i="1"/>
  <c r="H229" i="1"/>
  <c r="H800" i="1"/>
  <c r="H626" i="1"/>
  <c r="H1059" i="1"/>
  <c r="H781" i="1"/>
  <c r="H24" i="1"/>
  <c r="H731" i="1"/>
  <c r="H690" i="1"/>
  <c r="H25" i="1"/>
  <c r="H825" i="1"/>
  <c r="H730" i="1"/>
  <c r="H314" i="1"/>
  <c r="H201" i="1"/>
  <c r="H156" i="1"/>
  <c r="H203" i="1"/>
  <c r="H250" i="1"/>
  <c r="H692" i="1"/>
  <c r="H200" i="1"/>
  <c r="H729" i="1"/>
  <c r="H691" i="1"/>
  <c r="H77" i="1"/>
  <c r="H311" i="1"/>
  <c r="H266" i="1"/>
  <c r="H728" i="1"/>
  <c r="H604" i="1"/>
  <c r="H605" i="1"/>
  <c r="H357" i="1"/>
  <c r="H76" i="1"/>
  <c r="H799" i="1"/>
  <c r="H310" i="1"/>
  <c r="H313" i="1"/>
  <c r="H688" i="1"/>
  <c r="H312" i="1"/>
  <c r="H686" i="1"/>
  <c r="H1177" i="1"/>
  <c r="H465" i="1"/>
  <c r="H823" i="1"/>
  <c r="H356" i="1"/>
  <c r="H297" i="1"/>
  <c r="H1176" i="1"/>
  <c r="H467" i="1"/>
  <c r="H687" i="1"/>
  <c r="H267" i="1"/>
  <c r="H466" i="1"/>
  <c r="H798" i="1"/>
  <c r="H824" i="1"/>
  <c r="H622" i="1"/>
  <c r="H249" i="1"/>
  <c r="H358" i="1"/>
  <c r="H355" i="1"/>
  <c r="H295" i="1"/>
  <c r="H603" i="1"/>
  <c r="H296" i="1"/>
  <c r="H685" i="1"/>
  <c r="H797" i="1"/>
  <c r="H621" i="1"/>
  <c r="H602" i="1"/>
  <c r="H795" i="1"/>
  <c r="H228" i="1"/>
  <c r="H601" i="1"/>
  <c r="H794" i="1"/>
  <c r="H1175" i="1"/>
  <c r="H75" i="1"/>
  <c r="H780" i="1"/>
  <c r="H1020" i="1"/>
  <c r="H620" i="1"/>
  <c r="H354" i="1"/>
  <c r="H1246" i="1"/>
  <c r="H1070" i="1"/>
  <c r="H779" i="1"/>
  <c r="H796" i="1"/>
  <c r="H1173" i="1"/>
  <c r="H1065" i="1"/>
  <c r="H684" i="1"/>
  <c r="H1063" i="1"/>
  <c r="H248" i="1"/>
  <c r="H1349" i="1"/>
  <c r="H1066" i="1"/>
  <c r="H1348" i="1"/>
  <c r="H1174" i="1"/>
  <c r="H247" i="1"/>
  <c r="H619" i="1"/>
  <c r="H294" i="1"/>
  <c r="H1068" i="1"/>
  <c r="H1067" i="1"/>
  <c r="H1199" i="1"/>
  <c r="H1198" i="1"/>
  <c r="H822" i="1"/>
  <c r="H388" i="1"/>
  <c r="H1047" i="1"/>
  <c r="H1197" i="1"/>
  <c r="H246" i="1"/>
  <c r="H227" i="1"/>
  <c r="H1245" i="1"/>
  <c r="H387" i="1"/>
  <c r="H1135" i="1"/>
  <c r="H1046" i="1"/>
  <c r="H1080" i="1"/>
  <c r="H1353" i="1"/>
  <c r="H1019" i="1"/>
  <c r="H464" i="1"/>
  <c r="H913" i="1"/>
  <c r="H1061" i="1"/>
  <c r="H1064" i="1"/>
  <c r="H74" i="1"/>
  <c r="H1347" i="1"/>
  <c r="H1060" i="1"/>
  <c r="H244" i="1"/>
  <c r="H618" i="1"/>
  <c r="H778" i="1"/>
  <c r="H1346" i="1"/>
  <c r="H226" i="1"/>
  <c r="H1171" i="1"/>
  <c r="H1352" i="1"/>
  <c r="H1350" i="1"/>
  <c r="H245" i="1"/>
  <c r="H1172" i="1"/>
  <c r="H873" i="1"/>
  <c r="H1018" i="1"/>
  <c r="H290" i="1"/>
  <c r="H1351" i="1"/>
  <c r="H291" i="1"/>
  <c r="H821" i="1"/>
  <c r="H225" i="1"/>
  <c r="H912" i="1"/>
  <c r="H1017" i="1"/>
  <c r="H1196" i="1"/>
  <c r="H600" i="1"/>
  <c r="H293" i="1"/>
  <c r="H1169" i="1"/>
  <c r="H1195" i="1"/>
  <c r="H776" i="1"/>
  <c r="H1170" i="1"/>
  <c r="H1168" i="1"/>
  <c r="H598" i="1"/>
  <c r="H292" i="1"/>
  <c r="H224" i="1"/>
  <c r="H599" i="1"/>
  <c r="H911" i="1"/>
  <c r="H910" i="1"/>
  <c r="H1344" i="1"/>
  <c r="H1313" i="1"/>
  <c r="H820" i="1"/>
  <c r="H597" i="1"/>
  <c r="H777" i="1"/>
  <c r="H1005" i="1"/>
  <c r="H819" i="1"/>
  <c r="H288" i="1"/>
  <c r="H1345" i="1"/>
  <c r="H289" i="1"/>
  <c r="H1194" i="1"/>
  <c r="H818" i="1"/>
  <c r="H1045" i="1"/>
  <c r="H1134" i="1"/>
  <c r="H1136" i="1"/>
  <c r="H223" i="1"/>
  <c r="H909" i="1"/>
  <c r="H596" i="1"/>
  <c r="H1016" i="1"/>
  <c r="H73" i="1"/>
  <c r="H72" i="1"/>
  <c r="H1015" i="1"/>
  <c r="H1193" i="1"/>
  <c r="H222" i="1"/>
  <c r="H775" i="1"/>
  <c r="H817" i="1"/>
  <c r="H907" i="1"/>
  <c r="H908" i="1"/>
  <c r="H386" i="1"/>
  <c r="H977" i="1"/>
  <c r="H1192" i="1"/>
  <c r="H978" i="1"/>
  <c r="H1191" i="1"/>
  <c r="H976" i="1"/>
  <c r="H1190" i="1"/>
  <c r="H906" i="1"/>
  <c r="H774" i="1"/>
  <c r="H1221" i="1"/>
  <c r="H71" i="1"/>
  <c r="H816" i="1"/>
  <c r="H70" i="1"/>
  <c r="H1220" i="1"/>
  <c r="H905" i="1"/>
  <c r="H187" i="1"/>
  <c r="H1217" i="1"/>
  <c r="H11" i="1"/>
  <c r="H1043" i="1"/>
  <c r="H10" i="1"/>
  <c r="H904" i="1"/>
  <c r="H772" i="1"/>
  <c r="H1244" i="1"/>
  <c r="H773" i="1"/>
  <c r="H1044" i="1"/>
  <c r="H1004" i="1"/>
  <c r="H1042" i="1"/>
  <c r="H69" i="1"/>
  <c r="H975" i="1"/>
  <c r="H1058" i="1"/>
  <c r="H1218" i="1"/>
  <c r="H1219" i="1"/>
  <c r="H1041" i="1"/>
  <c r="H1155" i="1"/>
  <c r="H974" i="1"/>
  <c r="H1154" i="1"/>
  <c r="H9" i="1"/>
  <c r="H184" i="1"/>
  <c r="H1216" i="1"/>
  <c r="H973" i="1"/>
  <c r="H341" i="1"/>
  <c r="H1040" i="1"/>
  <c r="H972" i="1"/>
  <c r="H1003" i="1"/>
  <c r="H1001" i="1"/>
  <c r="H339" i="1"/>
  <c r="H429" i="1"/>
  <c r="H1213" i="1"/>
  <c r="H183" i="1"/>
  <c r="H340" i="1"/>
  <c r="H971" i="1"/>
  <c r="H1215" i="1"/>
  <c r="H1039" i="1"/>
  <c r="H185" i="1"/>
  <c r="H7" i="1"/>
  <c r="H1214" i="1"/>
  <c r="H8" i="1"/>
  <c r="H428" i="1"/>
  <c r="H186" i="1"/>
  <c r="H1037" i="1"/>
  <c r="H1153" i="1"/>
  <c r="H1036" i="1"/>
  <c r="H1038" i="1"/>
  <c r="H182" i="1"/>
  <c r="H181" i="1"/>
  <c r="H1151" i="1"/>
  <c r="H427" i="1"/>
  <c r="H6" i="1"/>
  <c r="H1152" i="1"/>
  <c r="H970" i="1"/>
  <c r="H68" i="1"/>
  <c r="H5" i="1"/>
  <c r="H1150" i="1"/>
  <c r="H338" i="1"/>
  <c r="H3" i="1"/>
  <c r="H653" i="1"/>
  <c r="H179" i="1"/>
  <c r="H178" i="1"/>
  <c r="H1212" i="1"/>
  <c r="H180" i="1"/>
  <c r="H1149" i="1"/>
  <c r="H425" i="1"/>
  <c r="H4" i="1"/>
  <c r="H337" i="1"/>
  <c r="H2" i="1"/>
  <c r="H426" i="1"/>
  <c r="H1148" i="1"/>
  <c r="H1133" i="1"/>
  <c r="H334" i="1"/>
  <c r="H336" i="1"/>
  <c r="H1002" i="1"/>
  <c r="H335" i="1"/>
  <c r="H1147" i="1"/>
  <c r="H872" i="1"/>
  <c r="H1132" i="1"/>
  <c r="H1146" i="1"/>
  <c r="H333" i="1"/>
  <c r="H1131" i="1"/>
  <c r="H871" i="1"/>
  <c r="H424" i="1"/>
  <c r="H332" i="1"/>
  <c r="H385" i="1"/>
  <c r="H423" i="1"/>
  <c r="H384" i="1"/>
  <c r="H383" i="1"/>
  <c r="H422" i="1"/>
  <c r="H1311" i="1"/>
  <c r="H421" i="1"/>
  <c r="H870" i="1"/>
  <c r="H1130" i="1"/>
  <c r="H1312" i="1"/>
  <c r="H961" i="1"/>
  <c r="H382" i="1"/>
  <c r="H381" i="1"/>
  <c r="H455" i="1"/>
  <c r="H1127" i="1"/>
  <c r="H1128" i="1"/>
  <c r="H1129" i="1"/>
  <c r="H380" i="1"/>
  <c r="H1310" i="1"/>
  <c r="H420" i="1"/>
  <c r="H1125" i="1"/>
  <c r="H379" i="1"/>
  <c r="H1126" i="1"/>
  <c r="H378" i="1"/>
  <c r="H453" i="1"/>
  <c r="H454" i="1"/>
  <c r="H377" i="1"/>
  <c r="H1124" i="1"/>
  <c r="H999" i="1"/>
  <c r="H651" i="1"/>
  <c r="H650" i="1"/>
  <c r="H1000" i="1"/>
  <c r="H998" i="1"/>
  <c r="H652" i="1"/>
  <c r="H997" i="1"/>
  <c r="H376" i="1"/>
  <c r="H996" i="1"/>
  <c r="H993" i="1"/>
  <c r="H995" i="1"/>
  <c r="H992" i="1"/>
  <c r="H960" i="1"/>
  <c r="H959" i="1"/>
  <c r="H994" i="1"/>
  <c r="H1014" i="1"/>
  <c r="H895" i="1"/>
  <c r="H1243" i="1"/>
  <c r="H1309" i="1"/>
  <c r="H1242" i="1"/>
  <c r="H1241" i="1"/>
  <c r="H869" i="1"/>
  <c r="H1308" i="1"/>
  <c r="H1238" i="1"/>
  <c r="H958" i="1"/>
  <c r="H1239" i="1"/>
  <c r="H1307" i="1"/>
  <c r="H1306" i="1"/>
  <c r="H1236" i="1"/>
  <c r="H1304" i="1"/>
  <c r="H1305" i="1"/>
  <c r="H1240" i="1"/>
  <c r="H868" i="1"/>
  <c r="H1302" i="1"/>
  <c r="H1303" i="1"/>
  <c r="H866" i="1"/>
  <c r="H1237" i="1"/>
  <c r="H452" i="1"/>
  <c r="H1301" i="1"/>
  <c r="H867" i="1"/>
  <c r="H864" i="1"/>
  <c r="H1235" i="1"/>
  <c r="H865" i="1"/>
  <c r="H863" i="1"/>
  <c r="H1234" i="1"/>
  <c r="H1300" i="1"/>
  <c r="H862" i="1"/>
  <c r="H939" i="1"/>
  <c r="H861" i="1"/>
  <c r="H860" i="1"/>
  <c r="H894" i="1"/>
  <c r="H649" i="1"/>
  <c r="H451" i="1"/>
  <c r="H938" i="1"/>
  <c r="H937" i="1"/>
  <c r="H647" i="1"/>
  <c r="H648" i="1"/>
  <c r="H893" i="1"/>
  <c r="H957" i="1"/>
  <c r="H450" i="1"/>
  <c r="H646" i="1"/>
  <c r="H645" i="1"/>
  <c r="H59" i="1"/>
  <c r="H936" i="1"/>
  <c r="H644" i="1"/>
  <c r="H643" i="1"/>
  <c r="H642" i="1"/>
  <c r="H955" i="1"/>
  <c r="H521" i="1"/>
  <c r="H956" i="1"/>
  <c r="H954" i="1"/>
  <c r="H449" i="1"/>
  <c r="H641" i="1"/>
  <c r="H953" i="1"/>
  <c r="H448" i="1"/>
  <c r="H951" i="1"/>
  <c r="H952" i="1"/>
  <c r="H892" i="1"/>
  <c r="H950" i="1"/>
  <c r="H640" i="1"/>
  <c r="H447" i="1"/>
  <c r="H891" i="1"/>
  <c r="H57" i="1"/>
  <c r="H520" i="1"/>
  <c r="H519" i="1"/>
  <c r="H58" i="1"/>
  <c r="H56" i="1"/>
  <c r="H675" i="1"/>
  <c r="H518" i="1"/>
  <c r="H446" i="1"/>
  <c r="H935" i="1"/>
  <c r="H934" i="1"/>
  <c r="H933" i="1"/>
  <c r="H932" i="1"/>
  <c r="H890" i="1"/>
  <c r="H517" i="1"/>
  <c r="H516" i="1"/>
  <c r="H931" i="1"/>
  <c r="H889" i="1"/>
  <c r="H888" i="1"/>
  <c r="H674" i="1"/>
  <c r="H887" i="1"/>
  <c r="H55" i="1"/>
  <c r="H515" i="1"/>
  <c r="H514" i="1"/>
  <c r="H513" i="1"/>
  <c r="H673" i="1"/>
  <c r="H512" i="1"/>
  <c r="H54" i="1"/>
  <c r="H948" i="1"/>
  <c r="H949" i="1"/>
  <c r="H926" i="1"/>
  <c r="H927" i="1"/>
  <c r="H508" i="1"/>
  <c r="H928" i="1"/>
  <c r="H662" i="1"/>
  <c r="H929" i="1"/>
  <c r="H509" i="1"/>
  <c r="H882" i="1"/>
  <c r="H883" i="1"/>
  <c r="H46" i="1"/>
  <c r="H442" i="1"/>
  <c r="H443" i="1"/>
  <c r="H663" i="1"/>
  <c r="H884" i="1"/>
  <c r="H885" i="1"/>
  <c r="H886" i="1"/>
  <c r="H930" i="1"/>
  <c r="H47" i="1"/>
  <c r="H48" i="1"/>
  <c r="H49" i="1"/>
  <c r="H444" i="1"/>
  <c r="H445" i="1"/>
  <c r="H510" i="1"/>
  <c r="H511" i="1"/>
  <c r="H50" i="1"/>
  <c r="H51" i="1"/>
  <c r="H52" i="1"/>
  <c r="H53" i="1"/>
  <c r="H664" i="1"/>
  <c r="H665" i="1"/>
  <c r="H666" i="1"/>
  <c r="H667" i="1"/>
  <c r="H668" i="1"/>
  <c r="H669" i="1"/>
  <c r="H670" i="1"/>
  <c r="H671" i="1"/>
  <c r="H672" i="1"/>
  <c r="F1357" i="1"/>
  <c r="F1359" i="1"/>
  <c r="F1356" i="1"/>
  <c r="F1360" i="1"/>
  <c r="F1355" i="1"/>
  <c r="F1361" i="1"/>
  <c r="F1354" i="1"/>
  <c r="F1362" i="1"/>
  <c r="F1363" i="1"/>
  <c r="F1364" i="1"/>
  <c r="F1365" i="1"/>
  <c r="F1353" i="1"/>
  <c r="F1352" i="1"/>
  <c r="F1351" i="1"/>
  <c r="F1350" i="1"/>
  <c r="F1345" i="1"/>
  <c r="F1344" i="1"/>
  <c r="F1347" i="1"/>
  <c r="F1348" i="1"/>
  <c r="F1349" i="1"/>
  <c r="F1346" i="1"/>
  <c r="F1358" i="1"/>
  <c r="F1335" i="1"/>
  <c r="F1337" i="1"/>
  <c r="F1334" i="1"/>
  <c r="F1339" i="1"/>
  <c r="F1333" i="1"/>
  <c r="F1338" i="1"/>
  <c r="F1332" i="1"/>
  <c r="F1340" i="1"/>
  <c r="F1341" i="1"/>
  <c r="F1342" i="1"/>
  <c r="F1343" i="1"/>
  <c r="F1331" i="1"/>
  <c r="F1329" i="1"/>
  <c r="F1328" i="1"/>
  <c r="F1326" i="1"/>
  <c r="F1323" i="1"/>
  <c r="F1322" i="1"/>
  <c r="F1324" i="1"/>
  <c r="F1325" i="1"/>
  <c r="F1327" i="1"/>
  <c r="F1330" i="1"/>
  <c r="F1336" i="1"/>
  <c r="F1313" i="1"/>
  <c r="F1316" i="1"/>
  <c r="F1312" i="1"/>
  <c r="F1315" i="1"/>
  <c r="F1311" i="1"/>
  <c r="F1317" i="1"/>
  <c r="F1310" i="1"/>
  <c r="F1318" i="1"/>
  <c r="F1319" i="1"/>
  <c r="F1320" i="1"/>
  <c r="F1321" i="1"/>
  <c r="F1306" i="1"/>
  <c r="F1307" i="1"/>
  <c r="F1309" i="1"/>
  <c r="F1305" i="1"/>
  <c r="F1300" i="1"/>
  <c r="F1303" i="1"/>
  <c r="F1308" i="1"/>
  <c r="F1304" i="1"/>
  <c r="F1302" i="1"/>
  <c r="F1301" i="1"/>
  <c r="F1314" i="1"/>
  <c r="F1291" i="1"/>
  <c r="F1294" i="1"/>
  <c r="F1290" i="1"/>
  <c r="F1295" i="1"/>
  <c r="F1289" i="1"/>
  <c r="F1293" i="1"/>
  <c r="F1288" i="1"/>
  <c r="F1296" i="1"/>
  <c r="F1297" i="1"/>
  <c r="F1298" i="1"/>
  <c r="F1299" i="1"/>
  <c r="F1287" i="1"/>
  <c r="F1285" i="1"/>
  <c r="F1286" i="1"/>
  <c r="F1284" i="1"/>
  <c r="F1282" i="1"/>
  <c r="F1280" i="1"/>
  <c r="F1279" i="1"/>
  <c r="F1281" i="1"/>
  <c r="F1283" i="1"/>
  <c r="F1278" i="1"/>
  <c r="F1292" i="1"/>
  <c r="F1269" i="1"/>
  <c r="F1271" i="1"/>
  <c r="F1268" i="1"/>
  <c r="F1272" i="1"/>
  <c r="F1267" i="1"/>
  <c r="F1273" i="1"/>
  <c r="F1266" i="1"/>
  <c r="F1274" i="1"/>
  <c r="F1275" i="1"/>
  <c r="F1276" i="1"/>
  <c r="F1277" i="1"/>
  <c r="F1263" i="1"/>
  <c r="F1264" i="1"/>
  <c r="F1265" i="1"/>
  <c r="F1262" i="1"/>
  <c r="F1261" i="1"/>
  <c r="F1258" i="1"/>
  <c r="F1260" i="1"/>
  <c r="F1259" i="1"/>
  <c r="F1256" i="1"/>
  <c r="F1257" i="1"/>
  <c r="F1270" i="1"/>
  <c r="F1247" i="1"/>
  <c r="F1249" i="1"/>
  <c r="F1246" i="1"/>
  <c r="F1250" i="1"/>
  <c r="F1245" i="1"/>
  <c r="F1251" i="1"/>
  <c r="F1244" i="1"/>
  <c r="F1252" i="1"/>
  <c r="F1253" i="1"/>
  <c r="F1254" i="1"/>
  <c r="F1255" i="1"/>
  <c r="F1237" i="1"/>
  <c r="F1242" i="1"/>
  <c r="F1243" i="1"/>
  <c r="F1240" i="1"/>
  <c r="F1234" i="1"/>
  <c r="F1239" i="1"/>
  <c r="F1235" i="1"/>
  <c r="F1236" i="1"/>
  <c r="F1238" i="1"/>
  <c r="F1241" i="1"/>
  <c r="F1248" i="1"/>
  <c r="F1225" i="1"/>
  <c r="F1227" i="1"/>
  <c r="F1224" i="1"/>
  <c r="F1228" i="1"/>
  <c r="F1223" i="1"/>
  <c r="F1230" i="1"/>
  <c r="F1222" i="1"/>
  <c r="F1229" i="1"/>
  <c r="F1231" i="1"/>
  <c r="F1232" i="1"/>
  <c r="F1233" i="1"/>
  <c r="F1219" i="1"/>
  <c r="F1221" i="1"/>
  <c r="F1220" i="1"/>
  <c r="F1218" i="1"/>
  <c r="F1215" i="1"/>
  <c r="F1214" i="1"/>
  <c r="F1217" i="1"/>
  <c r="F1216" i="1"/>
  <c r="F1213" i="1"/>
  <c r="F1212" i="1"/>
  <c r="F1226" i="1"/>
  <c r="F1203" i="1"/>
  <c r="F1206" i="1"/>
  <c r="F1202" i="1"/>
  <c r="F1205" i="1"/>
  <c r="F1201" i="1"/>
  <c r="F1207" i="1"/>
  <c r="F1200" i="1"/>
  <c r="F1208" i="1"/>
  <c r="F1209" i="1"/>
  <c r="F1210" i="1"/>
  <c r="F1211" i="1"/>
  <c r="F1199" i="1"/>
  <c r="F1198" i="1"/>
  <c r="F1197" i="1"/>
  <c r="F1196" i="1"/>
  <c r="F1192" i="1"/>
  <c r="F1193" i="1"/>
  <c r="F1194" i="1"/>
  <c r="F1195" i="1"/>
  <c r="F1190" i="1"/>
  <c r="F1191" i="1"/>
  <c r="F1204" i="1"/>
  <c r="F1181" i="1"/>
  <c r="F1183" i="1"/>
  <c r="F1180" i="1"/>
  <c r="F1184" i="1"/>
  <c r="F1179" i="1"/>
  <c r="F1185" i="1"/>
  <c r="F1178" i="1"/>
  <c r="F1186" i="1"/>
  <c r="F1187" i="1"/>
  <c r="F1188" i="1"/>
  <c r="F1189" i="1"/>
  <c r="F1175" i="1"/>
  <c r="F1177" i="1"/>
  <c r="F1176" i="1"/>
  <c r="F1174" i="1"/>
  <c r="F1171" i="1"/>
  <c r="F1169" i="1"/>
  <c r="F1173" i="1"/>
  <c r="F1168" i="1"/>
  <c r="F1170" i="1"/>
  <c r="F1172" i="1"/>
  <c r="F1182" i="1"/>
  <c r="F1159" i="1"/>
  <c r="F1161" i="1"/>
  <c r="F1158" i="1"/>
  <c r="F1162" i="1"/>
  <c r="F1157" i="1"/>
  <c r="F1163" i="1"/>
  <c r="F1156" i="1"/>
  <c r="F1164" i="1"/>
  <c r="F1165" i="1"/>
  <c r="F1166" i="1"/>
  <c r="F1167" i="1"/>
  <c r="F1153" i="1"/>
  <c r="F1154" i="1"/>
  <c r="F1155" i="1"/>
  <c r="F1152" i="1"/>
  <c r="F1148" i="1"/>
  <c r="F1149" i="1"/>
  <c r="F1151" i="1"/>
  <c r="F1146" i="1"/>
  <c r="F1147" i="1"/>
  <c r="F1150" i="1"/>
  <c r="F1160" i="1"/>
  <c r="F1137" i="1"/>
  <c r="F1142" i="1"/>
  <c r="F1136" i="1"/>
  <c r="F1140" i="1"/>
  <c r="F1135" i="1"/>
  <c r="F1141" i="1"/>
  <c r="F1134" i="1"/>
  <c r="F1139" i="1"/>
  <c r="F1143" i="1"/>
  <c r="F1144" i="1"/>
  <c r="F1145" i="1"/>
  <c r="F1133" i="1"/>
  <c r="F1132" i="1"/>
  <c r="F1131" i="1"/>
  <c r="F1130" i="1"/>
  <c r="F1129" i="1"/>
  <c r="F1128" i="1"/>
  <c r="F1126" i="1"/>
  <c r="F1125" i="1"/>
  <c r="F1127" i="1"/>
  <c r="F1124" i="1"/>
  <c r="F1138" i="1"/>
  <c r="F1115" i="1"/>
  <c r="F1118" i="1"/>
  <c r="F1114" i="1"/>
  <c r="F1117" i="1"/>
  <c r="F1113" i="1"/>
  <c r="F1119" i="1"/>
  <c r="F1112" i="1"/>
  <c r="F1120" i="1"/>
  <c r="F1121" i="1"/>
  <c r="F1122" i="1"/>
  <c r="F1123" i="1"/>
  <c r="F1111" i="1"/>
  <c r="F1110" i="1"/>
  <c r="F1109" i="1"/>
  <c r="F1106" i="1"/>
  <c r="F1103" i="1"/>
  <c r="F1102" i="1"/>
  <c r="F1104" i="1"/>
  <c r="F1105" i="1"/>
  <c r="F1107" i="1"/>
  <c r="F1108" i="1"/>
  <c r="F1116" i="1"/>
  <c r="F1071" i="1"/>
  <c r="F1074" i="1"/>
  <c r="F1069" i="1"/>
  <c r="F1072" i="1"/>
  <c r="F1062" i="1"/>
  <c r="F1075" i="1"/>
  <c r="F1059" i="1"/>
  <c r="F1076" i="1"/>
  <c r="F1078" i="1"/>
  <c r="F1077" i="1"/>
  <c r="F1079" i="1"/>
  <c r="F1064" i="1"/>
  <c r="F1067" i="1"/>
  <c r="F1068" i="1"/>
  <c r="F1066" i="1"/>
  <c r="F1060" i="1"/>
  <c r="F1061" i="1"/>
  <c r="F1063" i="1"/>
  <c r="F1065" i="1"/>
  <c r="F1070" i="1"/>
  <c r="F1058" i="1"/>
  <c r="F1073" i="1"/>
  <c r="F1049" i="1"/>
  <c r="F1051" i="1"/>
  <c r="F1048" i="1"/>
  <c r="F1052" i="1"/>
  <c r="F1047" i="1"/>
  <c r="F1053" i="1"/>
  <c r="F1046" i="1"/>
  <c r="F1054" i="1"/>
  <c r="F1055" i="1"/>
  <c r="F1056" i="1"/>
  <c r="F1057" i="1"/>
  <c r="F1044" i="1"/>
  <c r="F1042" i="1"/>
  <c r="F1043" i="1"/>
  <c r="F1041" i="1"/>
  <c r="F1036" i="1"/>
  <c r="F1038" i="1"/>
  <c r="F1040" i="1"/>
  <c r="F1037" i="1"/>
  <c r="F1039" i="1"/>
  <c r="F1045" i="1"/>
  <c r="F1050" i="1"/>
  <c r="F1027" i="1"/>
  <c r="F1029" i="1"/>
  <c r="F1025" i="1"/>
  <c r="F1030" i="1"/>
  <c r="F1026" i="1"/>
  <c r="F1031" i="1"/>
  <c r="F1024" i="1"/>
  <c r="F1032" i="1"/>
  <c r="F1033" i="1"/>
  <c r="F1034" i="1"/>
  <c r="F1035" i="1"/>
  <c r="F1021" i="1"/>
  <c r="F1023" i="1"/>
  <c r="F1022" i="1"/>
  <c r="F1020" i="1"/>
  <c r="F1019" i="1"/>
  <c r="F1017" i="1"/>
  <c r="F1018" i="1"/>
  <c r="F1015" i="1"/>
  <c r="F1016" i="1"/>
  <c r="F1014" i="1"/>
  <c r="F1028" i="1"/>
  <c r="F1005" i="1"/>
  <c r="F1007" i="1"/>
  <c r="F1003" i="1"/>
  <c r="F1008" i="1"/>
  <c r="F1004" i="1"/>
  <c r="F1009" i="1"/>
  <c r="F1002" i="1"/>
  <c r="F1010" i="1"/>
  <c r="F1011" i="1"/>
  <c r="F1013" i="1"/>
  <c r="F1012" i="1"/>
  <c r="F1000" i="1"/>
  <c r="F999" i="1"/>
  <c r="F998" i="1"/>
  <c r="F997" i="1"/>
  <c r="F995" i="1"/>
  <c r="F994" i="1"/>
  <c r="F996" i="1"/>
  <c r="F992" i="1"/>
  <c r="F993" i="1"/>
  <c r="F1001" i="1"/>
  <c r="F1006" i="1"/>
  <c r="F983" i="1"/>
  <c r="F984" i="1"/>
  <c r="F982" i="1"/>
  <c r="F986" i="1"/>
  <c r="F981" i="1"/>
  <c r="F987" i="1"/>
  <c r="F979" i="1"/>
  <c r="F988" i="1"/>
  <c r="F989" i="1"/>
  <c r="F990" i="1"/>
  <c r="F991" i="1"/>
  <c r="F976" i="1"/>
  <c r="F977" i="1"/>
  <c r="F978" i="1"/>
  <c r="F970" i="1"/>
  <c r="F971" i="1"/>
  <c r="F972" i="1"/>
  <c r="F973" i="1"/>
  <c r="F974" i="1"/>
  <c r="F975" i="1"/>
  <c r="F980" i="1"/>
  <c r="F985" i="1"/>
  <c r="F1089" i="1"/>
  <c r="F1094" i="1"/>
  <c r="F1085" i="1"/>
  <c r="F1096" i="1"/>
  <c r="F1084" i="1"/>
  <c r="F1097" i="1"/>
  <c r="F1081" i="1"/>
  <c r="F1098" i="1"/>
  <c r="F1099" i="1"/>
  <c r="F1100" i="1"/>
  <c r="F1101" i="1"/>
  <c r="F1090" i="1"/>
  <c r="F1092" i="1"/>
  <c r="F1093" i="1"/>
  <c r="F1091" i="1"/>
  <c r="F1087" i="1"/>
  <c r="F1088" i="1"/>
  <c r="F1086" i="1"/>
  <c r="F1082" i="1"/>
  <c r="F1083" i="1"/>
  <c r="F1080" i="1"/>
  <c r="F1095" i="1"/>
  <c r="F961" i="1"/>
  <c r="F962" i="1"/>
  <c r="F960" i="1"/>
  <c r="F965" i="1"/>
  <c r="F959" i="1"/>
  <c r="F964" i="1"/>
  <c r="F958" i="1"/>
  <c r="F966" i="1"/>
  <c r="F967" i="1"/>
  <c r="F968" i="1"/>
  <c r="F969" i="1"/>
  <c r="F957" i="1"/>
  <c r="F956" i="1"/>
  <c r="F954" i="1"/>
  <c r="F955" i="1"/>
  <c r="F953" i="1"/>
  <c r="F952" i="1"/>
  <c r="F948" i="1"/>
  <c r="F949" i="1"/>
  <c r="F950" i="1"/>
  <c r="F951" i="1"/>
  <c r="F963" i="1"/>
  <c r="F939" i="1"/>
  <c r="F941" i="1"/>
  <c r="F936" i="1"/>
  <c r="F942" i="1"/>
  <c r="F938" i="1"/>
  <c r="F944" i="1"/>
  <c r="F937" i="1"/>
  <c r="F943" i="1"/>
  <c r="F945" i="1"/>
  <c r="F946" i="1"/>
  <c r="F947" i="1"/>
  <c r="F935" i="1"/>
  <c r="F934" i="1"/>
  <c r="F927" i="1"/>
  <c r="F931" i="1"/>
  <c r="F930" i="1"/>
  <c r="F932" i="1"/>
  <c r="F933" i="1"/>
  <c r="F926" i="1"/>
  <c r="F928" i="1"/>
  <c r="F929" i="1"/>
  <c r="F940" i="1"/>
  <c r="E947" i="1"/>
  <c r="F917" i="1"/>
  <c r="F919" i="1"/>
  <c r="F916" i="1"/>
  <c r="F920" i="1"/>
  <c r="F915" i="1"/>
  <c r="F921" i="1"/>
  <c r="F914" i="1"/>
  <c r="F922" i="1"/>
  <c r="F923" i="1"/>
  <c r="F924" i="1"/>
  <c r="F925" i="1"/>
  <c r="F910" i="1"/>
  <c r="F912" i="1"/>
  <c r="F913" i="1"/>
  <c r="F911" i="1"/>
  <c r="F907" i="1"/>
  <c r="F909" i="1"/>
  <c r="F908" i="1"/>
  <c r="F905" i="1"/>
  <c r="F906" i="1"/>
  <c r="F904" i="1"/>
  <c r="F918" i="1"/>
  <c r="F895" i="1"/>
  <c r="F897" i="1"/>
  <c r="F894" i="1"/>
  <c r="F898" i="1"/>
  <c r="F893" i="1"/>
  <c r="F899" i="1"/>
  <c r="F892" i="1"/>
  <c r="F900" i="1"/>
  <c r="F901" i="1"/>
  <c r="F902" i="1"/>
  <c r="F903" i="1"/>
  <c r="F889" i="1"/>
  <c r="F890" i="1"/>
  <c r="F888" i="1"/>
  <c r="F887" i="1"/>
  <c r="F884" i="1"/>
  <c r="F885" i="1"/>
  <c r="F886" i="1"/>
  <c r="F882" i="1"/>
  <c r="F891" i="1"/>
  <c r="F883" i="1"/>
  <c r="F896" i="1"/>
  <c r="F873" i="1"/>
  <c r="F877" i="1"/>
  <c r="F872" i="1"/>
  <c r="F875" i="1"/>
  <c r="F871" i="1"/>
  <c r="F876" i="1"/>
  <c r="F870" i="1"/>
  <c r="F878" i="1"/>
  <c r="F879" i="1"/>
  <c r="F880" i="1"/>
  <c r="F881" i="1"/>
  <c r="F867" i="1"/>
  <c r="F868" i="1"/>
  <c r="F869" i="1"/>
  <c r="F865" i="1"/>
  <c r="F861" i="1"/>
  <c r="F860" i="1"/>
  <c r="F864" i="1"/>
  <c r="F862" i="1"/>
  <c r="F863" i="1"/>
  <c r="F866" i="1"/>
  <c r="F874" i="1"/>
  <c r="F838" i="1"/>
  <c r="F851" i="1"/>
  <c r="F853" i="1"/>
  <c r="F850" i="1"/>
  <c r="F854" i="1"/>
  <c r="F849" i="1"/>
  <c r="F859" i="1"/>
  <c r="F848" i="1"/>
  <c r="F855" i="1"/>
  <c r="F856" i="1"/>
  <c r="F857" i="1"/>
  <c r="F858" i="1"/>
  <c r="F847" i="1"/>
  <c r="F846" i="1"/>
  <c r="F845" i="1"/>
  <c r="F844" i="1"/>
  <c r="F843" i="1"/>
  <c r="F842" i="1"/>
  <c r="F841" i="1"/>
  <c r="F839" i="1"/>
  <c r="F840" i="1"/>
  <c r="F852" i="1"/>
  <c r="F829" i="1"/>
  <c r="F831" i="1"/>
  <c r="F828" i="1"/>
  <c r="F832" i="1"/>
  <c r="F827" i="1"/>
  <c r="F833" i="1"/>
  <c r="F826" i="1"/>
  <c r="F834" i="1"/>
  <c r="F835" i="1"/>
  <c r="F836" i="1"/>
  <c r="F837" i="1"/>
  <c r="F825" i="1"/>
  <c r="F823" i="1"/>
  <c r="F824" i="1"/>
  <c r="F822" i="1"/>
  <c r="F821" i="1"/>
  <c r="F819" i="1"/>
  <c r="F820" i="1"/>
  <c r="F818" i="1"/>
  <c r="F817" i="1"/>
  <c r="F816" i="1"/>
  <c r="F830" i="1"/>
  <c r="F772" i="1"/>
  <c r="F808" i="1"/>
  <c r="F807" i="1"/>
  <c r="F810" i="1"/>
  <c r="F805" i="1"/>
  <c r="F809" i="1"/>
  <c r="F806" i="1"/>
  <c r="F811" i="1"/>
  <c r="F804" i="1"/>
  <c r="F812" i="1"/>
  <c r="F813" i="1"/>
  <c r="F815" i="1"/>
  <c r="F814" i="1"/>
  <c r="F803" i="1"/>
  <c r="F802" i="1"/>
  <c r="F801" i="1"/>
  <c r="F800" i="1"/>
  <c r="F795" i="1"/>
  <c r="F799" i="1"/>
  <c r="F794" i="1"/>
  <c r="F798" i="1"/>
  <c r="F797" i="1"/>
  <c r="F796" i="1"/>
  <c r="F785" i="1"/>
  <c r="F788" i="1"/>
  <c r="F784" i="1"/>
  <c r="F787" i="1"/>
  <c r="F783" i="1"/>
  <c r="F789" i="1"/>
  <c r="F782" i="1"/>
  <c r="F790" i="1"/>
  <c r="F791" i="1"/>
  <c r="F792" i="1"/>
  <c r="F793" i="1"/>
  <c r="F781" i="1"/>
  <c r="F780" i="1"/>
  <c r="F779" i="1"/>
  <c r="F778" i="1"/>
  <c r="F777" i="1"/>
  <c r="F775" i="1"/>
  <c r="F776" i="1"/>
  <c r="F773" i="1"/>
  <c r="F774" i="1"/>
  <c r="F786" i="1"/>
  <c r="F763" i="1"/>
  <c r="F766" i="1"/>
  <c r="F762" i="1"/>
  <c r="F765" i="1"/>
  <c r="F761" i="1"/>
  <c r="F767" i="1"/>
  <c r="F760" i="1"/>
  <c r="F768" i="1"/>
  <c r="F769" i="1"/>
  <c r="F770" i="1"/>
  <c r="F771" i="1"/>
  <c r="F759" i="1"/>
  <c r="F758" i="1"/>
  <c r="F757" i="1"/>
  <c r="F756" i="1"/>
  <c r="F752" i="1"/>
  <c r="F753" i="1"/>
  <c r="F755" i="1"/>
  <c r="F754" i="1"/>
  <c r="F750" i="1"/>
  <c r="F751" i="1"/>
  <c r="F764" i="1"/>
  <c r="F741" i="1"/>
  <c r="F744" i="1"/>
  <c r="F740" i="1"/>
  <c r="F743" i="1"/>
  <c r="F739" i="1"/>
  <c r="F745" i="1"/>
  <c r="F738" i="1"/>
  <c r="F746" i="1"/>
  <c r="F747" i="1"/>
  <c r="F748" i="1"/>
  <c r="F749" i="1"/>
  <c r="F737" i="1"/>
  <c r="F736" i="1"/>
  <c r="F735" i="1"/>
  <c r="F733" i="1"/>
  <c r="F728" i="1"/>
  <c r="F729" i="1"/>
  <c r="F732" i="1"/>
  <c r="F731" i="1"/>
  <c r="F730" i="1"/>
  <c r="F734" i="1"/>
  <c r="F742" i="1"/>
  <c r="F719" i="1"/>
  <c r="F721" i="1"/>
  <c r="F718" i="1"/>
  <c r="F722" i="1"/>
  <c r="F717" i="1"/>
  <c r="F723" i="1"/>
  <c r="F716" i="1"/>
  <c r="F724" i="1"/>
  <c r="F725" i="1"/>
  <c r="F726" i="1"/>
  <c r="F727" i="1"/>
  <c r="F712" i="1"/>
  <c r="F714" i="1"/>
  <c r="F715" i="1"/>
  <c r="F713" i="1"/>
  <c r="F711" i="1"/>
  <c r="F709" i="1"/>
  <c r="F710" i="1"/>
  <c r="F706" i="1"/>
  <c r="F708" i="1"/>
  <c r="F707" i="1"/>
  <c r="F720" i="1"/>
  <c r="F697" i="1"/>
  <c r="F700" i="1"/>
  <c r="F696" i="1"/>
  <c r="F699" i="1"/>
  <c r="F695" i="1"/>
  <c r="F701" i="1"/>
  <c r="F694" i="1"/>
  <c r="F702" i="1"/>
  <c r="F703" i="1"/>
  <c r="F704" i="1"/>
  <c r="F705" i="1"/>
  <c r="F689" i="1"/>
  <c r="F693" i="1"/>
  <c r="F690" i="1"/>
  <c r="F691" i="1"/>
  <c r="F685" i="1"/>
  <c r="F684" i="1"/>
  <c r="F692" i="1"/>
  <c r="F686" i="1"/>
  <c r="F688" i="1"/>
  <c r="F687" i="1"/>
  <c r="F698" i="1"/>
  <c r="F675" i="1"/>
  <c r="F677" i="1"/>
  <c r="F664" i="1"/>
  <c r="F678" i="1"/>
  <c r="F665" i="1"/>
  <c r="F679" i="1"/>
  <c r="F666" i="1"/>
  <c r="F680" i="1"/>
  <c r="F681" i="1"/>
  <c r="F682" i="1"/>
  <c r="F683" i="1"/>
  <c r="F667" i="1"/>
  <c r="F668" i="1"/>
  <c r="F669" i="1"/>
  <c r="F670" i="1"/>
  <c r="F671" i="1"/>
  <c r="F663" i="1"/>
  <c r="F673" i="1"/>
  <c r="F672" i="1"/>
  <c r="F662" i="1"/>
  <c r="F674" i="1"/>
  <c r="F676" i="1"/>
  <c r="E672" i="1"/>
  <c r="E678" i="1"/>
  <c r="E665" i="1"/>
  <c r="E679" i="1"/>
  <c r="E666" i="1"/>
  <c r="E680" i="1"/>
  <c r="E681" i="1"/>
  <c r="E682" i="1"/>
  <c r="E683" i="1"/>
  <c r="E667" i="1"/>
  <c r="E668" i="1"/>
  <c r="E669" i="1"/>
  <c r="E670" i="1"/>
  <c r="E671" i="1"/>
  <c r="E664" i="1"/>
  <c r="F653" i="1"/>
  <c r="F655" i="1"/>
  <c r="F652" i="1"/>
  <c r="F657" i="1"/>
  <c r="F650" i="1"/>
  <c r="F656" i="1"/>
  <c r="F651" i="1"/>
  <c r="F658" i="1"/>
  <c r="F659" i="1"/>
  <c r="F660" i="1"/>
  <c r="F661" i="1"/>
  <c r="F642" i="1"/>
  <c r="F644" i="1"/>
  <c r="F647" i="1"/>
  <c r="F640" i="1"/>
  <c r="F648" i="1"/>
  <c r="F646" i="1"/>
  <c r="F643" i="1"/>
  <c r="F645" i="1"/>
  <c r="F649" i="1"/>
  <c r="F641" i="1"/>
  <c r="F654" i="1"/>
  <c r="F631" i="1"/>
  <c r="F634" i="1"/>
  <c r="F630" i="1"/>
  <c r="F633" i="1"/>
  <c r="F629" i="1"/>
  <c r="F635" i="1"/>
  <c r="F628" i="1"/>
  <c r="F636" i="1"/>
  <c r="F637" i="1"/>
  <c r="F638" i="1"/>
  <c r="F639" i="1"/>
  <c r="F623" i="1"/>
  <c r="F624" i="1"/>
  <c r="F627" i="1"/>
  <c r="F625" i="1"/>
  <c r="F622" i="1"/>
  <c r="F621" i="1"/>
  <c r="F626" i="1"/>
  <c r="F619" i="1"/>
  <c r="F620" i="1"/>
  <c r="F618" i="1"/>
  <c r="F632" i="1"/>
  <c r="F609" i="1"/>
  <c r="F611" i="1"/>
  <c r="F608" i="1"/>
  <c r="F612" i="1"/>
  <c r="F607" i="1"/>
  <c r="F613" i="1"/>
  <c r="F606" i="1"/>
  <c r="F614" i="1"/>
  <c r="F615" i="1"/>
  <c r="F616" i="1"/>
  <c r="F617" i="1"/>
  <c r="F603" i="1"/>
  <c r="F605" i="1"/>
  <c r="F604" i="1"/>
  <c r="F602" i="1"/>
  <c r="F600" i="1"/>
  <c r="F597" i="1"/>
  <c r="F599" i="1"/>
  <c r="F601" i="1"/>
  <c r="F596" i="1"/>
  <c r="F598" i="1"/>
  <c r="F610" i="1"/>
  <c r="F587" i="1"/>
  <c r="F589" i="1"/>
  <c r="F586" i="1"/>
  <c r="F590" i="1"/>
  <c r="F585" i="1"/>
  <c r="F591" i="1"/>
  <c r="F584" i="1"/>
  <c r="F592" i="1"/>
  <c r="F593" i="1"/>
  <c r="F594" i="1"/>
  <c r="F595" i="1"/>
  <c r="F583" i="1"/>
  <c r="F581" i="1"/>
  <c r="F582" i="1"/>
  <c r="F580" i="1"/>
  <c r="F579" i="1"/>
  <c r="F578" i="1"/>
  <c r="F574" i="1"/>
  <c r="F577" i="1"/>
  <c r="F576" i="1"/>
  <c r="F575" i="1"/>
  <c r="F588" i="1"/>
  <c r="F565" i="1"/>
  <c r="F567" i="1"/>
  <c r="F564" i="1"/>
  <c r="F568" i="1"/>
  <c r="F563" i="1"/>
  <c r="F569" i="1"/>
  <c r="F562" i="1"/>
  <c r="F570" i="1"/>
  <c r="F571" i="1"/>
  <c r="F572" i="1"/>
  <c r="F573" i="1"/>
  <c r="F561" i="1"/>
  <c r="F560" i="1"/>
  <c r="F559" i="1"/>
  <c r="F558" i="1"/>
  <c r="F556" i="1"/>
  <c r="F554" i="1"/>
  <c r="F555" i="1"/>
  <c r="F557" i="1"/>
  <c r="F553" i="1"/>
  <c r="F552" i="1"/>
  <c r="F566" i="1"/>
  <c r="F543" i="1"/>
  <c r="F545" i="1"/>
  <c r="F542" i="1"/>
  <c r="F546" i="1"/>
  <c r="F541" i="1"/>
  <c r="F547" i="1"/>
  <c r="F540" i="1"/>
  <c r="F548" i="1"/>
  <c r="F549" i="1"/>
  <c r="F550" i="1"/>
  <c r="F551" i="1"/>
  <c r="F537" i="1"/>
  <c r="F538" i="1"/>
  <c r="F539" i="1"/>
  <c r="F536" i="1"/>
  <c r="F531" i="1"/>
  <c r="F532" i="1"/>
  <c r="F535" i="1"/>
  <c r="F530" i="1"/>
  <c r="F533" i="1"/>
  <c r="F534" i="1"/>
  <c r="F544" i="1"/>
  <c r="E529" i="1"/>
  <c r="F521" i="1"/>
  <c r="F523" i="1"/>
  <c r="F518" i="1"/>
  <c r="F525" i="1"/>
  <c r="F520" i="1"/>
  <c r="F524" i="1"/>
  <c r="F519" i="1"/>
  <c r="F526" i="1"/>
  <c r="F528" i="1"/>
  <c r="F527" i="1"/>
  <c r="F529" i="1"/>
  <c r="F516" i="1"/>
  <c r="F509" i="1"/>
  <c r="F514" i="1"/>
  <c r="F513" i="1"/>
  <c r="F512" i="1"/>
  <c r="F515" i="1"/>
  <c r="F510" i="1"/>
  <c r="F511" i="1"/>
  <c r="F508" i="1"/>
  <c r="F517" i="1"/>
  <c r="F522" i="1"/>
  <c r="F499" i="1"/>
  <c r="F502" i="1"/>
  <c r="F498" i="1"/>
  <c r="F501" i="1"/>
  <c r="F497" i="1"/>
  <c r="F503" i="1"/>
  <c r="F496" i="1"/>
  <c r="F504" i="1"/>
  <c r="F505" i="1"/>
  <c r="F506" i="1"/>
  <c r="F507" i="1"/>
  <c r="F495" i="1"/>
  <c r="F494" i="1"/>
  <c r="F493" i="1"/>
  <c r="F492" i="1"/>
  <c r="F490" i="1"/>
  <c r="F489" i="1"/>
  <c r="F491" i="1"/>
  <c r="F487" i="1"/>
  <c r="F488" i="1"/>
  <c r="F486" i="1"/>
  <c r="F500" i="1"/>
  <c r="F477" i="1"/>
  <c r="F479" i="1"/>
  <c r="F474" i="1"/>
  <c r="F480" i="1"/>
  <c r="F476" i="1"/>
  <c r="F481" i="1"/>
  <c r="F475" i="1"/>
  <c r="F482" i="1"/>
  <c r="F483" i="1"/>
  <c r="F484" i="1"/>
  <c r="F485" i="1"/>
  <c r="F471" i="1"/>
  <c r="F473" i="1"/>
  <c r="F472" i="1"/>
  <c r="F470" i="1"/>
  <c r="F468" i="1"/>
  <c r="F465" i="1"/>
  <c r="F469" i="1"/>
  <c r="F466" i="1"/>
  <c r="F467" i="1"/>
  <c r="F464" i="1"/>
  <c r="F478" i="1"/>
  <c r="F449" i="1"/>
  <c r="E463" i="1"/>
  <c r="F455" i="1"/>
  <c r="F458" i="1"/>
  <c r="F454" i="1"/>
  <c r="F457" i="1"/>
  <c r="F453" i="1"/>
  <c r="F459" i="1"/>
  <c r="F452" i="1"/>
  <c r="F461" i="1"/>
  <c r="F460" i="1"/>
  <c r="F462" i="1"/>
  <c r="F463" i="1"/>
  <c r="F446" i="1"/>
  <c r="F444" i="1"/>
  <c r="F442" i="1"/>
  <c r="F443" i="1"/>
  <c r="F445" i="1"/>
  <c r="F448" i="1"/>
  <c r="F450" i="1"/>
  <c r="F447" i="1"/>
  <c r="F451" i="1"/>
  <c r="F456" i="1"/>
  <c r="F433" i="1"/>
  <c r="F435" i="1"/>
  <c r="F432" i="1"/>
  <c r="F436" i="1"/>
  <c r="F431" i="1"/>
  <c r="F437" i="1"/>
  <c r="F430" i="1"/>
  <c r="F438" i="1"/>
  <c r="F439" i="1"/>
  <c r="F440" i="1"/>
  <c r="F441" i="1"/>
  <c r="F429" i="1"/>
  <c r="F428" i="1"/>
  <c r="F427" i="1"/>
  <c r="F426" i="1"/>
  <c r="F423" i="1"/>
  <c r="F424" i="1"/>
  <c r="F425" i="1"/>
  <c r="F422" i="1"/>
  <c r="F421" i="1"/>
  <c r="F420" i="1"/>
  <c r="F434" i="1"/>
  <c r="F411" i="1"/>
  <c r="F413" i="1"/>
  <c r="F410" i="1"/>
  <c r="F415" i="1"/>
  <c r="F409" i="1"/>
  <c r="F414" i="1"/>
  <c r="F408" i="1"/>
  <c r="F416" i="1"/>
  <c r="F417" i="1"/>
  <c r="F418" i="1"/>
  <c r="F419" i="1"/>
  <c r="F407" i="1"/>
  <c r="F406" i="1"/>
  <c r="F403" i="1"/>
  <c r="F404" i="1"/>
  <c r="F399" i="1"/>
  <c r="F398" i="1"/>
  <c r="F400" i="1"/>
  <c r="F402" i="1"/>
  <c r="F405" i="1"/>
  <c r="F401" i="1"/>
  <c r="F412" i="1"/>
  <c r="F389" i="1"/>
  <c r="F391" i="1"/>
  <c r="F388" i="1"/>
  <c r="F392" i="1"/>
  <c r="F387" i="1"/>
  <c r="F393" i="1"/>
  <c r="F386" i="1"/>
  <c r="F394" i="1"/>
  <c r="F395" i="1"/>
  <c r="F396" i="1"/>
  <c r="F397" i="1"/>
  <c r="F383" i="1"/>
  <c r="F385" i="1"/>
  <c r="F384" i="1"/>
  <c r="F382" i="1"/>
  <c r="F380" i="1"/>
  <c r="F379" i="1"/>
  <c r="F381" i="1"/>
  <c r="F378" i="1"/>
  <c r="F377" i="1"/>
  <c r="F376" i="1"/>
  <c r="F390" i="1"/>
  <c r="F367" i="1"/>
  <c r="F369" i="1"/>
  <c r="F366" i="1"/>
  <c r="F370" i="1"/>
  <c r="F365" i="1"/>
  <c r="F371" i="1"/>
  <c r="F364" i="1"/>
  <c r="F372" i="1"/>
  <c r="F373" i="1"/>
  <c r="F374" i="1"/>
  <c r="F375" i="1"/>
  <c r="F361" i="1"/>
  <c r="F362" i="1"/>
  <c r="F363" i="1"/>
  <c r="F360" i="1"/>
  <c r="F358" i="1"/>
  <c r="F359" i="1"/>
  <c r="F355" i="1"/>
  <c r="F354" i="1"/>
  <c r="F357" i="1"/>
  <c r="F356" i="1"/>
  <c r="F368" i="1"/>
  <c r="F345" i="1"/>
  <c r="F348" i="1"/>
  <c r="F344" i="1"/>
  <c r="F347" i="1"/>
  <c r="F343" i="1"/>
  <c r="F349" i="1"/>
  <c r="F342" i="1"/>
  <c r="F350" i="1"/>
  <c r="F351" i="1"/>
  <c r="F352" i="1"/>
  <c r="F353" i="1"/>
  <c r="F341" i="1"/>
  <c r="F340" i="1"/>
  <c r="F339" i="1"/>
  <c r="F338" i="1"/>
  <c r="F336" i="1"/>
  <c r="F332" i="1"/>
  <c r="F334" i="1"/>
  <c r="F333" i="1"/>
  <c r="F335" i="1"/>
  <c r="F337" i="1"/>
  <c r="F346" i="1"/>
  <c r="F323" i="1"/>
  <c r="F325" i="1"/>
  <c r="F322" i="1"/>
  <c r="F326" i="1"/>
  <c r="F321" i="1"/>
  <c r="F327" i="1"/>
  <c r="F320" i="1"/>
  <c r="F328" i="1"/>
  <c r="F329" i="1"/>
  <c r="F330" i="1"/>
  <c r="F331" i="1"/>
  <c r="F319" i="1"/>
  <c r="F318" i="1"/>
  <c r="F317" i="1"/>
  <c r="F316" i="1"/>
  <c r="F311" i="1"/>
  <c r="F310" i="1"/>
  <c r="F315" i="1"/>
  <c r="F314" i="1"/>
  <c r="F312" i="1"/>
  <c r="F313" i="1"/>
  <c r="F324" i="1"/>
  <c r="F301" i="1"/>
  <c r="F305" i="1"/>
  <c r="F300" i="1"/>
  <c r="F304" i="1"/>
  <c r="F299" i="1"/>
  <c r="F303" i="1"/>
  <c r="F298" i="1"/>
  <c r="F306" i="1"/>
  <c r="F307" i="1"/>
  <c r="F308" i="1"/>
  <c r="F309" i="1"/>
  <c r="F296" i="1"/>
  <c r="F297" i="1"/>
  <c r="F295" i="1"/>
  <c r="F294" i="1"/>
  <c r="F293" i="1"/>
  <c r="F292" i="1"/>
  <c r="F291" i="1"/>
  <c r="F288" i="1"/>
  <c r="F290" i="1"/>
  <c r="F289" i="1"/>
  <c r="F302" i="1"/>
  <c r="F279" i="1"/>
  <c r="F281" i="1"/>
  <c r="F278" i="1"/>
  <c r="F282" i="1"/>
  <c r="F277" i="1"/>
  <c r="F283" i="1"/>
  <c r="F276" i="1"/>
  <c r="F284" i="1"/>
  <c r="F285" i="1"/>
  <c r="F286" i="1"/>
  <c r="F287" i="1"/>
  <c r="F275" i="1"/>
  <c r="F274" i="1"/>
  <c r="F273" i="1"/>
  <c r="F272" i="1"/>
  <c r="F270" i="1"/>
  <c r="F269" i="1"/>
  <c r="F271" i="1"/>
  <c r="F268" i="1"/>
  <c r="F266" i="1"/>
  <c r="F267" i="1"/>
  <c r="F280" i="1"/>
  <c r="F257" i="1"/>
  <c r="F259" i="1"/>
  <c r="F256" i="1"/>
  <c r="F260" i="1"/>
  <c r="F255" i="1"/>
  <c r="F261" i="1"/>
  <c r="F254" i="1"/>
  <c r="F264" i="1"/>
  <c r="F262" i="1"/>
  <c r="F263" i="1"/>
  <c r="F265" i="1"/>
  <c r="F252" i="1"/>
  <c r="F253" i="1"/>
  <c r="F251" i="1"/>
  <c r="F250" i="1"/>
  <c r="F249" i="1"/>
  <c r="F246" i="1"/>
  <c r="F248" i="1"/>
  <c r="F247" i="1"/>
  <c r="F244" i="1"/>
  <c r="F245" i="1"/>
  <c r="F258" i="1"/>
  <c r="F235" i="1"/>
  <c r="F237" i="1"/>
  <c r="F234" i="1"/>
  <c r="F238" i="1"/>
  <c r="F233" i="1"/>
  <c r="F239" i="1"/>
  <c r="F232" i="1"/>
  <c r="F240" i="1"/>
  <c r="F241" i="1"/>
  <c r="F242" i="1"/>
  <c r="F243" i="1"/>
  <c r="F230" i="1"/>
  <c r="F231" i="1"/>
  <c r="F229" i="1"/>
  <c r="F228" i="1"/>
  <c r="F225" i="1"/>
  <c r="F226" i="1"/>
  <c r="F227" i="1"/>
  <c r="F224" i="1"/>
  <c r="F222" i="1"/>
  <c r="F223" i="1"/>
  <c r="F236" i="1"/>
  <c r="F213" i="1"/>
  <c r="F217" i="1"/>
  <c r="F212" i="1"/>
  <c r="F216" i="1"/>
  <c r="F211" i="1"/>
  <c r="F215" i="1"/>
  <c r="F210" i="1"/>
  <c r="F218" i="1"/>
  <c r="F219" i="1"/>
  <c r="F220" i="1"/>
  <c r="F221" i="1"/>
  <c r="F207" i="1"/>
  <c r="F209" i="1"/>
  <c r="F208" i="1"/>
  <c r="F205" i="1"/>
  <c r="F202" i="1"/>
  <c r="F203" i="1"/>
  <c r="F206" i="1"/>
  <c r="F201" i="1"/>
  <c r="F200" i="1"/>
  <c r="F204" i="1"/>
  <c r="F214" i="1"/>
  <c r="F169" i="1"/>
  <c r="F171" i="1"/>
  <c r="F168" i="1"/>
  <c r="F172" i="1"/>
  <c r="F167" i="1"/>
  <c r="F173" i="1"/>
  <c r="F166" i="1"/>
  <c r="F174" i="1"/>
  <c r="F175" i="1"/>
  <c r="F176" i="1"/>
  <c r="F177" i="1"/>
  <c r="F165" i="1"/>
  <c r="F164" i="1"/>
  <c r="F163" i="1"/>
  <c r="F162" i="1"/>
  <c r="F160" i="1"/>
  <c r="F159" i="1"/>
  <c r="F161" i="1"/>
  <c r="F158" i="1"/>
  <c r="F157" i="1"/>
  <c r="F156" i="1"/>
  <c r="F170" i="1"/>
  <c r="F191" i="1"/>
  <c r="F193" i="1"/>
  <c r="F190" i="1"/>
  <c r="F194" i="1"/>
  <c r="F189" i="1"/>
  <c r="F195" i="1"/>
  <c r="F188" i="1"/>
  <c r="F196" i="1"/>
  <c r="F197" i="1"/>
  <c r="F198" i="1"/>
  <c r="F199" i="1"/>
  <c r="F187" i="1"/>
  <c r="F184" i="1"/>
  <c r="F183" i="1"/>
  <c r="F181" i="1"/>
  <c r="F178" i="1"/>
  <c r="F179" i="1"/>
  <c r="F185" i="1"/>
  <c r="F182" i="1"/>
  <c r="F180" i="1"/>
  <c r="F186" i="1"/>
  <c r="F192" i="1"/>
  <c r="F147" i="1"/>
  <c r="F149" i="1"/>
  <c r="F146" i="1"/>
  <c r="F150" i="1"/>
  <c r="F144" i="1"/>
  <c r="F151" i="1"/>
  <c r="F145" i="1"/>
  <c r="F152" i="1"/>
  <c r="F153" i="1"/>
  <c r="F154" i="1"/>
  <c r="F155" i="1"/>
  <c r="F142" i="1"/>
  <c r="F143" i="1"/>
  <c r="F141" i="1"/>
  <c r="F140" i="1"/>
  <c r="F138" i="1"/>
  <c r="F134" i="1"/>
  <c r="F139" i="1"/>
  <c r="F135" i="1"/>
  <c r="F137" i="1"/>
  <c r="F136" i="1"/>
  <c r="F148" i="1"/>
  <c r="F125" i="1"/>
  <c r="F129" i="1"/>
  <c r="F124" i="1"/>
  <c r="F127" i="1"/>
  <c r="F122" i="1"/>
  <c r="F128" i="1"/>
  <c r="F123" i="1"/>
  <c r="F131" i="1"/>
  <c r="F130" i="1"/>
  <c r="F132" i="1"/>
  <c r="F133" i="1"/>
  <c r="F119" i="1"/>
  <c r="F120" i="1"/>
  <c r="F121" i="1"/>
  <c r="F118" i="1"/>
  <c r="F116" i="1"/>
  <c r="F115" i="1"/>
  <c r="F113" i="1"/>
  <c r="F117" i="1"/>
  <c r="F114" i="1"/>
  <c r="F112" i="1"/>
  <c r="F126" i="1"/>
  <c r="F103" i="1"/>
  <c r="F105" i="1"/>
  <c r="F102" i="1"/>
  <c r="F106" i="1"/>
  <c r="F101" i="1"/>
  <c r="F107" i="1"/>
  <c r="F100" i="1"/>
  <c r="F108" i="1"/>
  <c r="F109" i="1"/>
  <c r="F110" i="1"/>
  <c r="F111" i="1"/>
  <c r="F98" i="1"/>
  <c r="F99" i="1"/>
  <c r="F97" i="1"/>
  <c r="F96" i="1"/>
  <c r="F93" i="1"/>
  <c r="F92" i="1"/>
  <c r="F94" i="1"/>
  <c r="F91" i="1"/>
  <c r="F95" i="1"/>
  <c r="F90" i="1"/>
  <c r="F104" i="1"/>
  <c r="F81" i="1"/>
  <c r="F83" i="1"/>
  <c r="F80" i="1"/>
  <c r="F85" i="1"/>
  <c r="F79" i="1"/>
  <c r="F84" i="1"/>
  <c r="F78" i="1"/>
  <c r="F86" i="1"/>
  <c r="F87" i="1"/>
  <c r="F88" i="1"/>
  <c r="F89" i="1"/>
  <c r="F77" i="1"/>
  <c r="F76" i="1"/>
  <c r="F75" i="1"/>
  <c r="F74" i="1"/>
  <c r="F72" i="1"/>
  <c r="F70" i="1"/>
  <c r="F73" i="1"/>
  <c r="F71" i="1"/>
  <c r="F69" i="1"/>
  <c r="F68" i="1"/>
  <c r="F82" i="1"/>
  <c r="E53" i="1"/>
  <c r="E52" i="1"/>
  <c r="E51" i="1"/>
  <c r="E50" i="1"/>
  <c r="E66" i="1"/>
  <c r="F59" i="1"/>
  <c r="F61" i="1"/>
  <c r="F58" i="1"/>
  <c r="F64" i="1"/>
  <c r="F56" i="1"/>
  <c r="F62" i="1"/>
  <c r="F57" i="1"/>
  <c r="F63" i="1"/>
  <c r="F65" i="1"/>
  <c r="F67" i="1"/>
  <c r="F66" i="1"/>
  <c r="F55" i="1"/>
  <c r="F54" i="1"/>
  <c r="F46" i="1"/>
  <c r="F47" i="1"/>
  <c r="F50" i="1"/>
  <c r="F51" i="1"/>
  <c r="F52" i="1"/>
  <c r="F48" i="1"/>
  <c r="F49" i="1"/>
  <c r="F53" i="1"/>
  <c r="F60" i="1"/>
  <c r="F37" i="1"/>
  <c r="F39" i="1"/>
  <c r="F36" i="1"/>
  <c r="F40" i="1"/>
  <c r="F35" i="1"/>
  <c r="F41" i="1"/>
  <c r="F34" i="1"/>
  <c r="F42" i="1"/>
  <c r="F43" i="1"/>
  <c r="F44" i="1"/>
  <c r="F45" i="1"/>
  <c r="F33" i="1"/>
  <c r="F32" i="1"/>
  <c r="F31" i="1"/>
  <c r="F30" i="1"/>
  <c r="F27" i="1"/>
  <c r="F26" i="1"/>
  <c r="F29" i="1"/>
  <c r="F24" i="1"/>
  <c r="F25" i="1"/>
  <c r="F28" i="1"/>
  <c r="F38" i="1"/>
  <c r="F15" i="1"/>
  <c r="F17" i="1"/>
  <c r="F14" i="1"/>
  <c r="F18" i="1"/>
  <c r="F13" i="1"/>
  <c r="F19" i="1"/>
  <c r="F12" i="1"/>
  <c r="F20" i="1"/>
  <c r="F21" i="1"/>
  <c r="F22" i="1"/>
  <c r="F23" i="1"/>
  <c r="F9" i="1"/>
  <c r="F11" i="1"/>
  <c r="F10" i="1"/>
  <c r="F8" i="1"/>
  <c r="F4" i="1"/>
  <c r="F2" i="1"/>
  <c r="F7" i="1"/>
  <c r="F5" i="1"/>
  <c r="F6" i="1"/>
  <c r="F3" i="1"/>
  <c r="F16" i="1"/>
  <c r="E38" i="1"/>
  <c r="D60" i="1"/>
  <c r="E60" i="1"/>
  <c r="E82" i="1"/>
  <c r="E104" i="1"/>
  <c r="E126" i="1"/>
  <c r="E148" i="1"/>
  <c r="E192" i="1"/>
  <c r="E170" i="1"/>
  <c r="E214" i="1"/>
  <c r="E236" i="1"/>
  <c r="E258" i="1"/>
  <c r="E280" i="1"/>
  <c r="E302" i="1"/>
  <c r="E324" i="1"/>
  <c r="E346" i="1"/>
  <c r="E368" i="1"/>
  <c r="E390" i="1"/>
  <c r="E412" i="1"/>
  <c r="E434" i="1"/>
  <c r="E456" i="1"/>
  <c r="E478" i="1"/>
  <c r="E500" i="1"/>
  <c r="E522" i="1"/>
  <c r="E544" i="1"/>
  <c r="E566" i="1"/>
  <c r="E588" i="1"/>
  <c r="E610" i="1"/>
  <c r="E632" i="1"/>
  <c r="E654" i="1"/>
  <c r="E676" i="1"/>
  <c r="E698" i="1"/>
  <c r="E720" i="1"/>
  <c r="E742" i="1"/>
  <c r="E764" i="1"/>
  <c r="E786" i="1"/>
  <c r="E808" i="1"/>
  <c r="E830" i="1"/>
  <c r="E852" i="1"/>
  <c r="E874" i="1"/>
  <c r="E896" i="1"/>
  <c r="E918" i="1"/>
  <c r="E940" i="1"/>
  <c r="E963" i="1"/>
  <c r="E1095" i="1"/>
  <c r="E985" i="1"/>
  <c r="E1006" i="1"/>
  <c r="E1028" i="1"/>
  <c r="E1050" i="1"/>
  <c r="E1073" i="1"/>
  <c r="E1116" i="1"/>
  <c r="E1138" i="1"/>
  <c r="E1160" i="1"/>
  <c r="E1182" i="1"/>
  <c r="E1204" i="1"/>
  <c r="E1226" i="1"/>
  <c r="E1248" i="1"/>
  <c r="E1270" i="1"/>
  <c r="E1292" i="1"/>
  <c r="E1314" i="1"/>
  <c r="E1336" i="1"/>
  <c r="E1358" i="1"/>
  <c r="E15" i="1"/>
  <c r="E37" i="1"/>
  <c r="E59" i="1"/>
  <c r="E81" i="1"/>
  <c r="E103" i="1"/>
  <c r="E125" i="1"/>
  <c r="E147" i="1"/>
  <c r="E191" i="1"/>
  <c r="E169" i="1"/>
  <c r="E213" i="1"/>
  <c r="E235" i="1"/>
  <c r="E257" i="1"/>
  <c r="E279" i="1"/>
  <c r="E301" i="1"/>
  <c r="E323" i="1"/>
  <c r="E345" i="1"/>
  <c r="E367" i="1"/>
  <c r="E389" i="1"/>
  <c r="E411" i="1"/>
  <c r="E433" i="1"/>
  <c r="E455" i="1"/>
  <c r="E477" i="1"/>
  <c r="E499" i="1"/>
  <c r="E521" i="1"/>
  <c r="E543" i="1"/>
  <c r="E565" i="1"/>
  <c r="E587" i="1"/>
  <c r="E609" i="1"/>
  <c r="E631" i="1"/>
  <c r="E653" i="1"/>
  <c r="E675" i="1"/>
  <c r="E697" i="1"/>
  <c r="E719" i="1"/>
  <c r="E741" i="1"/>
  <c r="E763" i="1"/>
  <c r="E785" i="1"/>
  <c r="E807" i="1"/>
  <c r="E829" i="1"/>
  <c r="E851" i="1"/>
  <c r="E873" i="1"/>
  <c r="E895" i="1"/>
  <c r="E917" i="1"/>
  <c r="E939" i="1"/>
  <c r="E961" i="1"/>
  <c r="E1089" i="1"/>
  <c r="E983" i="1"/>
  <c r="E1005" i="1"/>
  <c r="E1027" i="1"/>
  <c r="E1049" i="1"/>
  <c r="E1071" i="1"/>
  <c r="E1115" i="1"/>
  <c r="E1137" i="1"/>
  <c r="E1159" i="1"/>
  <c r="E1181" i="1"/>
  <c r="E1203" i="1"/>
  <c r="E1225" i="1"/>
  <c r="E1247" i="1"/>
  <c r="E1269" i="1"/>
  <c r="E1291" i="1"/>
  <c r="E1313" i="1"/>
  <c r="E1335" i="1"/>
  <c r="E1357" i="1"/>
  <c r="E17" i="1"/>
  <c r="E39" i="1"/>
  <c r="E61" i="1"/>
  <c r="E83" i="1"/>
  <c r="E105" i="1"/>
  <c r="E129" i="1"/>
  <c r="E149" i="1"/>
  <c r="E193" i="1"/>
  <c r="E171" i="1"/>
  <c r="E217" i="1"/>
  <c r="E237" i="1"/>
  <c r="E259" i="1"/>
  <c r="E281" i="1"/>
  <c r="E305" i="1"/>
  <c r="E325" i="1"/>
  <c r="E348" i="1"/>
  <c r="E369" i="1"/>
  <c r="E391" i="1"/>
  <c r="E413" i="1"/>
  <c r="E435" i="1"/>
  <c r="E458" i="1"/>
  <c r="E479" i="1"/>
  <c r="E502" i="1"/>
  <c r="E523" i="1"/>
  <c r="E545" i="1"/>
  <c r="E567" i="1"/>
  <c r="E589" i="1"/>
  <c r="E611" i="1"/>
  <c r="E634" i="1"/>
  <c r="E655" i="1"/>
  <c r="E677" i="1"/>
  <c r="E700" i="1"/>
  <c r="E721" i="1"/>
  <c r="E744" i="1"/>
  <c r="E766" i="1"/>
  <c r="E788" i="1"/>
  <c r="E810" i="1"/>
  <c r="E831" i="1"/>
  <c r="E853" i="1"/>
  <c r="E877" i="1"/>
  <c r="E897" i="1"/>
  <c r="E919" i="1"/>
  <c r="E941" i="1"/>
  <c r="E962" i="1"/>
  <c r="E1094" i="1"/>
  <c r="E984" i="1"/>
  <c r="E1007" i="1"/>
  <c r="E1029" i="1"/>
  <c r="E1051" i="1"/>
  <c r="E1074" i="1"/>
  <c r="E1118" i="1"/>
  <c r="E1142" i="1"/>
  <c r="E1161" i="1"/>
  <c r="E1183" i="1"/>
  <c r="E1206" i="1"/>
  <c r="E1227" i="1"/>
  <c r="E1249" i="1"/>
  <c r="E1271" i="1"/>
  <c r="E1294" i="1"/>
  <c r="E1316" i="1"/>
  <c r="E1337" i="1"/>
  <c r="E1359" i="1"/>
  <c r="E14" i="1"/>
  <c r="E36" i="1"/>
  <c r="E58" i="1"/>
  <c r="E80" i="1"/>
  <c r="E102" i="1"/>
  <c r="E124" i="1"/>
  <c r="E146" i="1"/>
  <c r="E190" i="1"/>
  <c r="E168" i="1"/>
  <c r="E212" i="1"/>
  <c r="E234" i="1"/>
  <c r="E256" i="1"/>
  <c r="E278" i="1"/>
  <c r="E300" i="1"/>
  <c r="E322" i="1"/>
  <c r="E344" i="1"/>
  <c r="E366" i="1"/>
  <c r="E388" i="1"/>
  <c r="E410" i="1"/>
  <c r="E432" i="1"/>
  <c r="E454" i="1"/>
  <c r="E474" i="1"/>
  <c r="E498" i="1"/>
  <c r="E518" i="1"/>
  <c r="E542" i="1"/>
  <c r="E564" i="1"/>
  <c r="E586" i="1"/>
  <c r="E608" i="1"/>
  <c r="E630" i="1"/>
  <c r="E652" i="1"/>
  <c r="E696" i="1"/>
  <c r="E718" i="1"/>
  <c r="E740" i="1"/>
  <c r="E762" i="1"/>
  <c r="E784" i="1"/>
  <c r="E805" i="1"/>
  <c r="E828" i="1"/>
  <c r="E850" i="1"/>
  <c r="E872" i="1"/>
  <c r="E894" i="1"/>
  <c r="E916" i="1"/>
  <c r="E936" i="1"/>
  <c r="E960" i="1"/>
  <c r="E1085" i="1"/>
  <c r="E982" i="1"/>
  <c r="E1003" i="1"/>
  <c r="E1025" i="1"/>
  <c r="E1048" i="1"/>
  <c r="E1069" i="1"/>
  <c r="E1114" i="1"/>
  <c r="E1136" i="1"/>
  <c r="E1158" i="1"/>
  <c r="E1180" i="1"/>
  <c r="E1202" i="1"/>
  <c r="E1224" i="1"/>
  <c r="E1246" i="1"/>
  <c r="E1268" i="1"/>
  <c r="E1290" i="1"/>
  <c r="E1312" i="1"/>
  <c r="E1334" i="1"/>
  <c r="E1356" i="1"/>
  <c r="E18" i="1"/>
  <c r="E40" i="1"/>
  <c r="E64" i="1"/>
  <c r="E85" i="1"/>
  <c r="E106" i="1"/>
  <c r="E127" i="1"/>
  <c r="E150" i="1"/>
  <c r="E194" i="1"/>
  <c r="E172" i="1"/>
  <c r="E216" i="1"/>
  <c r="E238" i="1"/>
  <c r="E260" i="1"/>
  <c r="E282" i="1"/>
  <c r="E304" i="1"/>
  <c r="E326" i="1"/>
  <c r="E347" i="1"/>
  <c r="E370" i="1"/>
  <c r="E392" i="1"/>
  <c r="E415" i="1"/>
  <c r="E436" i="1"/>
  <c r="E457" i="1"/>
  <c r="E480" i="1"/>
  <c r="E501" i="1"/>
  <c r="E525" i="1"/>
  <c r="E546" i="1"/>
  <c r="E568" i="1"/>
  <c r="E590" i="1"/>
  <c r="E612" i="1"/>
  <c r="E633" i="1"/>
  <c r="E657" i="1"/>
  <c r="E699" i="1"/>
  <c r="E722" i="1"/>
  <c r="E743" i="1"/>
  <c r="E765" i="1"/>
  <c r="E787" i="1"/>
  <c r="E809" i="1"/>
  <c r="E832" i="1"/>
  <c r="E854" i="1"/>
  <c r="E875" i="1"/>
  <c r="E898" i="1"/>
  <c r="E920" i="1"/>
  <c r="E942" i="1"/>
  <c r="E965" i="1"/>
  <c r="E1096" i="1"/>
  <c r="E986" i="1"/>
  <c r="E1008" i="1"/>
  <c r="E1030" i="1"/>
  <c r="E1052" i="1"/>
  <c r="E1072" i="1"/>
  <c r="E1117" i="1"/>
  <c r="E1140" i="1"/>
  <c r="E1162" i="1"/>
  <c r="E1184" i="1"/>
  <c r="E1205" i="1"/>
  <c r="E1228" i="1"/>
  <c r="E1250" i="1"/>
  <c r="E1272" i="1"/>
  <c r="E1295" i="1"/>
  <c r="E1315" i="1"/>
  <c r="E1339" i="1"/>
  <c r="E1360" i="1"/>
  <c r="E13" i="1"/>
  <c r="E35" i="1"/>
  <c r="E56" i="1"/>
  <c r="E79" i="1"/>
  <c r="E101" i="1"/>
  <c r="E122" i="1"/>
  <c r="E144" i="1"/>
  <c r="E189" i="1"/>
  <c r="E167" i="1"/>
  <c r="E211" i="1"/>
  <c r="E233" i="1"/>
  <c r="E255" i="1"/>
  <c r="E277" i="1"/>
  <c r="E299" i="1"/>
  <c r="E321" i="1"/>
  <c r="E343" i="1"/>
  <c r="E365" i="1"/>
  <c r="E387" i="1"/>
  <c r="E409" i="1"/>
  <c r="E431" i="1"/>
  <c r="E453" i="1"/>
  <c r="E476" i="1"/>
  <c r="E497" i="1"/>
  <c r="E520" i="1"/>
  <c r="E541" i="1"/>
  <c r="E563" i="1"/>
  <c r="E585" i="1"/>
  <c r="E607" i="1"/>
  <c r="E629" i="1"/>
  <c r="E650" i="1"/>
  <c r="E695" i="1"/>
  <c r="E717" i="1"/>
  <c r="E739" i="1"/>
  <c r="E761" i="1"/>
  <c r="E783" i="1"/>
  <c r="E806" i="1"/>
  <c r="E827" i="1"/>
  <c r="E849" i="1"/>
  <c r="E871" i="1"/>
  <c r="E893" i="1"/>
  <c r="E915" i="1"/>
  <c r="E938" i="1"/>
  <c r="E959" i="1"/>
  <c r="E1084" i="1"/>
  <c r="E981" i="1"/>
  <c r="E1004" i="1"/>
  <c r="E1026" i="1"/>
  <c r="E1047" i="1"/>
  <c r="E1062" i="1"/>
  <c r="E1113" i="1"/>
  <c r="E1135" i="1"/>
  <c r="E1157" i="1"/>
  <c r="E1179" i="1"/>
  <c r="E1201" i="1"/>
  <c r="E1223" i="1"/>
  <c r="E1245" i="1"/>
  <c r="E1267" i="1"/>
  <c r="E1289" i="1"/>
  <c r="E1311" i="1"/>
  <c r="E1333" i="1"/>
  <c r="E1355" i="1"/>
  <c r="E19" i="1"/>
  <c r="E41" i="1"/>
  <c r="E62" i="1"/>
  <c r="E84" i="1"/>
  <c r="E107" i="1"/>
  <c r="E128" i="1"/>
  <c r="E151" i="1"/>
  <c r="E195" i="1"/>
  <c r="E173" i="1"/>
  <c r="E215" i="1"/>
  <c r="E239" i="1"/>
  <c r="E261" i="1"/>
  <c r="E283" i="1"/>
  <c r="E303" i="1"/>
  <c r="E327" i="1"/>
  <c r="E349" i="1"/>
  <c r="E371" i="1"/>
  <c r="E393" i="1"/>
  <c r="E414" i="1"/>
  <c r="E437" i="1"/>
  <c r="E459" i="1"/>
  <c r="E481" i="1"/>
  <c r="E503" i="1"/>
  <c r="E524" i="1"/>
  <c r="E547" i="1"/>
  <c r="E569" i="1"/>
  <c r="E591" i="1"/>
  <c r="E613" i="1"/>
  <c r="E635" i="1"/>
  <c r="E656" i="1"/>
  <c r="E701" i="1"/>
  <c r="E723" i="1"/>
  <c r="E745" i="1"/>
  <c r="E767" i="1"/>
  <c r="E789" i="1"/>
  <c r="E811" i="1"/>
  <c r="E833" i="1"/>
  <c r="E859" i="1"/>
  <c r="E876" i="1"/>
  <c r="E899" i="1"/>
  <c r="E921" i="1"/>
  <c r="E944" i="1"/>
  <c r="E964" i="1"/>
  <c r="E1097" i="1"/>
  <c r="E987" i="1"/>
  <c r="E1009" i="1"/>
  <c r="E1031" i="1"/>
  <c r="E1053" i="1"/>
  <c r="E1075" i="1"/>
  <c r="E1119" i="1"/>
  <c r="E1141" i="1"/>
  <c r="E1163" i="1"/>
  <c r="E1185" i="1"/>
  <c r="E1207" i="1"/>
  <c r="E1230" i="1"/>
  <c r="E1251" i="1"/>
  <c r="E1273" i="1"/>
  <c r="E1293" i="1"/>
  <c r="E1317" i="1"/>
  <c r="E1338" i="1"/>
  <c r="E1361" i="1"/>
  <c r="E12" i="1"/>
  <c r="E34" i="1"/>
  <c r="E57" i="1"/>
  <c r="E78" i="1"/>
  <c r="E100" i="1"/>
  <c r="E123" i="1"/>
  <c r="E145" i="1"/>
  <c r="E188" i="1"/>
  <c r="E166" i="1"/>
  <c r="E210" i="1"/>
  <c r="E232" i="1"/>
  <c r="E254" i="1"/>
  <c r="E276" i="1"/>
  <c r="E298" i="1"/>
  <c r="E320" i="1"/>
  <c r="E342" i="1"/>
  <c r="E364" i="1"/>
  <c r="E386" i="1"/>
  <c r="E408" i="1"/>
  <c r="E430" i="1"/>
  <c r="E452" i="1"/>
  <c r="E475" i="1"/>
  <c r="E496" i="1"/>
  <c r="E519" i="1"/>
  <c r="E540" i="1"/>
  <c r="E562" i="1"/>
  <c r="E584" i="1"/>
  <c r="E606" i="1"/>
  <c r="E628" i="1"/>
  <c r="E651" i="1"/>
  <c r="E694" i="1"/>
  <c r="E716" i="1"/>
  <c r="E738" i="1"/>
  <c r="E760" i="1"/>
  <c r="E782" i="1"/>
  <c r="E804" i="1"/>
  <c r="E826" i="1"/>
  <c r="E848" i="1"/>
  <c r="E870" i="1"/>
  <c r="E892" i="1"/>
  <c r="E914" i="1"/>
  <c r="E937" i="1"/>
  <c r="E958" i="1"/>
  <c r="E1081" i="1"/>
  <c r="E979" i="1"/>
  <c r="E1002" i="1"/>
  <c r="E1024" i="1"/>
  <c r="E1046" i="1"/>
  <c r="E1059" i="1"/>
  <c r="E1112" i="1"/>
  <c r="E1134" i="1"/>
  <c r="E1156" i="1"/>
  <c r="E1178" i="1"/>
  <c r="E1200" i="1"/>
  <c r="E1222" i="1"/>
  <c r="E1244" i="1"/>
  <c r="E1266" i="1"/>
  <c r="E1288" i="1"/>
  <c r="E1310" i="1"/>
  <c r="E1332" i="1"/>
  <c r="E1354" i="1"/>
  <c r="E20" i="1"/>
  <c r="E42" i="1"/>
  <c r="E63" i="1"/>
  <c r="E86" i="1"/>
  <c r="E108" i="1"/>
  <c r="E131" i="1"/>
  <c r="E152" i="1"/>
  <c r="E196" i="1"/>
  <c r="E174" i="1"/>
  <c r="E218" i="1"/>
  <c r="E240" i="1"/>
  <c r="E264" i="1"/>
  <c r="E284" i="1"/>
  <c r="E306" i="1"/>
  <c r="E328" i="1"/>
  <c r="E350" i="1"/>
  <c r="E372" i="1"/>
  <c r="E394" i="1"/>
  <c r="E416" i="1"/>
  <c r="E438" i="1"/>
  <c r="E461" i="1"/>
  <c r="E482" i="1"/>
  <c r="E504" i="1"/>
  <c r="E526" i="1"/>
  <c r="E548" i="1"/>
  <c r="E570" i="1"/>
  <c r="E592" i="1"/>
  <c r="E614" i="1"/>
  <c r="E636" i="1"/>
  <c r="E658" i="1"/>
  <c r="E702" i="1"/>
  <c r="E724" i="1"/>
  <c r="E746" i="1"/>
  <c r="E768" i="1"/>
  <c r="E790" i="1"/>
  <c r="E812" i="1"/>
  <c r="E834" i="1"/>
  <c r="E855" i="1"/>
  <c r="E878" i="1"/>
  <c r="E900" i="1"/>
  <c r="E922" i="1"/>
  <c r="E943" i="1"/>
  <c r="E966" i="1"/>
  <c r="E1098" i="1"/>
  <c r="E988" i="1"/>
  <c r="E1010" i="1"/>
  <c r="E1032" i="1"/>
  <c r="E1054" i="1"/>
  <c r="E1076" i="1"/>
  <c r="E1120" i="1"/>
  <c r="E1139" i="1"/>
  <c r="E1164" i="1"/>
  <c r="E1186" i="1"/>
  <c r="E1208" i="1"/>
  <c r="E1229" i="1"/>
  <c r="E1252" i="1"/>
  <c r="E1274" i="1"/>
  <c r="E1296" i="1"/>
  <c r="E1318" i="1"/>
  <c r="E1340" i="1"/>
  <c r="E1362" i="1"/>
  <c r="E21" i="1"/>
  <c r="E43" i="1"/>
  <c r="E65" i="1"/>
  <c r="E87" i="1"/>
  <c r="E109" i="1"/>
  <c r="E130" i="1"/>
  <c r="E153" i="1"/>
  <c r="E197" i="1"/>
  <c r="E175" i="1"/>
  <c r="E219" i="1"/>
  <c r="E241" i="1"/>
  <c r="E262" i="1"/>
  <c r="E285" i="1"/>
  <c r="E307" i="1"/>
  <c r="E329" i="1"/>
  <c r="E351" i="1"/>
  <c r="E373" i="1"/>
  <c r="E395" i="1"/>
  <c r="E417" i="1"/>
  <c r="E439" i="1"/>
  <c r="E460" i="1"/>
  <c r="E483" i="1"/>
  <c r="E505" i="1"/>
  <c r="E528" i="1"/>
  <c r="E549" i="1"/>
  <c r="E571" i="1"/>
  <c r="E593" i="1"/>
  <c r="E615" i="1"/>
  <c r="E637" i="1"/>
  <c r="E659" i="1"/>
  <c r="E703" i="1"/>
  <c r="E725" i="1"/>
  <c r="E747" i="1"/>
  <c r="E769" i="1"/>
  <c r="E791" i="1"/>
  <c r="E813" i="1"/>
  <c r="E835" i="1"/>
  <c r="E856" i="1"/>
  <c r="E879" i="1"/>
  <c r="E901" i="1"/>
  <c r="E923" i="1"/>
  <c r="E945" i="1"/>
  <c r="E967" i="1"/>
  <c r="E1099" i="1"/>
  <c r="E989" i="1"/>
  <c r="E1011" i="1"/>
  <c r="E1033" i="1"/>
  <c r="E1055" i="1"/>
  <c r="E1078" i="1"/>
  <c r="E1121" i="1"/>
  <c r="E1143" i="1"/>
  <c r="E1165" i="1"/>
  <c r="E1187" i="1"/>
  <c r="E1209" i="1"/>
  <c r="E1231" i="1"/>
  <c r="E1253" i="1"/>
  <c r="E1275" i="1"/>
  <c r="E1297" i="1"/>
  <c r="E1319" i="1"/>
  <c r="E1341" i="1"/>
  <c r="E1363" i="1"/>
  <c r="E22" i="1"/>
  <c r="E44" i="1"/>
  <c r="E67" i="1"/>
  <c r="E88" i="1"/>
  <c r="E110" i="1"/>
  <c r="E132" i="1"/>
  <c r="E154" i="1"/>
  <c r="E198" i="1"/>
  <c r="E176" i="1"/>
  <c r="E220" i="1"/>
  <c r="E242" i="1"/>
  <c r="E263" i="1"/>
  <c r="E286" i="1"/>
  <c r="E308" i="1"/>
  <c r="E330" i="1"/>
  <c r="E352" i="1"/>
  <c r="E374" i="1"/>
  <c r="E396" i="1"/>
  <c r="E418" i="1"/>
  <c r="E440" i="1"/>
  <c r="E462" i="1"/>
  <c r="E484" i="1"/>
  <c r="E506" i="1"/>
  <c r="E527" i="1"/>
  <c r="E550" i="1"/>
  <c r="E572" i="1"/>
  <c r="E594" i="1"/>
  <c r="E616" i="1"/>
  <c r="E638" i="1"/>
  <c r="E660" i="1"/>
  <c r="E704" i="1"/>
  <c r="E726" i="1"/>
  <c r="E748" i="1"/>
  <c r="E770" i="1"/>
  <c r="E792" i="1"/>
  <c r="E815" i="1"/>
  <c r="E836" i="1"/>
  <c r="E857" i="1"/>
  <c r="E880" i="1"/>
  <c r="E902" i="1"/>
  <c r="E924" i="1"/>
  <c r="E946" i="1"/>
  <c r="E968" i="1"/>
  <c r="E1100" i="1"/>
  <c r="E990" i="1"/>
  <c r="E1013" i="1"/>
  <c r="E1034" i="1"/>
  <c r="E1056" i="1"/>
  <c r="E1077" i="1"/>
  <c r="E1122" i="1"/>
  <c r="E1144" i="1"/>
  <c r="E1166" i="1"/>
  <c r="E1188" i="1"/>
  <c r="E1210" i="1"/>
  <c r="E1232" i="1"/>
  <c r="E1254" i="1"/>
  <c r="E1276" i="1"/>
  <c r="E1298" i="1"/>
  <c r="E1320" i="1"/>
  <c r="E1342" i="1"/>
  <c r="E1364" i="1"/>
  <c r="E23" i="1"/>
  <c r="E45" i="1"/>
  <c r="E89" i="1"/>
  <c r="E111" i="1"/>
  <c r="E133" i="1"/>
  <c r="E155" i="1"/>
  <c r="E199" i="1"/>
  <c r="E177" i="1"/>
  <c r="E221" i="1"/>
  <c r="E243" i="1"/>
  <c r="E265" i="1"/>
  <c r="E287" i="1"/>
  <c r="E309" i="1"/>
  <c r="E331" i="1"/>
  <c r="E353" i="1"/>
  <c r="E375" i="1"/>
  <c r="E397" i="1"/>
  <c r="E419" i="1"/>
  <c r="E441" i="1"/>
  <c r="E485" i="1"/>
  <c r="E507" i="1"/>
  <c r="E551" i="1"/>
  <c r="E573" i="1"/>
  <c r="E595" i="1"/>
  <c r="E617" i="1"/>
  <c r="E639" i="1"/>
  <c r="E661" i="1"/>
  <c r="E705" i="1"/>
  <c r="E727" i="1"/>
  <c r="E749" i="1"/>
  <c r="E771" i="1"/>
  <c r="E793" i="1"/>
  <c r="E814" i="1"/>
  <c r="E837" i="1"/>
  <c r="E858" i="1"/>
  <c r="E881" i="1"/>
  <c r="E903" i="1"/>
  <c r="E925" i="1"/>
  <c r="E969" i="1"/>
  <c r="E1101" i="1"/>
  <c r="E991" i="1"/>
  <c r="E1012" i="1"/>
  <c r="E1035" i="1"/>
  <c r="E1057" i="1"/>
  <c r="E1079" i="1"/>
  <c r="E1123" i="1"/>
  <c r="E1145" i="1"/>
  <c r="E1167" i="1"/>
  <c r="E1189" i="1"/>
  <c r="E1211" i="1"/>
  <c r="E1233" i="1"/>
  <c r="E1255" i="1"/>
  <c r="E1277" i="1"/>
  <c r="E1299" i="1"/>
  <c r="E1321" i="1"/>
  <c r="E1343" i="1"/>
  <c r="E1365" i="1"/>
  <c r="E9" i="1"/>
  <c r="E33" i="1"/>
  <c r="E55" i="1"/>
  <c r="E77" i="1"/>
  <c r="E98" i="1"/>
  <c r="E119" i="1"/>
  <c r="E142" i="1"/>
  <c r="E187" i="1"/>
  <c r="E165" i="1"/>
  <c r="E207" i="1"/>
  <c r="E230" i="1"/>
  <c r="E252" i="1"/>
  <c r="E275" i="1"/>
  <c r="E296" i="1"/>
  <c r="E319" i="1"/>
  <c r="E341" i="1"/>
  <c r="E361" i="1"/>
  <c r="E383" i="1"/>
  <c r="E407" i="1"/>
  <c r="E429" i="1"/>
  <c r="E446" i="1"/>
  <c r="E471" i="1"/>
  <c r="E495" i="1"/>
  <c r="E516" i="1"/>
  <c r="E537" i="1"/>
  <c r="E561" i="1"/>
  <c r="E583" i="1"/>
  <c r="E603" i="1"/>
  <c r="E623" i="1"/>
  <c r="E642" i="1"/>
  <c r="E689" i="1"/>
  <c r="E712" i="1"/>
  <c r="E737" i="1"/>
  <c r="E759" i="1"/>
  <c r="E781" i="1"/>
  <c r="E803" i="1"/>
  <c r="E825" i="1"/>
  <c r="E847" i="1"/>
  <c r="E867" i="1"/>
  <c r="E889" i="1"/>
  <c r="E910" i="1"/>
  <c r="E935" i="1"/>
  <c r="E957" i="1"/>
  <c r="E1090" i="1"/>
  <c r="E976" i="1"/>
  <c r="E1000" i="1"/>
  <c r="E1021" i="1"/>
  <c r="E1044" i="1"/>
  <c r="E1064" i="1"/>
  <c r="E1111" i="1"/>
  <c r="E1133" i="1"/>
  <c r="E1153" i="1"/>
  <c r="E1175" i="1"/>
  <c r="E1199" i="1"/>
  <c r="E1219" i="1"/>
  <c r="E1237" i="1"/>
  <c r="E1263" i="1"/>
  <c r="E1287" i="1"/>
  <c r="E1306" i="1"/>
  <c r="E1331" i="1"/>
  <c r="E1353" i="1"/>
  <c r="E11" i="1"/>
  <c r="E32" i="1"/>
  <c r="E54" i="1"/>
  <c r="E76" i="1"/>
  <c r="E99" i="1"/>
  <c r="E120" i="1"/>
  <c r="E143" i="1"/>
  <c r="E184" i="1"/>
  <c r="E164" i="1"/>
  <c r="E209" i="1"/>
  <c r="E231" i="1"/>
  <c r="E253" i="1"/>
  <c r="E274" i="1"/>
  <c r="E297" i="1"/>
  <c r="E318" i="1"/>
  <c r="E340" i="1"/>
  <c r="E362" i="1"/>
  <c r="E385" i="1"/>
  <c r="E406" i="1"/>
  <c r="E428" i="1"/>
  <c r="E444" i="1"/>
  <c r="E473" i="1"/>
  <c r="E494" i="1"/>
  <c r="E509" i="1"/>
  <c r="E538" i="1"/>
  <c r="E560" i="1"/>
  <c r="E581" i="1"/>
  <c r="E605" i="1"/>
  <c r="E624" i="1"/>
  <c r="E644" i="1"/>
  <c r="E693" i="1"/>
  <c r="E714" i="1"/>
  <c r="E736" i="1"/>
  <c r="E758" i="1"/>
  <c r="E780" i="1"/>
  <c r="E802" i="1"/>
  <c r="E823" i="1"/>
  <c r="E846" i="1"/>
  <c r="E868" i="1"/>
  <c r="E890" i="1"/>
  <c r="E912" i="1"/>
  <c r="E934" i="1"/>
  <c r="E956" i="1"/>
  <c r="E1092" i="1"/>
  <c r="E977" i="1"/>
  <c r="E999" i="1"/>
  <c r="E1023" i="1"/>
  <c r="E1042" i="1"/>
  <c r="E1067" i="1"/>
  <c r="E1110" i="1"/>
  <c r="E1132" i="1"/>
  <c r="E1154" i="1"/>
  <c r="E1177" i="1"/>
  <c r="E1198" i="1"/>
  <c r="E1221" i="1"/>
  <c r="E1242" i="1"/>
  <c r="E1264" i="1"/>
  <c r="E1285" i="1"/>
  <c r="E1307" i="1"/>
  <c r="E1329" i="1"/>
  <c r="E1352" i="1"/>
  <c r="E10" i="1"/>
  <c r="E31" i="1"/>
  <c r="E46" i="1"/>
  <c r="E75" i="1"/>
  <c r="E97" i="1"/>
  <c r="E121" i="1"/>
  <c r="E141" i="1"/>
  <c r="E183" i="1"/>
  <c r="E163" i="1"/>
  <c r="E208" i="1"/>
  <c r="E229" i="1"/>
  <c r="E251" i="1"/>
  <c r="E273" i="1"/>
  <c r="E295" i="1"/>
  <c r="E317" i="1"/>
  <c r="E339" i="1"/>
  <c r="E363" i="1"/>
  <c r="E384" i="1"/>
  <c r="E403" i="1"/>
  <c r="E427" i="1"/>
  <c r="E442" i="1"/>
  <c r="E472" i="1"/>
  <c r="E493" i="1"/>
  <c r="E514" i="1"/>
  <c r="E539" i="1"/>
  <c r="E559" i="1"/>
  <c r="E582" i="1"/>
  <c r="E604" i="1"/>
  <c r="E627" i="1"/>
  <c r="E647" i="1"/>
  <c r="E690" i="1"/>
  <c r="E715" i="1"/>
  <c r="E735" i="1"/>
  <c r="E757" i="1"/>
  <c r="E779" i="1"/>
  <c r="E801" i="1"/>
  <c r="E824" i="1"/>
  <c r="E845" i="1"/>
  <c r="E869" i="1"/>
  <c r="E888" i="1"/>
  <c r="E913" i="1"/>
  <c r="E927" i="1"/>
  <c r="E954" i="1"/>
  <c r="E1093" i="1"/>
  <c r="E978" i="1"/>
  <c r="E998" i="1"/>
  <c r="E1022" i="1"/>
  <c r="E1043" i="1"/>
  <c r="E1068" i="1"/>
  <c r="E1109" i="1"/>
  <c r="E1131" i="1"/>
  <c r="E1155" i="1"/>
  <c r="E1176" i="1"/>
  <c r="E1197" i="1"/>
  <c r="E1220" i="1"/>
  <c r="E1243" i="1"/>
  <c r="E1265" i="1"/>
  <c r="E1286" i="1"/>
  <c r="E1309" i="1"/>
  <c r="E1328" i="1"/>
  <c r="E1351" i="1"/>
  <c r="E8" i="1"/>
  <c r="E30" i="1"/>
  <c r="E47" i="1"/>
  <c r="E74" i="1"/>
  <c r="E96" i="1"/>
  <c r="E118" i="1"/>
  <c r="E140" i="1"/>
  <c r="E181" i="1"/>
  <c r="E162" i="1"/>
  <c r="E205" i="1"/>
  <c r="E228" i="1"/>
  <c r="E250" i="1"/>
  <c r="E272" i="1"/>
  <c r="E294" i="1"/>
  <c r="E316" i="1"/>
  <c r="E338" i="1"/>
  <c r="E360" i="1"/>
  <c r="E382" i="1"/>
  <c r="E404" i="1"/>
  <c r="E426" i="1"/>
  <c r="E443" i="1"/>
  <c r="E470" i="1"/>
  <c r="E492" i="1"/>
  <c r="E513" i="1"/>
  <c r="E536" i="1"/>
  <c r="E558" i="1"/>
  <c r="E580" i="1"/>
  <c r="E602" i="1"/>
  <c r="E625" i="1"/>
  <c r="E640" i="1"/>
  <c r="E691" i="1"/>
  <c r="E713" i="1"/>
  <c r="E733" i="1"/>
  <c r="E756" i="1"/>
  <c r="E778" i="1"/>
  <c r="E800" i="1"/>
  <c r="E822" i="1"/>
  <c r="E844" i="1"/>
  <c r="E865" i="1"/>
  <c r="E887" i="1"/>
  <c r="E911" i="1"/>
  <c r="E931" i="1"/>
  <c r="E955" i="1"/>
  <c r="E1091" i="1"/>
  <c r="E970" i="1"/>
  <c r="E997" i="1"/>
  <c r="E1020" i="1"/>
  <c r="E1041" i="1"/>
  <c r="E1066" i="1"/>
  <c r="E1106" i="1"/>
  <c r="E1130" i="1"/>
  <c r="E1152" i="1"/>
  <c r="E1174" i="1"/>
  <c r="E1196" i="1"/>
  <c r="E1218" i="1"/>
  <c r="E1240" i="1"/>
  <c r="E1262" i="1"/>
  <c r="E1284" i="1"/>
  <c r="E1305" i="1"/>
  <c r="E1326" i="1"/>
  <c r="E1350" i="1"/>
  <c r="E4" i="1"/>
  <c r="E27" i="1"/>
  <c r="E72" i="1"/>
  <c r="E93" i="1"/>
  <c r="E116" i="1"/>
  <c r="E138" i="1"/>
  <c r="E178" i="1"/>
  <c r="E160" i="1"/>
  <c r="E202" i="1"/>
  <c r="E225" i="1"/>
  <c r="E249" i="1"/>
  <c r="E270" i="1"/>
  <c r="E293" i="1"/>
  <c r="E311" i="1"/>
  <c r="E336" i="1"/>
  <c r="E358" i="1"/>
  <c r="E380" i="1"/>
  <c r="E399" i="1"/>
  <c r="E423" i="1"/>
  <c r="E445" i="1"/>
  <c r="E468" i="1"/>
  <c r="E490" i="1"/>
  <c r="E512" i="1"/>
  <c r="E531" i="1"/>
  <c r="E556" i="1"/>
  <c r="E579" i="1"/>
  <c r="E600" i="1"/>
  <c r="E622" i="1"/>
  <c r="E648" i="1"/>
  <c r="E685" i="1"/>
  <c r="E711" i="1"/>
  <c r="E728" i="1"/>
  <c r="E752" i="1"/>
  <c r="E777" i="1"/>
  <c r="E795" i="1"/>
  <c r="E821" i="1"/>
  <c r="E843" i="1"/>
  <c r="E861" i="1"/>
  <c r="E884" i="1"/>
  <c r="E907" i="1"/>
  <c r="E930" i="1"/>
  <c r="E953" i="1"/>
  <c r="E1087" i="1"/>
  <c r="E971" i="1"/>
  <c r="E995" i="1"/>
  <c r="E1019" i="1"/>
  <c r="E1036" i="1"/>
  <c r="E1060" i="1"/>
  <c r="E1103" i="1"/>
  <c r="E1129" i="1"/>
  <c r="E1148" i="1"/>
  <c r="E1171" i="1"/>
  <c r="E1192" i="1"/>
  <c r="E1215" i="1"/>
  <c r="E1234" i="1"/>
  <c r="E1261" i="1"/>
  <c r="E1282" i="1"/>
  <c r="E1300" i="1"/>
  <c r="E1323" i="1"/>
  <c r="E1345" i="1"/>
  <c r="E2" i="1"/>
  <c r="E26" i="1"/>
  <c r="E70" i="1"/>
  <c r="E92" i="1"/>
  <c r="E115" i="1"/>
  <c r="E134" i="1"/>
  <c r="E179" i="1"/>
  <c r="E159" i="1"/>
  <c r="E203" i="1"/>
  <c r="E226" i="1"/>
  <c r="E246" i="1"/>
  <c r="E269" i="1"/>
  <c r="E292" i="1"/>
  <c r="E310" i="1"/>
  <c r="E332" i="1"/>
  <c r="E359" i="1"/>
  <c r="E379" i="1"/>
  <c r="E398" i="1"/>
  <c r="E424" i="1"/>
  <c r="E448" i="1"/>
  <c r="E465" i="1"/>
  <c r="E489" i="1"/>
  <c r="E515" i="1"/>
  <c r="E532" i="1"/>
  <c r="E554" i="1"/>
  <c r="E578" i="1"/>
  <c r="E597" i="1"/>
  <c r="E621" i="1"/>
  <c r="E646" i="1"/>
  <c r="E663" i="1"/>
  <c r="E684" i="1"/>
  <c r="E709" i="1"/>
  <c r="E729" i="1"/>
  <c r="E753" i="1"/>
  <c r="E775" i="1"/>
  <c r="E799" i="1"/>
  <c r="E819" i="1"/>
  <c r="E842" i="1"/>
  <c r="E860" i="1"/>
  <c r="E885" i="1"/>
  <c r="E909" i="1"/>
  <c r="E932" i="1"/>
  <c r="E952" i="1"/>
  <c r="E1088" i="1"/>
  <c r="E972" i="1"/>
  <c r="E994" i="1"/>
  <c r="E1017" i="1"/>
  <c r="E1038" i="1"/>
  <c r="E1061" i="1"/>
  <c r="E1102" i="1"/>
  <c r="E1128" i="1"/>
  <c r="E1149" i="1"/>
  <c r="E1169" i="1"/>
  <c r="E1193" i="1"/>
  <c r="E1214" i="1"/>
  <c r="E1239" i="1"/>
  <c r="E1258" i="1"/>
  <c r="E1280" i="1"/>
  <c r="E1303" i="1"/>
  <c r="E1322" i="1"/>
  <c r="E1344" i="1"/>
  <c r="E7" i="1"/>
  <c r="E29" i="1"/>
  <c r="E73" i="1"/>
  <c r="E94" i="1"/>
  <c r="E113" i="1"/>
  <c r="E139" i="1"/>
  <c r="E185" i="1"/>
  <c r="E161" i="1"/>
  <c r="E206" i="1"/>
  <c r="E227" i="1"/>
  <c r="E248" i="1"/>
  <c r="E271" i="1"/>
  <c r="E291" i="1"/>
  <c r="E315" i="1"/>
  <c r="E334" i="1"/>
  <c r="E355" i="1"/>
  <c r="E381" i="1"/>
  <c r="E400" i="1"/>
  <c r="E425" i="1"/>
  <c r="E450" i="1"/>
  <c r="E469" i="1"/>
  <c r="E491" i="1"/>
  <c r="E510" i="1"/>
  <c r="E535" i="1"/>
  <c r="E555" i="1"/>
  <c r="E574" i="1"/>
  <c r="E599" i="1"/>
  <c r="E626" i="1"/>
  <c r="E643" i="1"/>
  <c r="E673" i="1"/>
  <c r="E692" i="1"/>
  <c r="E710" i="1"/>
  <c r="E732" i="1"/>
  <c r="E755" i="1"/>
  <c r="E776" i="1"/>
  <c r="E794" i="1"/>
  <c r="E820" i="1"/>
  <c r="E841" i="1"/>
  <c r="E864" i="1"/>
  <c r="E886" i="1"/>
  <c r="E908" i="1"/>
  <c r="E933" i="1"/>
  <c r="E948" i="1"/>
  <c r="E1086" i="1"/>
  <c r="E973" i="1"/>
  <c r="E996" i="1"/>
  <c r="E1018" i="1"/>
  <c r="E1040" i="1"/>
  <c r="E1063" i="1"/>
  <c r="E1104" i="1"/>
  <c r="E1126" i="1"/>
  <c r="E1151" i="1"/>
  <c r="E1173" i="1"/>
  <c r="E1194" i="1"/>
  <c r="E1217" i="1"/>
  <c r="E1235" i="1"/>
  <c r="E1260" i="1"/>
  <c r="E1279" i="1"/>
  <c r="E1308" i="1"/>
  <c r="E1324" i="1"/>
  <c r="E1347" i="1"/>
  <c r="E5" i="1"/>
  <c r="E24" i="1"/>
  <c r="E48" i="1"/>
  <c r="E71" i="1"/>
  <c r="E91" i="1"/>
  <c r="E117" i="1"/>
  <c r="E135" i="1"/>
  <c r="E182" i="1"/>
  <c r="E158" i="1"/>
  <c r="E201" i="1"/>
  <c r="E224" i="1"/>
  <c r="E247" i="1"/>
  <c r="E268" i="1"/>
  <c r="E288" i="1"/>
  <c r="E314" i="1"/>
  <c r="E333" i="1"/>
  <c r="E354" i="1"/>
  <c r="E378" i="1"/>
  <c r="E402" i="1"/>
  <c r="E422" i="1"/>
  <c r="E447" i="1"/>
  <c r="E466" i="1"/>
  <c r="E487" i="1"/>
  <c r="E511" i="1"/>
  <c r="E530" i="1"/>
  <c r="E557" i="1"/>
  <c r="E577" i="1"/>
  <c r="E601" i="1"/>
  <c r="E619" i="1"/>
  <c r="E645" i="1"/>
  <c r="E686" i="1"/>
  <c r="E706" i="1"/>
  <c r="E731" i="1"/>
  <c r="E754" i="1"/>
  <c r="E773" i="1"/>
  <c r="E798" i="1"/>
  <c r="E818" i="1"/>
  <c r="E839" i="1"/>
  <c r="E862" i="1"/>
  <c r="E882" i="1"/>
  <c r="E905" i="1"/>
  <c r="E926" i="1"/>
  <c r="E949" i="1"/>
  <c r="E1082" i="1"/>
  <c r="E974" i="1"/>
  <c r="E992" i="1"/>
  <c r="E1015" i="1"/>
  <c r="E1037" i="1"/>
  <c r="E1065" i="1"/>
  <c r="E1105" i="1"/>
  <c r="E1125" i="1"/>
  <c r="E1146" i="1"/>
  <c r="E1168" i="1"/>
  <c r="E1195" i="1"/>
  <c r="E1216" i="1"/>
  <c r="E1236" i="1"/>
  <c r="E1259" i="1"/>
  <c r="E1281" i="1"/>
  <c r="E1304" i="1"/>
  <c r="E1325" i="1"/>
  <c r="E1348" i="1"/>
  <c r="E6" i="1"/>
  <c r="E25" i="1"/>
  <c r="E49" i="1"/>
  <c r="E69" i="1"/>
  <c r="E95" i="1"/>
  <c r="E114" i="1"/>
  <c r="E137" i="1"/>
  <c r="E180" i="1"/>
  <c r="E157" i="1"/>
  <c r="E200" i="1"/>
  <c r="E222" i="1"/>
  <c r="E244" i="1"/>
  <c r="E266" i="1"/>
  <c r="E290" i="1"/>
  <c r="E312" i="1"/>
  <c r="E335" i="1"/>
  <c r="E357" i="1"/>
  <c r="E377" i="1"/>
  <c r="E405" i="1"/>
  <c r="E421" i="1"/>
  <c r="E451" i="1"/>
  <c r="E467" i="1"/>
  <c r="E488" i="1"/>
  <c r="E508" i="1"/>
  <c r="E533" i="1"/>
  <c r="E553" i="1"/>
  <c r="E576" i="1"/>
  <c r="E596" i="1"/>
  <c r="E620" i="1"/>
  <c r="E649" i="1"/>
  <c r="E662" i="1"/>
  <c r="E688" i="1"/>
  <c r="E708" i="1"/>
  <c r="E730" i="1"/>
  <c r="E750" i="1"/>
  <c r="E774" i="1"/>
  <c r="E797" i="1"/>
  <c r="E817" i="1"/>
  <c r="E840" i="1"/>
  <c r="E863" i="1"/>
  <c r="E891" i="1"/>
  <c r="E906" i="1"/>
  <c r="E928" i="1"/>
  <c r="E950" i="1"/>
  <c r="E1083" i="1"/>
  <c r="E975" i="1"/>
  <c r="E993" i="1"/>
  <c r="E1016" i="1"/>
  <c r="E1039" i="1"/>
  <c r="E1070" i="1"/>
  <c r="E1107" i="1"/>
  <c r="E1127" i="1"/>
  <c r="E1147" i="1"/>
  <c r="E1170" i="1"/>
  <c r="E1190" i="1"/>
  <c r="E1213" i="1"/>
  <c r="E1238" i="1"/>
  <c r="E1256" i="1"/>
  <c r="E1283" i="1"/>
  <c r="E1302" i="1"/>
  <c r="E1327" i="1"/>
  <c r="E1349" i="1"/>
  <c r="E3" i="1"/>
  <c r="E28" i="1"/>
  <c r="E68" i="1"/>
  <c r="E90" i="1"/>
  <c r="E112" i="1"/>
  <c r="E136" i="1"/>
  <c r="E186" i="1"/>
  <c r="E156" i="1"/>
  <c r="E204" i="1"/>
  <c r="E223" i="1"/>
  <c r="E245" i="1"/>
  <c r="E267" i="1"/>
  <c r="E289" i="1"/>
  <c r="E313" i="1"/>
  <c r="E337" i="1"/>
  <c r="E356" i="1"/>
  <c r="E376" i="1"/>
  <c r="E401" i="1"/>
  <c r="E420" i="1"/>
  <c r="E449" i="1"/>
  <c r="E464" i="1"/>
  <c r="E486" i="1"/>
  <c r="E517" i="1"/>
  <c r="E534" i="1"/>
  <c r="E552" i="1"/>
  <c r="E575" i="1"/>
  <c r="E598" i="1"/>
  <c r="E618" i="1"/>
  <c r="E641" i="1"/>
  <c r="E674" i="1"/>
  <c r="E687" i="1"/>
  <c r="E707" i="1"/>
  <c r="E734" i="1"/>
  <c r="E751" i="1"/>
  <c r="E772" i="1"/>
  <c r="E796" i="1"/>
  <c r="E816" i="1"/>
  <c r="E838" i="1"/>
  <c r="E866" i="1"/>
  <c r="E883" i="1"/>
  <c r="E904" i="1"/>
  <c r="E929" i="1"/>
  <c r="E951" i="1"/>
  <c r="E1080" i="1"/>
  <c r="E980" i="1"/>
  <c r="E1001" i="1"/>
  <c r="E1014" i="1"/>
  <c r="E1045" i="1"/>
  <c r="E1058" i="1"/>
  <c r="E1108" i="1"/>
  <c r="E1124" i="1"/>
  <c r="E1150" i="1"/>
  <c r="E1172" i="1"/>
  <c r="E1191" i="1"/>
  <c r="E1212" i="1"/>
  <c r="E1241" i="1"/>
  <c r="E1257" i="1"/>
  <c r="E1278" i="1"/>
  <c r="E1301" i="1"/>
  <c r="E1330" i="1"/>
  <c r="E1346" i="1"/>
  <c r="E16" i="1"/>
</calcChain>
</file>

<file path=xl/sharedStrings.xml><?xml version="1.0" encoding="utf-8"?>
<sst xmlns="http://schemas.openxmlformats.org/spreadsheetml/2006/main" count="1372" uniqueCount="70">
  <si>
    <t>Year</t>
  </si>
  <si>
    <t>LandInAcres</t>
  </si>
  <si>
    <t>NumberofFarms</t>
  </si>
  <si>
    <t>AvSizeFarmAcres</t>
  </si>
  <si>
    <t>Population</t>
  </si>
  <si>
    <t>PercTotAcresInFarm</t>
  </si>
  <si>
    <t>Albany County</t>
  </si>
  <si>
    <t>Allegany County</t>
  </si>
  <si>
    <t>Bronx County</t>
  </si>
  <si>
    <t>Broome County</t>
  </si>
  <si>
    <t>Cattaraugus County</t>
  </si>
  <si>
    <t>Cayuga County</t>
  </si>
  <si>
    <t>Chemung County</t>
  </si>
  <si>
    <t>Clinton County</t>
  </si>
  <si>
    <t>Columbia County</t>
  </si>
  <si>
    <t>Cortland County</t>
  </si>
  <si>
    <t>Delaware County</t>
  </si>
  <si>
    <t>Dutchess County</t>
  </si>
  <si>
    <t>Erie County</t>
  </si>
  <si>
    <t>Essex County</t>
  </si>
  <si>
    <t>Franklin County</t>
  </si>
  <si>
    <t>Fulton County</t>
  </si>
  <si>
    <t>Genesee County</t>
  </si>
  <si>
    <t>Greene County</t>
  </si>
  <si>
    <t>Hamilton County</t>
  </si>
  <si>
    <t>Herkimer County</t>
  </si>
  <si>
    <t>Jefferson County</t>
  </si>
  <si>
    <t>Kings County</t>
  </si>
  <si>
    <t>Lewis County</t>
  </si>
  <si>
    <t>Livingston County</t>
  </si>
  <si>
    <t>Madison County</t>
  </si>
  <si>
    <t>Monroe County</t>
  </si>
  <si>
    <t>Montgomery County</t>
  </si>
  <si>
    <t>Nassau County</t>
  </si>
  <si>
    <t>NewYork County</t>
  </si>
  <si>
    <t>Niagara County</t>
  </si>
  <si>
    <t>Oneida County</t>
  </si>
  <si>
    <t>Onondaga County</t>
  </si>
  <si>
    <t>Ontario County</t>
  </si>
  <si>
    <t>Orange County</t>
  </si>
  <si>
    <t>Orleans County</t>
  </si>
  <si>
    <t>Oswego County</t>
  </si>
  <si>
    <t>Otsego County</t>
  </si>
  <si>
    <t>Putnam County</t>
  </si>
  <si>
    <t>Queens County</t>
  </si>
  <si>
    <t>Richmond County</t>
  </si>
  <si>
    <t>Rockland County</t>
  </si>
  <si>
    <t>Saratoga County</t>
  </si>
  <si>
    <t>Schenectady County</t>
  </si>
  <si>
    <t>Schoharie County</t>
  </si>
  <si>
    <t>Schuyler County</t>
  </si>
  <si>
    <t>Seneca County</t>
  </si>
  <si>
    <t>Suffolk County</t>
  </si>
  <si>
    <t>Sullivan County</t>
  </si>
  <si>
    <t>Tioga County</t>
  </si>
  <si>
    <t>Tompkins County</t>
  </si>
  <si>
    <t>Ulster County</t>
  </si>
  <si>
    <t>Warren County</t>
  </si>
  <si>
    <t>Washington County</t>
  </si>
  <si>
    <t>Wayne County</t>
  </si>
  <si>
    <t>Westchester County</t>
  </si>
  <si>
    <t>Wyoming County</t>
  </si>
  <si>
    <t>Yates County</t>
  </si>
  <si>
    <t>county_name</t>
  </si>
  <si>
    <t>LandInAcresPerPopulation</t>
  </si>
  <si>
    <t>St. Lawrence County</t>
  </si>
  <si>
    <t>Steuben County</t>
  </si>
  <si>
    <t>Chautauqua County</t>
  </si>
  <si>
    <t>Chenango County</t>
  </si>
  <si>
    <t>Rensselaer 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</si>
</sst>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Lucida Grande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0" fontId="2" fillId="0" borderId="0" xfId="0" applyFont="1"/>
    <xf numFmtId="164" fontId="0" fillId="0" borderId="0" xfId="1" applyNumberFormat="1" applyFont="1" applyAlignment="1">
      <alignment horizontal="right"/>
    </xf>
    <xf numFmtId="164" fontId="0" fillId="0" borderId="0" xfId="1" applyNumberFormat="1" applyFont="1"/>
    <xf numFmtId="3" fontId="0" fillId="0" borderId="0" xfId="0" applyNumberFormat="1"/>
    <xf numFmtId="1" fontId="0" fillId="0" borderId="0" xfId="0" applyNumberFormat="1" applyAlignment="1">
      <alignment horizontal="right"/>
    </xf>
    <xf numFmtId="1" fontId="0" fillId="0" borderId="0" xfId="0" applyNumberFormat="1"/>
    <xf numFmtId="1" fontId="2" fillId="0" borderId="0" xfId="0" applyNumberFormat="1" applyFont="1" applyAlignment="1">
      <alignment horizontal="right"/>
    </xf>
    <xf numFmtId="3" fontId="0" fillId="0" borderId="0" xfId="0" applyNumberFormat="1" applyAlignment="1">
      <alignment vertical="center"/>
    </xf>
    <xf numFmtId="3" fontId="0" fillId="0" borderId="1" xfId="0" applyNumberFormat="1" applyBorder="1" applyAlignment="1">
      <alignment vertical="center"/>
    </xf>
    <xf numFmtId="9" fontId="0" fillId="0" borderId="0" xfId="2" applyFont="1"/>
    <xf numFmtId="3" fontId="0" fillId="0" borderId="0" xfId="0" applyNumberFormat="1" applyBorder="1" applyAlignment="1">
      <alignment vertical="center"/>
    </xf>
    <xf numFmtId="3" fontId="0" fillId="0" borderId="1" xfId="0" applyNumberFormat="1" applyBorder="1"/>
    <xf numFmtId="3" fontId="0" fillId="0" borderId="0" xfId="0" applyNumberFormat="1" applyBorder="1"/>
    <xf numFmtId="0" fontId="0" fillId="0" borderId="0" xfId="0" applyBorder="1"/>
    <xf numFmtId="2" fontId="0" fillId="0" borderId="0" xfId="0" applyNumberFormat="1"/>
    <xf numFmtId="0" fontId="0" fillId="0" borderId="1" xfId="0" applyBorder="1"/>
    <xf numFmtId="0" fontId="0" fillId="0" borderId="0" xfId="0" applyFill="1"/>
    <xf numFmtId="1" fontId="2" fillId="0" borderId="0" xfId="0" applyNumberFormat="1" applyFont="1" applyFill="1" applyAlignment="1">
      <alignment horizontal="right"/>
    </xf>
    <xf numFmtId="0" fontId="3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8838D-A341-444C-AFA9-DD1273471CCE}">
  <dimension ref="A1:ABZ1369"/>
  <sheetViews>
    <sheetView tabSelected="1" topLeftCell="A275" zoomScale="68" workbookViewId="0">
      <selection activeCell="F299" sqref="F299"/>
    </sheetView>
  </sheetViews>
  <sheetFormatPr baseColWidth="10" defaultRowHeight="16" x14ac:dyDescent="0.2"/>
  <cols>
    <col min="2" max="2" width="15.5" style="18" customWidth="1"/>
    <col min="3" max="3" width="13.83203125" customWidth="1"/>
    <col min="4" max="4" width="13.33203125" customWidth="1"/>
    <col min="5" max="5" width="10.83203125" customWidth="1"/>
    <col min="6" max="6" width="10.83203125" style="11" customWidth="1"/>
    <col min="8" max="8" width="36.33203125" style="16" customWidth="1"/>
  </cols>
  <sheetData>
    <row r="1" spans="1:754" x14ac:dyDescent="0.2">
      <c r="A1" s="1" t="s">
        <v>0</v>
      </c>
      <c r="B1" s="18" t="s">
        <v>63</v>
      </c>
      <c r="C1" t="s">
        <v>1</v>
      </c>
      <c r="D1" t="s">
        <v>2</v>
      </c>
      <c r="E1" t="s">
        <v>3</v>
      </c>
      <c r="F1" s="11" t="s">
        <v>5</v>
      </c>
      <c r="G1" t="s">
        <v>4</v>
      </c>
      <c r="H1" s="16" t="s">
        <v>64</v>
      </c>
    </row>
    <row r="2" spans="1:754" x14ac:dyDescent="0.2">
      <c r="A2">
        <v>1997</v>
      </c>
      <c r="B2" s="19" t="s">
        <v>6</v>
      </c>
      <c r="C2" s="6">
        <v>56782</v>
      </c>
      <c r="D2">
        <v>396</v>
      </c>
      <c r="E2" s="7">
        <f>C2/D2</f>
        <v>143.38888888888889</v>
      </c>
      <c r="F2" s="11">
        <f>C2/334592</f>
        <v>0.16970519319051264</v>
      </c>
      <c r="G2" s="14">
        <v>296187</v>
      </c>
      <c r="H2" s="16">
        <f>C2/G2</f>
        <v>0.19170996701408233</v>
      </c>
    </row>
    <row r="3" spans="1:754" x14ac:dyDescent="0.2">
      <c r="A3" s="2">
        <v>2017</v>
      </c>
      <c r="B3" s="19" t="s">
        <v>6</v>
      </c>
      <c r="C3" s="5">
        <v>59564</v>
      </c>
      <c r="D3">
        <v>440</v>
      </c>
      <c r="E3" s="7">
        <f>C3/D3</f>
        <v>135.37272727272727</v>
      </c>
      <c r="F3" s="11">
        <f>C3/334592</f>
        <v>0.1780197972456006</v>
      </c>
      <c r="G3" s="14">
        <v>307919</v>
      </c>
      <c r="H3" s="16">
        <f>C3/G3</f>
        <v>0.19344048272435282</v>
      </c>
    </row>
    <row r="4" spans="1:754" x14ac:dyDescent="0.2">
      <c r="A4">
        <v>1992</v>
      </c>
      <c r="B4" s="19" t="s">
        <v>6</v>
      </c>
      <c r="C4" s="6">
        <v>57889</v>
      </c>
      <c r="D4">
        <v>391</v>
      </c>
      <c r="E4" s="7">
        <f>C4/D4</f>
        <v>148.05370843989769</v>
      </c>
      <c r="F4" s="11">
        <f>C4/334592</f>
        <v>0.17301370026778884</v>
      </c>
      <c r="G4" s="5">
        <v>296913</v>
      </c>
      <c r="H4" s="16">
        <f>C4/G4</f>
        <v>0.1949695702108025</v>
      </c>
    </row>
    <row r="5" spans="1:754" x14ac:dyDescent="0.2">
      <c r="A5" s="2">
        <v>2007</v>
      </c>
      <c r="B5" s="19" t="s">
        <v>6</v>
      </c>
      <c r="C5" s="5">
        <v>61030</v>
      </c>
      <c r="D5">
        <v>498</v>
      </c>
      <c r="E5" s="7">
        <f>C5/D5</f>
        <v>122.55020080321285</v>
      </c>
      <c r="F5" s="11">
        <f>C5/334592</f>
        <v>0.18240125286916603</v>
      </c>
      <c r="G5" s="5">
        <v>303858</v>
      </c>
      <c r="H5" s="16">
        <f>C5/G5</f>
        <v>0.20085039722501957</v>
      </c>
    </row>
    <row r="6" spans="1:754" x14ac:dyDescent="0.2">
      <c r="A6" s="2">
        <v>2012</v>
      </c>
      <c r="B6" s="19" t="s">
        <v>6</v>
      </c>
      <c r="C6" s="5">
        <v>63394</v>
      </c>
      <c r="D6">
        <v>494</v>
      </c>
      <c r="E6" s="7">
        <f>C6/D6</f>
        <v>128.32793522267207</v>
      </c>
      <c r="F6" s="11">
        <f>C6/334592</f>
        <v>0.1894665742157613</v>
      </c>
      <c r="G6" s="14">
        <v>305776</v>
      </c>
      <c r="H6" s="16">
        <f>C6/G6</f>
        <v>0.20732169954476479</v>
      </c>
    </row>
    <row r="7" spans="1:754" x14ac:dyDescent="0.2">
      <c r="A7" s="2">
        <v>2002</v>
      </c>
      <c r="B7" s="19" t="s">
        <v>6</v>
      </c>
      <c r="C7" s="6">
        <v>69063</v>
      </c>
      <c r="D7">
        <v>484</v>
      </c>
      <c r="E7" s="7">
        <f>C7/D7</f>
        <v>142.69214876033058</v>
      </c>
      <c r="F7" s="11">
        <f>C7/334592</f>
        <v>0.20640959736036726</v>
      </c>
      <c r="G7" s="14">
        <v>298283</v>
      </c>
      <c r="H7" s="16">
        <f>C7/G7</f>
        <v>0.23153515285819171</v>
      </c>
    </row>
    <row r="8" spans="1:754" x14ac:dyDescent="0.2">
      <c r="A8">
        <v>1987</v>
      </c>
      <c r="B8" s="19" t="s">
        <v>6</v>
      </c>
      <c r="C8" s="6">
        <v>67754</v>
      </c>
      <c r="D8" s="5">
        <v>460</v>
      </c>
      <c r="E8" s="7">
        <f>C8/D8</f>
        <v>147.2913043478261</v>
      </c>
      <c r="F8" s="11">
        <f>C8/334592</f>
        <v>0.20249736993114001</v>
      </c>
      <c r="G8" s="5">
        <v>290843</v>
      </c>
      <c r="H8" s="16">
        <f>C8/G8</f>
        <v>0.2329572999865907</v>
      </c>
    </row>
    <row r="9" spans="1:754" x14ac:dyDescent="0.2">
      <c r="A9" s="2">
        <v>1974</v>
      </c>
      <c r="B9" s="19" t="s">
        <v>6</v>
      </c>
      <c r="C9" s="6">
        <v>75242</v>
      </c>
      <c r="D9" s="5">
        <v>448</v>
      </c>
      <c r="E9" s="7">
        <f>C9/D9</f>
        <v>167.95089285714286</v>
      </c>
      <c r="F9" s="11">
        <f>C9/334592</f>
        <v>0.22487686495791889</v>
      </c>
      <c r="G9" s="5">
        <v>289148</v>
      </c>
      <c r="H9" s="16">
        <f>C9/G9</f>
        <v>0.26021967988711664</v>
      </c>
    </row>
    <row r="10" spans="1:754" x14ac:dyDescent="0.2">
      <c r="A10">
        <v>1982</v>
      </c>
      <c r="B10" s="19" t="s">
        <v>6</v>
      </c>
      <c r="C10" s="6">
        <v>82788</v>
      </c>
      <c r="D10" s="5">
        <v>509</v>
      </c>
      <c r="E10" s="7">
        <f>C10/D10</f>
        <v>162.64833005893911</v>
      </c>
      <c r="F10" s="11">
        <f>C10/334592</f>
        <v>0.24742970543228768</v>
      </c>
      <c r="G10" s="14">
        <v>287159</v>
      </c>
      <c r="H10" s="16">
        <f>C10/G10</f>
        <v>0.28830020998819467</v>
      </c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  <c r="NR10" s="2"/>
      <c r="NS10" s="2"/>
      <c r="NT10" s="2"/>
      <c r="NU10" s="2"/>
      <c r="NV10" s="2"/>
      <c r="NW10" s="2"/>
      <c r="NX10" s="2"/>
      <c r="NY10" s="2"/>
      <c r="NZ10" s="2"/>
      <c r="OA10" s="2"/>
      <c r="OB10" s="2"/>
      <c r="OC10" s="2"/>
      <c r="OD10" s="2"/>
      <c r="OE10" s="2"/>
      <c r="OF10" s="2"/>
      <c r="OG10" s="2"/>
      <c r="OH10" s="2"/>
      <c r="OI10" s="2"/>
      <c r="OJ10" s="2"/>
      <c r="OK10" s="2"/>
      <c r="OL10" s="2"/>
      <c r="OM10" s="2"/>
      <c r="ON10" s="2"/>
      <c r="OO10" s="2"/>
      <c r="OP10" s="2"/>
      <c r="OQ10" s="2"/>
      <c r="OR10" s="2"/>
      <c r="OS10" s="2"/>
      <c r="OT10" s="2"/>
      <c r="OU10" s="2"/>
      <c r="OV10" s="2"/>
      <c r="OW10" s="2"/>
      <c r="OX10" s="2"/>
      <c r="OY10" s="2"/>
      <c r="OZ10" s="2"/>
      <c r="PA10" s="2"/>
      <c r="PB10" s="2"/>
      <c r="PC10" s="2"/>
      <c r="PD10" s="2"/>
      <c r="PE10" s="2"/>
      <c r="PF10" s="2"/>
      <c r="PG10" s="2"/>
      <c r="PH10" s="2"/>
      <c r="PI10" s="2"/>
      <c r="PJ10" s="2"/>
      <c r="PK10" s="2"/>
      <c r="PL10" s="2"/>
      <c r="PM10" s="2"/>
      <c r="PN10" s="2"/>
      <c r="PO10" s="2"/>
      <c r="PP10" s="2"/>
      <c r="PQ10" s="2"/>
      <c r="PR10" s="2"/>
      <c r="PS10" s="2"/>
      <c r="PT10" s="2"/>
      <c r="PU10" s="2"/>
      <c r="PV10" s="2"/>
      <c r="PW10" s="2"/>
      <c r="PX10" s="2"/>
      <c r="PY10" s="2"/>
      <c r="PZ10" s="2"/>
      <c r="QA10" s="2"/>
      <c r="QB10" s="2"/>
      <c r="QC10" s="2"/>
      <c r="QD10" s="2"/>
      <c r="QE10" s="2"/>
      <c r="QF10" s="2"/>
      <c r="QG10" s="2"/>
      <c r="QH10" s="2"/>
      <c r="QI10" s="2"/>
      <c r="QJ10" s="2"/>
      <c r="QK10" s="2"/>
      <c r="QL10" s="2"/>
      <c r="QM10" s="2"/>
      <c r="QN10" s="2"/>
      <c r="QO10" s="2"/>
      <c r="QP10" s="2"/>
      <c r="QQ10" s="2"/>
      <c r="QR10" s="2"/>
      <c r="QS10" s="2"/>
      <c r="QT10" s="2"/>
      <c r="QU10" s="2"/>
      <c r="QV10" s="2"/>
      <c r="QW10" s="2"/>
      <c r="QX10" s="2"/>
      <c r="QY10" s="2"/>
      <c r="QZ10" s="2"/>
      <c r="RA10" s="2"/>
      <c r="RB10" s="2"/>
      <c r="RC10" s="2"/>
      <c r="RD10" s="2"/>
      <c r="RE10" s="2"/>
      <c r="RF10" s="2"/>
      <c r="RG10" s="2"/>
      <c r="RH10" s="2"/>
      <c r="RI10" s="2"/>
      <c r="RJ10" s="2"/>
      <c r="RK10" s="2"/>
      <c r="RL10" s="2"/>
      <c r="RM10" s="2"/>
      <c r="RN10" s="2"/>
      <c r="RO10" s="2"/>
      <c r="RP10" s="2"/>
      <c r="RQ10" s="2"/>
      <c r="RR10" s="2"/>
      <c r="RS10" s="2"/>
      <c r="RT10" s="2"/>
      <c r="RU10" s="2"/>
      <c r="RV10" s="2"/>
      <c r="RW10" s="2"/>
      <c r="RX10" s="2"/>
      <c r="RY10" s="2"/>
      <c r="RZ10" s="2"/>
      <c r="SA10" s="2"/>
      <c r="SB10" s="2"/>
      <c r="SC10" s="2"/>
      <c r="SD10" s="2"/>
      <c r="SE10" s="2"/>
      <c r="SF10" s="2"/>
      <c r="SG10" s="2"/>
      <c r="SH10" s="2"/>
      <c r="SI10" s="2"/>
      <c r="SJ10" s="2"/>
      <c r="SK10" s="2"/>
      <c r="SL10" s="2"/>
      <c r="SM10" s="2"/>
      <c r="SN10" s="2"/>
      <c r="SO10" s="2"/>
      <c r="SP10" s="2"/>
      <c r="SQ10" s="2"/>
      <c r="SR10" s="2"/>
      <c r="SS10" s="2"/>
      <c r="ST10" s="2"/>
      <c r="SU10" s="2"/>
      <c r="SV10" s="2"/>
      <c r="SW10" s="2"/>
      <c r="SX10" s="2"/>
      <c r="SY10" s="2"/>
      <c r="SZ10" s="2"/>
      <c r="TA10" s="2"/>
      <c r="TB10" s="2"/>
      <c r="TC10" s="2"/>
      <c r="TD10" s="2"/>
      <c r="TE10" s="2"/>
      <c r="TF10" s="2"/>
      <c r="TG10" s="2"/>
      <c r="TH10" s="2"/>
      <c r="TI10" s="2"/>
      <c r="TJ10" s="2"/>
      <c r="TK10" s="2"/>
      <c r="TL10" s="2"/>
      <c r="TM10" s="2"/>
      <c r="TN10" s="2"/>
      <c r="TO10" s="2"/>
      <c r="TP10" s="2"/>
      <c r="TQ10" s="2"/>
      <c r="TR10" s="2"/>
      <c r="TS10" s="2"/>
      <c r="TT10" s="2"/>
      <c r="TU10" s="2"/>
      <c r="TV10" s="2"/>
      <c r="TW10" s="2"/>
      <c r="TX10" s="2"/>
      <c r="TY10" s="2"/>
      <c r="TZ10" s="2"/>
      <c r="UA10" s="2"/>
      <c r="UB10" s="2"/>
      <c r="UC10" s="2"/>
      <c r="UD10" s="2"/>
      <c r="UE10" s="2"/>
      <c r="UF10" s="2"/>
      <c r="UG10" s="2"/>
      <c r="UH10" s="2"/>
      <c r="UI10" s="2"/>
      <c r="UJ10" s="2"/>
      <c r="UK10" s="2"/>
      <c r="UL10" s="2"/>
      <c r="UM10" s="2"/>
      <c r="UN10" s="2"/>
      <c r="UO10" s="2"/>
      <c r="UP10" s="2"/>
      <c r="UQ10" s="2"/>
      <c r="UR10" s="2"/>
      <c r="US10" s="2"/>
      <c r="UT10" s="2"/>
      <c r="UU10" s="2"/>
      <c r="UV10" s="2"/>
      <c r="UW10" s="2"/>
      <c r="UX10" s="2"/>
      <c r="UY10" s="2"/>
      <c r="UZ10" s="2"/>
      <c r="VA10" s="2"/>
      <c r="VB10" s="2"/>
      <c r="VC10" s="2"/>
      <c r="VD10" s="2"/>
      <c r="VE10" s="2"/>
      <c r="VF10" s="2"/>
      <c r="VG10" s="2"/>
      <c r="VH10" s="2"/>
      <c r="VI10" s="2"/>
      <c r="VJ10" s="2"/>
      <c r="VK10" s="2"/>
      <c r="VL10" s="2"/>
      <c r="VM10" s="2"/>
      <c r="VN10" s="2"/>
      <c r="VO10" s="2"/>
      <c r="VP10" s="2"/>
      <c r="VQ10" s="2"/>
      <c r="VR10" s="2"/>
      <c r="VS10" s="2"/>
      <c r="VT10" s="2"/>
      <c r="VU10" s="2"/>
      <c r="VV10" s="2"/>
      <c r="VW10" s="2"/>
      <c r="VX10" s="2"/>
      <c r="VY10" s="2"/>
      <c r="VZ10" s="2"/>
      <c r="WA10" s="2"/>
      <c r="WB10" s="2"/>
      <c r="WC10" s="2"/>
      <c r="WD10" s="2"/>
      <c r="WE10" s="2"/>
      <c r="WF10" s="2"/>
      <c r="WG10" s="2"/>
      <c r="WH10" s="2"/>
      <c r="WI10" s="2"/>
      <c r="WJ10" s="2"/>
      <c r="WK10" s="2"/>
      <c r="WL10" s="2"/>
      <c r="WM10" s="2"/>
      <c r="WN10" s="2"/>
      <c r="WO10" s="2"/>
      <c r="WP10" s="2"/>
      <c r="WQ10" s="2"/>
      <c r="WR10" s="2"/>
      <c r="WS10" s="2"/>
      <c r="WT10" s="2"/>
      <c r="WU10" s="2"/>
      <c r="WV10" s="2"/>
      <c r="WW10" s="2"/>
      <c r="WX10" s="2"/>
      <c r="WY10" s="2"/>
      <c r="WZ10" s="2"/>
      <c r="XA10" s="2"/>
      <c r="XB10" s="2"/>
      <c r="XC10" s="2"/>
      <c r="XD10" s="2"/>
      <c r="XE10" s="2"/>
      <c r="XF10" s="2"/>
      <c r="XG10" s="2"/>
      <c r="XH10" s="2"/>
      <c r="XI10" s="2"/>
      <c r="XJ10" s="2"/>
      <c r="XK10" s="2"/>
      <c r="XL10" s="2"/>
      <c r="XM10" s="2"/>
      <c r="XN10" s="2"/>
      <c r="XO10" s="2"/>
      <c r="XP10" s="2"/>
      <c r="XQ10" s="2"/>
      <c r="XR10" s="2"/>
      <c r="XS10" s="2"/>
      <c r="XT10" s="2"/>
      <c r="XU10" s="2"/>
      <c r="XV10" s="2"/>
      <c r="XW10" s="2"/>
      <c r="XX10" s="2"/>
      <c r="XY10" s="2"/>
      <c r="XZ10" s="2"/>
      <c r="YA10" s="2"/>
      <c r="YB10" s="2"/>
      <c r="YC10" s="2"/>
      <c r="YD10" s="2"/>
      <c r="YE10" s="2"/>
      <c r="YF10" s="2"/>
      <c r="YG10" s="2"/>
      <c r="YH10" s="2"/>
      <c r="YI10" s="2"/>
      <c r="YJ10" s="2"/>
      <c r="YK10" s="2"/>
      <c r="YL10" s="2"/>
      <c r="YM10" s="2"/>
      <c r="YN10" s="2"/>
      <c r="YO10" s="2"/>
      <c r="YP10" s="2"/>
      <c r="YQ10" s="2"/>
      <c r="YR10" s="2"/>
      <c r="YS10" s="2"/>
      <c r="YT10" s="2"/>
      <c r="YU10" s="2"/>
      <c r="YV10" s="2"/>
      <c r="YW10" s="2"/>
      <c r="YX10" s="2"/>
      <c r="YY10" s="2"/>
      <c r="YZ10" s="2"/>
      <c r="ZA10" s="2"/>
      <c r="ZB10" s="2"/>
      <c r="ZC10" s="2"/>
      <c r="ZD10" s="2"/>
      <c r="ZE10" s="2"/>
      <c r="ZF10" s="2"/>
      <c r="ZG10" s="2"/>
      <c r="ZH10" s="2"/>
      <c r="ZI10" s="2"/>
      <c r="ZJ10" s="2"/>
      <c r="ZK10" s="2"/>
      <c r="ZL10" s="2"/>
      <c r="ZM10" s="2"/>
      <c r="ZN10" s="2"/>
      <c r="ZO10" s="2"/>
      <c r="ZP10" s="2"/>
      <c r="ZQ10" s="2"/>
      <c r="ZR10" s="2"/>
      <c r="ZS10" s="2"/>
      <c r="ZT10" s="2"/>
      <c r="ZU10" s="2"/>
      <c r="ZV10" s="2"/>
      <c r="ZW10" s="2"/>
      <c r="ZX10" s="2"/>
      <c r="ZY10" s="2"/>
      <c r="ZZ10" s="2"/>
      <c r="AAA10" s="2"/>
      <c r="AAB10" s="2"/>
      <c r="AAC10" s="2"/>
      <c r="AAD10" s="2"/>
      <c r="AAE10" s="2"/>
      <c r="AAF10" s="2"/>
      <c r="AAG10" s="2"/>
      <c r="AAH10" s="2"/>
      <c r="AAI10" s="2"/>
      <c r="AAJ10" s="2"/>
      <c r="AAK10" s="2"/>
      <c r="AAL10" s="2"/>
      <c r="AAM10" s="2"/>
      <c r="AAN10" s="2"/>
      <c r="AAO10" s="2"/>
      <c r="AAP10" s="2"/>
      <c r="AAQ10" s="2"/>
      <c r="AAR10" s="2"/>
      <c r="AAS10" s="2"/>
      <c r="AAT10" s="2"/>
      <c r="AAU10" s="2"/>
      <c r="AAV10" s="2"/>
      <c r="AAW10" s="2"/>
      <c r="AAX10" s="2"/>
      <c r="AAY10" s="2"/>
      <c r="AAZ10" s="2"/>
      <c r="ABA10" s="2"/>
      <c r="ABB10" s="2"/>
      <c r="ABC10" s="2"/>
      <c r="ABD10" s="2"/>
      <c r="ABE10" s="2"/>
      <c r="ABF10" s="2"/>
      <c r="ABG10" s="2"/>
      <c r="ABH10" s="2"/>
      <c r="ABI10" s="2"/>
      <c r="ABJ10" s="2"/>
      <c r="ABK10" s="2"/>
      <c r="ABL10" s="2"/>
      <c r="ABM10" s="2"/>
      <c r="ABN10" s="2"/>
      <c r="ABO10" s="2"/>
      <c r="ABP10" s="2"/>
      <c r="ABQ10" s="2"/>
      <c r="ABR10" s="2"/>
      <c r="ABS10" s="2"/>
      <c r="ABT10" s="2"/>
      <c r="ABU10" s="2"/>
      <c r="ABV10" s="2"/>
      <c r="ABW10" s="2"/>
      <c r="ABX10" s="2"/>
      <c r="ABY10" s="2"/>
      <c r="ABZ10" s="2"/>
    </row>
    <row r="11" spans="1:754" x14ac:dyDescent="0.2">
      <c r="A11" s="2">
        <v>1978</v>
      </c>
      <c r="B11" s="19" t="s">
        <v>6</v>
      </c>
      <c r="C11" s="6">
        <v>82975</v>
      </c>
      <c r="D11" s="5">
        <v>510</v>
      </c>
      <c r="E11" s="7">
        <f>C11/D11</f>
        <v>162.69607843137254</v>
      </c>
      <c r="F11" s="11">
        <f>C11/334592</f>
        <v>0.24798859506503443</v>
      </c>
      <c r="G11" s="14">
        <v>286918</v>
      </c>
      <c r="H11" s="16">
        <f>C11/G11</f>
        <v>0.28919412515073994</v>
      </c>
    </row>
    <row r="12" spans="1:754" x14ac:dyDescent="0.2">
      <c r="A12" s="2">
        <v>1950</v>
      </c>
      <c r="B12" s="19" t="s">
        <v>6</v>
      </c>
      <c r="C12" s="8">
        <v>160858</v>
      </c>
      <c r="D12" s="5">
        <v>1453</v>
      </c>
      <c r="E12" s="7">
        <f>C12/D12</f>
        <v>110.70750172057811</v>
      </c>
      <c r="F12" s="11">
        <f>C12/334592</f>
        <v>0.48075865531752104</v>
      </c>
      <c r="G12" s="9">
        <v>221315</v>
      </c>
      <c r="H12" s="16">
        <f>C12/G12</f>
        <v>0.72682827643856041</v>
      </c>
    </row>
    <row r="13" spans="1:754" x14ac:dyDescent="0.2">
      <c r="A13" s="2">
        <v>1940</v>
      </c>
      <c r="B13" s="19" t="s">
        <v>6</v>
      </c>
      <c r="C13" s="6">
        <v>206036</v>
      </c>
      <c r="D13" s="5">
        <v>2171</v>
      </c>
      <c r="E13" s="7">
        <f>C13/D13</f>
        <v>94.903730999539377</v>
      </c>
      <c r="F13" s="11">
        <f>C13/334592</f>
        <v>0.61578280413159903</v>
      </c>
      <c r="G13" s="12">
        <v>221315</v>
      </c>
      <c r="H13" s="16">
        <f>C13/G13</f>
        <v>0.93096265503919751</v>
      </c>
    </row>
    <row r="14" spans="1:754" x14ac:dyDescent="0.2">
      <c r="A14">
        <v>1930</v>
      </c>
      <c r="B14" s="19" t="s">
        <v>6</v>
      </c>
      <c r="C14" s="5">
        <v>202518</v>
      </c>
      <c r="D14" s="5">
        <v>1927</v>
      </c>
      <c r="E14" s="7">
        <f>C14/D14</f>
        <v>105.09496626881162</v>
      </c>
      <c r="F14" s="11">
        <f>C14/334592</f>
        <v>0.60526850612088756</v>
      </c>
      <c r="G14" s="12">
        <v>186106</v>
      </c>
      <c r="H14" s="16">
        <f>C14/G14</f>
        <v>1.088186302429798</v>
      </c>
    </row>
    <row r="15" spans="1:754" x14ac:dyDescent="0.2">
      <c r="A15">
        <v>1920</v>
      </c>
      <c r="B15" s="19" t="s">
        <v>6</v>
      </c>
      <c r="C15" s="3">
        <v>278231</v>
      </c>
      <c r="D15" s="5">
        <v>2946</v>
      </c>
      <c r="E15" s="7">
        <f>C15/D15</f>
        <v>94.44365241004752</v>
      </c>
      <c r="F15" s="11">
        <f>C15/334592</f>
        <v>0.83155305566182092</v>
      </c>
      <c r="G15" s="12">
        <v>186106</v>
      </c>
      <c r="H15" s="16">
        <f>C15/G15</f>
        <v>1.4950135944031895</v>
      </c>
    </row>
    <row r="16" spans="1:754" x14ac:dyDescent="0.2">
      <c r="A16">
        <v>1910</v>
      </c>
      <c r="B16" s="19" t="s">
        <v>6</v>
      </c>
      <c r="C16" s="3">
        <v>289829</v>
      </c>
      <c r="D16">
        <v>3146</v>
      </c>
      <c r="E16" s="7">
        <f>C16/D16</f>
        <v>92.126191989828357</v>
      </c>
      <c r="F16" s="11">
        <f>C16/334592</f>
        <v>0.86621616775057386</v>
      </c>
      <c r="G16" s="15"/>
      <c r="DU16" s="2"/>
      <c r="DV16" s="2"/>
      <c r="DW16" s="2"/>
      <c r="DX16" s="2"/>
      <c r="DY16" s="2"/>
      <c r="DZ16" s="2"/>
      <c r="EA16" s="2"/>
      <c r="EB16" s="2"/>
      <c r="EC16" s="2"/>
      <c r="ED16" s="2"/>
      <c r="EE16" s="2"/>
      <c r="EF16" s="2"/>
      <c r="EG16" s="2"/>
      <c r="EH16" s="2"/>
      <c r="EI16" s="2"/>
      <c r="EJ16" s="2"/>
      <c r="EK16" s="2"/>
      <c r="EL16" s="2"/>
      <c r="EM16" s="2"/>
      <c r="EN16" s="2"/>
      <c r="EO16" s="2"/>
      <c r="EP16" s="2"/>
      <c r="EQ16" s="2"/>
      <c r="ER16" s="2"/>
      <c r="ES16" s="2"/>
      <c r="ET16" s="2"/>
      <c r="EU16" s="2"/>
      <c r="EV16" s="2"/>
      <c r="EW16" s="2"/>
      <c r="EX16" s="2"/>
      <c r="EY16" s="2"/>
      <c r="EZ16" s="2"/>
      <c r="FA16" s="2"/>
      <c r="FB16" s="2"/>
      <c r="FC16" s="2"/>
      <c r="FD16" s="2"/>
      <c r="FE16" s="2"/>
      <c r="FF16" s="2"/>
      <c r="FG16" s="2"/>
      <c r="FH16" s="2"/>
      <c r="FI16" s="2"/>
      <c r="FJ16" s="2"/>
      <c r="FK16" s="2"/>
      <c r="FL16" s="2"/>
      <c r="FM16" s="2"/>
      <c r="FN16" s="2"/>
      <c r="FO16" s="2"/>
      <c r="FP16" s="2"/>
      <c r="FQ16" s="2"/>
      <c r="FR16" s="2"/>
      <c r="FS16" s="2"/>
      <c r="FT16" s="2"/>
      <c r="FU16" s="2"/>
      <c r="FV16" s="2"/>
      <c r="FW16" s="2"/>
      <c r="FX16" s="2"/>
      <c r="FY16" s="2"/>
      <c r="FZ16" s="2"/>
      <c r="GA16" s="2"/>
      <c r="GB16" s="2"/>
      <c r="GC16" s="2"/>
      <c r="GD16" s="2"/>
      <c r="GE16" s="2"/>
      <c r="GF16" s="2"/>
      <c r="GG16" s="2"/>
      <c r="GH16" s="2"/>
      <c r="GI16" s="2"/>
      <c r="GJ16" s="2"/>
      <c r="GK16" s="2"/>
      <c r="GL16" s="2"/>
      <c r="GM16" s="2"/>
      <c r="GN16" s="2"/>
      <c r="GO16" s="2"/>
      <c r="GP16" s="2"/>
      <c r="GQ16" s="2"/>
      <c r="GR16" s="2"/>
      <c r="GS16" s="2"/>
      <c r="GT16" s="2"/>
      <c r="GU16" s="2"/>
      <c r="GV16" s="2"/>
      <c r="GW16" s="2"/>
      <c r="GX16" s="2"/>
      <c r="GY16" s="2"/>
      <c r="GZ16" s="2"/>
      <c r="HA16" s="2"/>
      <c r="HB16" s="2"/>
      <c r="HC16" s="2"/>
      <c r="HD16" s="2"/>
      <c r="HE16" s="2"/>
      <c r="HF16" s="2"/>
      <c r="HG16" s="2"/>
      <c r="HH16" s="2"/>
      <c r="HI16" s="2"/>
      <c r="HJ16" s="2"/>
      <c r="HK16" s="2"/>
      <c r="HL16" s="2"/>
      <c r="HM16" s="2"/>
      <c r="HN16" s="2"/>
      <c r="HO16" s="2"/>
      <c r="HP16" s="2"/>
      <c r="HQ16" s="2"/>
      <c r="HR16" s="2"/>
      <c r="HS16" s="2"/>
      <c r="HT16" s="2"/>
      <c r="HU16" s="2"/>
      <c r="HV16" s="2"/>
      <c r="HW16" s="2"/>
      <c r="HX16" s="2"/>
      <c r="HY16" s="2"/>
      <c r="HZ16" s="2"/>
      <c r="IA16" s="2"/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  <c r="NR16" s="2"/>
      <c r="NS16" s="2"/>
      <c r="NT16" s="2"/>
      <c r="NU16" s="2"/>
      <c r="NV16" s="2"/>
      <c r="NW16" s="2"/>
      <c r="NX16" s="2"/>
      <c r="NY16" s="2"/>
      <c r="NZ16" s="2"/>
      <c r="OA16" s="2"/>
      <c r="OB16" s="2"/>
      <c r="OC16" s="2"/>
      <c r="OD16" s="2"/>
      <c r="OE16" s="2"/>
      <c r="OF16" s="2"/>
      <c r="OG16" s="2"/>
      <c r="OH16" s="2"/>
      <c r="OI16" s="2"/>
      <c r="OJ16" s="2"/>
      <c r="OK16" s="2"/>
      <c r="OL16" s="2"/>
      <c r="OM16" s="2"/>
      <c r="ON16" s="2"/>
      <c r="OO16" s="2"/>
      <c r="OP16" s="2"/>
      <c r="OQ16" s="2"/>
      <c r="OR16" s="2"/>
      <c r="OS16" s="2"/>
      <c r="OT16" s="2"/>
      <c r="OU16" s="2"/>
      <c r="OV16" s="2"/>
      <c r="OW16" s="2"/>
      <c r="OX16" s="2"/>
      <c r="OY16" s="2"/>
      <c r="OZ16" s="2"/>
      <c r="PA16" s="2"/>
      <c r="PB16" s="2"/>
      <c r="PC16" s="2"/>
      <c r="PD16" s="2"/>
      <c r="PE16" s="2"/>
      <c r="PF16" s="2"/>
      <c r="PG16" s="2"/>
      <c r="PH16" s="2"/>
      <c r="PI16" s="2"/>
      <c r="PJ16" s="2"/>
      <c r="PK16" s="2"/>
      <c r="PL16" s="2"/>
      <c r="PM16" s="2"/>
      <c r="PN16" s="2"/>
      <c r="PO16" s="2"/>
      <c r="PP16" s="2"/>
      <c r="PQ16" s="2"/>
      <c r="PR16" s="2"/>
      <c r="PS16" s="2"/>
      <c r="PT16" s="2"/>
      <c r="PU16" s="2"/>
      <c r="PV16" s="2"/>
      <c r="PW16" s="2"/>
      <c r="PX16" s="2"/>
      <c r="PY16" s="2"/>
      <c r="PZ16" s="2"/>
      <c r="QA16" s="2"/>
      <c r="QB16" s="2"/>
      <c r="QC16" s="2"/>
      <c r="QD16" s="2"/>
      <c r="QE16" s="2"/>
      <c r="QF16" s="2"/>
      <c r="QG16" s="2"/>
      <c r="QH16" s="2"/>
      <c r="QI16" s="2"/>
      <c r="QJ16" s="2"/>
      <c r="QK16" s="2"/>
      <c r="QL16" s="2"/>
      <c r="QM16" s="2"/>
      <c r="QN16" s="2"/>
      <c r="QO16" s="2"/>
      <c r="QP16" s="2"/>
      <c r="QQ16" s="2"/>
      <c r="QR16" s="2"/>
      <c r="QS16" s="2"/>
      <c r="QT16" s="2"/>
      <c r="QU16" s="2"/>
      <c r="QV16" s="2"/>
      <c r="QW16" s="2"/>
      <c r="QX16" s="2"/>
      <c r="QY16" s="2"/>
      <c r="QZ16" s="2"/>
      <c r="RA16" s="2"/>
      <c r="RB16" s="2"/>
      <c r="RC16" s="2"/>
      <c r="RD16" s="2"/>
      <c r="RE16" s="2"/>
      <c r="RF16" s="2"/>
      <c r="RG16" s="2"/>
      <c r="RH16" s="2"/>
      <c r="RI16" s="2"/>
      <c r="RJ16" s="2"/>
      <c r="RK16" s="2"/>
      <c r="RL16" s="2"/>
      <c r="RM16" s="2"/>
      <c r="RN16" s="2"/>
      <c r="RO16" s="2"/>
      <c r="RP16" s="2"/>
      <c r="RQ16" s="2"/>
      <c r="RR16" s="2"/>
      <c r="RS16" s="2"/>
      <c r="RT16" s="2"/>
      <c r="RU16" s="2"/>
      <c r="RV16" s="2"/>
      <c r="RW16" s="2"/>
      <c r="RX16" s="2"/>
      <c r="RY16" s="2"/>
      <c r="RZ16" s="2"/>
      <c r="SA16" s="2"/>
      <c r="SB16" s="2"/>
      <c r="SC16" s="2"/>
      <c r="SD16" s="2"/>
      <c r="SE16" s="2"/>
      <c r="SF16" s="2"/>
      <c r="SG16" s="2"/>
      <c r="SH16" s="2"/>
      <c r="SI16" s="2"/>
      <c r="SJ16" s="2"/>
      <c r="SK16" s="2"/>
      <c r="SL16" s="2"/>
      <c r="SM16" s="2"/>
      <c r="SN16" s="2"/>
      <c r="SO16" s="2"/>
      <c r="SP16" s="2"/>
      <c r="SQ16" s="2"/>
      <c r="SR16" s="2"/>
      <c r="SS16" s="2"/>
      <c r="ST16" s="2"/>
      <c r="SU16" s="2"/>
      <c r="SV16" s="2"/>
      <c r="SW16" s="2"/>
      <c r="SX16" s="2"/>
      <c r="SY16" s="2"/>
      <c r="SZ16" s="2"/>
      <c r="TA16" s="2"/>
      <c r="TB16" s="2"/>
      <c r="TC16" s="2"/>
      <c r="TD16" s="2"/>
      <c r="TE16" s="2"/>
      <c r="TF16" s="2"/>
      <c r="TG16" s="2"/>
      <c r="TH16" s="2"/>
      <c r="TI16" s="2"/>
      <c r="TJ16" s="2"/>
      <c r="TK16" s="2"/>
      <c r="TL16" s="2"/>
      <c r="TM16" s="2"/>
      <c r="TN16" s="2"/>
      <c r="TO16" s="2"/>
      <c r="TP16" s="2"/>
      <c r="TQ16" s="2"/>
      <c r="TR16" s="2"/>
      <c r="TS16" s="2"/>
      <c r="TT16" s="2"/>
      <c r="TU16" s="2"/>
      <c r="TV16" s="2"/>
      <c r="TW16" s="2"/>
      <c r="TX16" s="2"/>
      <c r="TY16" s="2"/>
      <c r="TZ16" s="2"/>
      <c r="UA16" s="2"/>
      <c r="UB16" s="2"/>
      <c r="UC16" s="2"/>
      <c r="UD16" s="2"/>
      <c r="UE16" s="2"/>
      <c r="UF16" s="2"/>
      <c r="UG16" s="2"/>
      <c r="UH16" s="2"/>
      <c r="UI16" s="2"/>
      <c r="UJ16" s="2"/>
      <c r="UK16" s="2"/>
      <c r="UL16" s="2"/>
      <c r="UM16" s="2"/>
      <c r="UN16" s="2"/>
      <c r="UO16" s="2"/>
      <c r="UP16" s="2"/>
      <c r="UQ16" s="2"/>
      <c r="UR16" s="2"/>
      <c r="US16" s="2"/>
      <c r="UT16" s="2"/>
      <c r="UU16" s="2"/>
      <c r="UV16" s="2"/>
      <c r="UW16" s="2"/>
      <c r="UX16" s="2"/>
      <c r="UY16" s="2"/>
      <c r="UZ16" s="2"/>
      <c r="VA16" s="2"/>
      <c r="VB16" s="2"/>
      <c r="VC16" s="2"/>
      <c r="VD16" s="2"/>
      <c r="VE16" s="2"/>
      <c r="VF16" s="2"/>
      <c r="VG16" s="2"/>
      <c r="VH16" s="2"/>
      <c r="VI16" s="2"/>
      <c r="VJ16" s="2"/>
      <c r="VK16" s="2"/>
      <c r="VL16" s="2"/>
      <c r="VM16" s="2"/>
      <c r="VN16" s="2"/>
      <c r="VO16" s="2"/>
      <c r="VP16" s="2"/>
      <c r="VQ16" s="2"/>
      <c r="VR16" s="2"/>
      <c r="VS16" s="2"/>
      <c r="VT16" s="2"/>
      <c r="VU16" s="2"/>
      <c r="VV16" s="2"/>
      <c r="VW16" s="2"/>
      <c r="VX16" s="2"/>
      <c r="VY16" s="2"/>
      <c r="VZ16" s="2"/>
      <c r="WA16" s="2"/>
      <c r="WB16" s="2"/>
      <c r="WC16" s="2"/>
      <c r="WD16" s="2"/>
      <c r="WE16" s="2"/>
      <c r="WF16" s="2"/>
      <c r="WG16" s="2"/>
      <c r="WH16" s="2"/>
      <c r="WI16" s="2"/>
      <c r="WJ16" s="2"/>
      <c r="WK16" s="2"/>
      <c r="WL16" s="2"/>
      <c r="WM16" s="2"/>
      <c r="WN16" s="2"/>
      <c r="WO16" s="2"/>
      <c r="WP16" s="2"/>
      <c r="WQ16" s="2"/>
      <c r="WR16" s="2"/>
      <c r="WS16" s="2"/>
      <c r="WT16" s="2"/>
      <c r="WU16" s="2"/>
      <c r="WV16" s="2"/>
      <c r="WW16" s="2"/>
      <c r="WX16" s="2"/>
      <c r="WY16" s="2"/>
      <c r="WZ16" s="2"/>
      <c r="XA16" s="2"/>
      <c r="XB16" s="2"/>
      <c r="XC16" s="2"/>
      <c r="XD16" s="2"/>
      <c r="XE16" s="2"/>
      <c r="XF16" s="2"/>
      <c r="XG16" s="2"/>
      <c r="XH16" s="2"/>
      <c r="XI16" s="2"/>
      <c r="XJ16" s="2"/>
      <c r="XK16" s="2"/>
      <c r="XL16" s="2"/>
      <c r="XM16" s="2"/>
      <c r="XN16" s="2"/>
      <c r="XO16" s="2"/>
      <c r="XP16" s="2"/>
      <c r="XQ16" s="2"/>
      <c r="XR16" s="2"/>
      <c r="XS16" s="2"/>
      <c r="XT16" s="2"/>
      <c r="XU16" s="2"/>
      <c r="XV16" s="2"/>
      <c r="XW16" s="2"/>
      <c r="XX16" s="2"/>
      <c r="XY16" s="2"/>
      <c r="XZ16" s="2"/>
      <c r="YA16" s="2"/>
      <c r="YB16" s="2"/>
      <c r="YC16" s="2"/>
      <c r="YD16" s="2"/>
      <c r="YE16" s="2"/>
      <c r="YF16" s="2"/>
      <c r="YG16" s="2"/>
      <c r="YH16" s="2"/>
      <c r="YI16" s="2"/>
      <c r="YJ16" s="2"/>
      <c r="YK16" s="2"/>
      <c r="YL16" s="2"/>
      <c r="YM16" s="2"/>
      <c r="YN16" s="2"/>
      <c r="YO16" s="2"/>
      <c r="YP16" s="2"/>
      <c r="YQ16" s="2"/>
      <c r="YR16" s="2"/>
      <c r="YS16" s="2"/>
      <c r="YT16" s="2"/>
      <c r="YU16" s="2"/>
      <c r="YV16" s="2"/>
      <c r="YW16" s="2"/>
      <c r="YX16" s="2"/>
      <c r="YY16" s="2"/>
      <c r="YZ16" s="2"/>
      <c r="ZA16" s="2"/>
      <c r="ZB16" s="2"/>
      <c r="ZC16" s="2"/>
      <c r="ZD16" s="2"/>
      <c r="ZE16" s="2"/>
      <c r="ZF16" s="2"/>
      <c r="ZG16" s="2"/>
      <c r="ZH16" s="2"/>
      <c r="ZI16" s="2"/>
      <c r="ZJ16" s="2"/>
      <c r="ZK16" s="2"/>
      <c r="ZL16" s="2"/>
      <c r="ZM16" s="2"/>
      <c r="ZN16" s="2"/>
      <c r="ZO16" s="2"/>
      <c r="ZP16" s="2"/>
      <c r="ZQ16" s="2"/>
      <c r="ZR16" s="2"/>
      <c r="ZS16" s="2"/>
      <c r="ZT16" s="2"/>
      <c r="ZU16" s="2"/>
      <c r="ZV16" s="2"/>
      <c r="ZW16" s="2"/>
      <c r="ZX16" s="2"/>
      <c r="ZY16" s="2"/>
      <c r="ZZ16" s="2"/>
      <c r="AAA16" s="2"/>
      <c r="AAB16" s="2"/>
      <c r="AAC16" s="2"/>
      <c r="AAD16" s="2"/>
      <c r="AAE16" s="2"/>
      <c r="AAF16" s="2"/>
      <c r="AAG16" s="2"/>
      <c r="AAH16" s="2"/>
      <c r="AAI16" s="2"/>
      <c r="AAJ16" s="2"/>
      <c r="AAK16" s="2"/>
      <c r="AAL16" s="2"/>
      <c r="AAM16" s="2"/>
      <c r="AAN16" s="2"/>
      <c r="AAO16" s="2"/>
      <c r="AAP16" s="2"/>
      <c r="AAQ16" s="2"/>
      <c r="AAR16" s="2"/>
      <c r="AAS16" s="2"/>
      <c r="AAT16" s="2"/>
      <c r="AAU16" s="2"/>
      <c r="AAV16" s="2"/>
      <c r="AAW16" s="2"/>
      <c r="AAX16" s="2"/>
      <c r="AAY16" s="2"/>
      <c r="AAZ16" s="2"/>
      <c r="ABA16" s="2"/>
      <c r="ABB16" s="2"/>
      <c r="ABC16" s="2"/>
      <c r="ABD16" s="2"/>
      <c r="ABE16" s="2"/>
      <c r="ABF16" s="2"/>
      <c r="ABG16" s="2"/>
      <c r="ABH16" s="2"/>
      <c r="ABI16" s="2"/>
      <c r="ABJ16" s="2"/>
      <c r="ABK16" s="2"/>
      <c r="ABL16" s="2"/>
      <c r="ABM16" s="2"/>
      <c r="ABN16" s="2"/>
      <c r="ABO16" s="2"/>
      <c r="ABP16" s="2"/>
      <c r="ABQ16" s="2"/>
      <c r="ABR16" s="2"/>
      <c r="ABS16" s="2"/>
      <c r="ABT16" s="2"/>
      <c r="ABU16" s="2"/>
      <c r="ABV16" s="2"/>
      <c r="ABW16" s="2"/>
      <c r="ABX16" s="2"/>
      <c r="ABY16" s="2"/>
      <c r="ABZ16" s="2"/>
    </row>
    <row r="17" spans="1:754" x14ac:dyDescent="0.2">
      <c r="A17">
        <v>1925</v>
      </c>
      <c r="B17" s="19" t="s">
        <v>6</v>
      </c>
      <c r="C17" s="3">
        <v>246145</v>
      </c>
      <c r="D17" s="5">
        <v>2661</v>
      </c>
      <c r="E17" s="7">
        <f>C17/D17</f>
        <v>92.500939496429908</v>
      </c>
      <c r="F17" s="11">
        <f>C17/334592</f>
        <v>0.73565715856924252</v>
      </c>
    </row>
    <row r="18" spans="1:754" x14ac:dyDescent="0.2">
      <c r="A18" s="2">
        <v>1935</v>
      </c>
      <c r="B18" s="19" t="s">
        <v>6</v>
      </c>
      <c r="C18" s="5">
        <v>213709</v>
      </c>
      <c r="D18" s="5">
        <v>2204</v>
      </c>
      <c r="E18" s="7">
        <f>C18/D18</f>
        <v>96.964156079854803</v>
      </c>
      <c r="F18" s="11">
        <f>C18/334592</f>
        <v>0.63871521136189746</v>
      </c>
      <c r="G18" s="15"/>
    </row>
    <row r="19" spans="1:754" x14ac:dyDescent="0.2">
      <c r="A19" s="2">
        <v>1945</v>
      </c>
      <c r="B19" s="19" t="s">
        <v>6</v>
      </c>
      <c r="C19" s="6">
        <v>202515</v>
      </c>
      <c r="D19" s="5">
        <v>1760</v>
      </c>
      <c r="E19" s="7">
        <f>C19/D19</f>
        <v>115.06534090909091</v>
      </c>
      <c r="F19" s="11">
        <f>C19/334592</f>
        <v>0.60525953997704662</v>
      </c>
      <c r="G19" s="15"/>
    </row>
    <row r="20" spans="1:754" x14ac:dyDescent="0.2">
      <c r="A20" s="2">
        <v>1954</v>
      </c>
      <c r="B20" s="19" t="s">
        <v>6</v>
      </c>
      <c r="C20" s="8">
        <v>152088</v>
      </c>
      <c r="D20" s="5">
        <v>1175</v>
      </c>
      <c r="E20" s="7">
        <f>C20/D20</f>
        <v>129.43659574468086</v>
      </c>
      <c r="F20" s="11">
        <f>C20/334592</f>
        <v>0.45454762815608263</v>
      </c>
    </row>
    <row r="21" spans="1:754" x14ac:dyDescent="0.2">
      <c r="A21" s="2">
        <v>1959</v>
      </c>
      <c r="B21" s="19" t="s">
        <v>6</v>
      </c>
      <c r="C21" s="6">
        <v>136013</v>
      </c>
      <c r="D21" s="5">
        <v>964</v>
      </c>
      <c r="E21" s="7">
        <f>C21/D21</f>
        <v>141.09232365145229</v>
      </c>
      <c r="F21" s="11">
        <f>C21/334592</f>
        <v>0.40650404074215762</v>
      </c>
    </row>
    <row r="22" spans="1:754" x14ac:dyDescent="0.2">
      <c r="A22" s="2">
        <v>1964</v>
      </c>
      <c r="B22" s="19" t="s">
        <v>6</v>
      </c>
      <c r="C22" s="6">
        <v>120741</v>
      </c>
      <c r="D22" s="5">
        <v>767</v>
      </c>
      <c r="E22" s="7">
        <f>C22/D22</f>
        <v>157.41981747066492</v>
      </c>
      <c r="F22" s="11">
        <f>C22/334592</f>
        <v>0.36086039116296864</v>
      </c>
    </row>
    <row r="23" spans="1:754" x14ac:dyDescent="0.2">
      <c r="A23" s="2">
        <v>1969</v>
      </c>
      <c r="B23" s="19" t="s">
        <v>6</v>
      </c>
      <c r="C23" s="6">
        <v>86156</v>
      </c>
      <c r="D23" s="5">
        <v>574</v>
      </c>
      <c r="E23" s="7">
        <f>C23/D23</f>
        <v>150.09756097560975</v>
      </c>
      <c r="F23" s="11">
        <f>C23/334592</f>
        <v>0.25749569625095636</v>
      </c>
    </row>
    <row r="24" spans="1:754" x14ac:dyDescent="0.2">
      <c r="A24" s="2">
        <v>2007</v>
      </c>
      <c r="B24" s="19" t="s">
        <v>7</v>
      </c>
      <c r="C24" s="5">
        <v>150832</v>
      </c>
      <c r="D24">
        <v>847</v>
      </c>
      <c r="E24" s="7">
        <f>C24/D24</f>
        <v>178.07792207792207</v>
      </c>
      <c r="F24" s="11">
        <f>C24/658758</f>
        <v>0.22896420233226769</v>
      </c>
      <c r="G24" s="5">
        <v>49079</v>
      </c>
      <c r="H24" s="16">
        <f>C24/G24</f>
        <v>3.0732492512072374</v>
      </c>
    </row>
    <row r="25" spans="1:754" x14ac:dyDescent="0.2">
      <c r="A25" s="2">
        <v>2012</v>
      </c>
      <c r="B25" s="19" t="s">
        <v>7</v>
      </c>
      <c r="C25" s="5">
        <v>150383</v>
      </c>
      <c r="D25">
        <v>784</v>
      </c>
      <c r="E25" s="7">
        <f>C25/D25</f>
        <v>191.81505102040816</v>
      </c>
      <c r="F25" s="11">
        <f>C25/658758</f>
        <v>0.22828261668169494</v>
      </c>
      <c r="G25" s="5">
        <v>48221</v>
      </c>
      <c r="H25" s="16">
        <f>C25/G25</f>
        <v>3.1186205180315629</v>
      </c>
    </row>
    <row r="26" spans="1:754" x14ac:dyDescent="0.2">
      <c r="A26">
        <v>1997</v>
      </c>
      <c r="B26" s="19" t="s">
        <v>7</v>
      </c>
      <c r="C26" s="6">
        <v>157744</v>
      </c>
      <c r="D26">
        <v>724</v>
      </c>
      <c r="E26" s="7">
        <f>C26/D26</f>
        <v>217.87845303867402</v>
      </c>
      <c r="F26" s="11">
        <f>C26/658758</f>
        <v>0.23945667452994879</v>
      </c>
      <c r="G26" s="5">
        <v>50325</v>
      </c>
      <c r="H26" s="16">
        <f>C26/G26</f>
        <v>3.1345057128663685</v>
      </c>
    </row>
    <row r="27" spans="1:754" x14ac:dyDescent="0.2">
      <c r="A27">
        <v>1992</v>
      </c>
      <c r="B27" s="19" t="s">
        <v>7</v>
      </c>
      <c r="C27" s="6">
        <v>161643</v>
      </c>
      <c r="D27">
        <v>682</v>
      </c>
      <c r="E27" s="7">
        <f>C27/D27</f>
        <v>237.0131964809384</v>
      </c>
      <c r="F27" s="11">
        <f>C27/658758</f>
        <v>0.24537538823057936</v>
      </c>
      <c r="G27" s="14">
        <v>50967</v>
      </c>
      <c r="H27" s="16">
        <f>C27/G27</f>
        <v>3.1715227500147156</v>
      </c>
    </row>
    <row r="28" spans="1:754" x14ac:dyDescent="0.2">
      <c r="A28" s="2">
        <v>2017</v>
      </c>
      <c r="B28" s="19" t="s">
        <v>7</v>
      </c>
      <c r="C28" s="5">
        <v>161713</v>
      </c>
      <c r="D28">
        <v>789</v>
      </c>
      <c r="E28" s="7">
        <f>C28/D28</f>
        <v>204.95944233206592</v>
      </c>
      <c r="F28" s="11">
        <f>C28/658758</f>
        <v>0.24548164879971096</v>
      </c>
      <c r="G28" s="14">
        <v>46669</v>
      </c>
      <c r="H28" s="16">
        <f>C28/G28</f>
        <v>3.4651053161627634</v>
      </c>
    </row>
    <row r="29" spans="1:754" x14ac:dyDescent="0.2">
      <c r="A29" s="2">
        <v>2002</v>
      </c>
      <c r="B29" s="19" t="s">
        <v>7</v>
      </c>
      <c r="C29" s="6">
        <v>180169</v>
      </c>
      <c r="D29">
        <v>867</v>
      </c>
      <c r="E29" s="7">
        <f>C29/D29</f>
        <v>207.80738177623991</v>
      </c>
      <c r="F29" s="11">
        <f>C29/658758</f>
        <v>0.27349800685532472</v>
      </c>
      <c r="G29" s="14">
        <v>50014</v>
      </c>
      <c r="H29" s="16">
        <f>C29/G29</f>
        <v>3.6023713360259126</v>
      </c>
    </row>
    <row r="30" spans="1:754" x14ac:dyDescent="0.2">
      <c r="A30">
        <v>1987</v>
      </c>
      <c r="B30" s="19" t="s">
        <v>7</v>
      </c>
      <c r="C30" s="6">
        <v>193436</v>
      </c>
      <c r="D30" s="5">
        <v>798</v>
      </c>
      <c r="E30" s="7">
        <f>C30/D30</f>
        <v>242.40100250626566</v>
      </c>
      <c r="F30" s="11">
        <f>C30/658758</f>
        <v>0.29363742072202537</v>
      </c>
      <c r="G30" s="5">
        <v>49768</v>
      </c>
      <c r="H30" s="16">
        <f>C30/G30</f>
        <v>3.8867545410705673</v>
      </c>
    </row>
    <row r="31" spans="1:754" x14ac:dyDescent="0.2">
      <c r="A31">
        <v>1982</v>
      </c>
      <c r="B31" s="19" t="s">
        <v>7</v>
      </c>
      <c r="C31" s="6">
        <v>215657</v>
      </c>
      <c r="D31" s="5">
        <v>961</v>
      </c>
      <c r="E31" s="7">
        <f>C31/D31</f>
        <v>224.40894901144642</v>
      </c>
      <c r="F31" s="11">
        <f>C31/658758</f>
        <v>0.32736907938878923</v>
      </c>
      <c r="G31" s="14">
        <v>51640</v>
      </c>
      <c r="H31" s="16">
        <f>C31/G31</f>
        <v>4.1761618900077462</v>
      </c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  <c r="FS31" s="2"/>
      <c r="FT31" s="2"/>
      <c r="FU31" s="2"/>
      <c r="FV31" s="2"/>
      <c r="FW31" s="2"/>
      <c r="FX31" s="2"/>
      <c r="FY31" s="2"/>
      <c r="FZ31" s="2"/>
      <c r="GA31" s="2"/>
      <c r="GB31" s="2"/>
      <c r="GC31" s="2"/>
      <c r="GD31" s="2"/>
      <c r="GE31" s="2"/>
      <c r="GF31" s="2"/>
      <c r="GG31" s="2"/>
      <c r="GH31" s="2"/>
      <c r="GI31" s="2"/>
      <c r="GJ31" s="2"/>
      <c r="GK31" s="2"/>
      <c r="GL31" s="2"/>
      <c r="GM31" s="2"/>
      <c r="GN31" s="2"/>
      <c r="GO31" s="2"/>
      <c r="GP31" s="2"/>
      <c r="GQ31" s="2"/>
      <c r="GR31" s="2"/>
      <c r="GS31" s="2"/>
      <c r="GT31" s="2"/>
      <c r="GU31" s="2"/>
      <c r="GV31" s="2"/>
      <c r="GW31" s="2"/>
      <c r="GX31" s="2"/>
      <c r="GY31" s="2"/>
      <c r="GZ31" s="2"/>
      <c r="HA31" s="2"/>
      <c r="HB31" s="2"/>
      <c r="HC31" s="2"/>
      <c r="HD31" s="2"/>
      <c r="HE31" s="2"/>
      <c r="HF31" s="2"/>
      <c r="HG31" s="2"/>
      <c r="HH31" s="2"/>
      <c r="HI31" s="2"/>
      <c r="HJ31" s="2"/>
      <c r="HK31" s="2"/>
      <c r="HL31" s="2"/>
      <c r="HM31" s="2"/>
      <c r="HN31" s="2"/>
      <c r="HO31" s="2"/>
      <c r="HP31" s="2"/>
      <c r="HQ31" s="2"/>
      <c r="HR31" s="2"/>
      <c r="HS31" s="2"/>
      <c r="HT31" s="2"/>
      <c r="HU31" s="2"/>
      <c r="HV31" s="2"/>
      <c r="HW31" s="2"/>
      <c r="HX31" s="2"/>
      <c r="HY31" s="2"/>
      <c r="HZ31" s="2"/>
      <c r="IA31" s="2"/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  <c r="NR31" s="2"/>
      <c r="NS31" s="2"/>
      <c r="NT31" s="2"/>
      <c r="NU31" s="2"/>
      <c r="NV31" s="2"/>
      <c r="NW31" s="2"/>
      <c r="NX31" s="2"/>
      <c r="NY31" s="2"/>
      <c r="NZ31" s="2"/>
      <c r="OA31" s="2"/>
      <c r="OB31" s="2"/>
      <c r="OC31" s="2"/>
      <c r="OD31" s="2"/>
      <c r="OE31" s="2"/>
      <c r="OF31" s="2"/>
      <c r="OG31" s="2"/>
      <c r="OH31" s="2"/>
      <c r="OI31" s="2"/>
      <c r="OJ31" s="2"/>
      <c r="OK31" s="2"/>
      <c r="OL31" s="2"/>
      <c r="OM31" s="2"/>
      <c r="ON31" s="2"/>
      <c r="OO31" s="2"/>
      <c r="OP31" s="2"/>
      <c r="OQ31" s="2"/>
      <c r="OR31" s="2"/>
      <c r="OS31" s="2"/>
      <c r="OT31" s="2"/>
      <c r="OU31" s="2"/>
      <c r="OV31" s="2"/>
      <c r="OW31" s="2"/>
      <c r="OX31" s="2"/>
      <c r="OY31" s="2"/>
      <c r="OZ31" s="2"/>
      <c r="PA31" s="2"/>
      <c r="PB31" s="2"/>
      <c r="PC31" s="2"/>
      <c r="PD31" s="2"/>
      <c r="PE31" s="2"/>
      <c r="PF31" s="2"/>
      <c r="PG31" s="2"/>
      <c r="PH31" s="2"/>
      <c r="PI31" s="2"/>
      <c r="PJ31" s="2"/>
      <c r="PK31" s="2"/>
      <c r="PL31" s="2"/>
      <c r="PM31" s="2"/>
      <c r="PN31" s="2"/>
      <c r="PO31" s="2"/>
      <c r="PP31" s="2"/>
      <c r="PQ31" s="2"/>
      <c r="PR31" s="2"/>
      <c r="PS31" s="2"/>
      <c r="PT31" s="2"/>
      <c r="PU31" s="2"/>
      <c r="PV31" s="2"/>
      <c r="PW31" s="2"/>
      <c r="PX31" s="2"/>
      <c r="PY31" s="2"/>
      <c r="PZ31" s="2"/>
      <c r="QA31" s="2"/>
      <c r="QB31" s="2"/>
      <c r="QC31" s="2"/>
      <c r="QD31" s="2"/>
      <c r="QE31" s="2"/>
      <c r="QF31" s="2"/>
      <c r="QG31" s="2"/>
      <c r="QH31" s="2"/>
      <c r="QI31" s="2"/>
      <c r="QJ31" s="2"/>
      <c r="QK31" s="2"/>
      <c r="QL31" s="2"/>
      <c r="QM31" s="2"/>
      <c r="QN31" s="2"/>
      <c r="QO31" s="2"/>
      <c r="QP31" s="2"/>
      <c r="QQ31" s="2"/>
      <c r="QR31" s="2"/>
      <c r="QS31" s="2"/>
      <c r="QT31" s="2"/>
      <c r="QU31" s="2"/>
      <c r="QV31" s="2"/>
      <c r="QW31" s="2"/>
      <c r="QX31" s="2"/>
      <c r="QY31" s="2"/>
      <c r="QZ31" s="2"/>
      <c r="RA31" s="2"/>
      <c r="RB31" s="2"/>
      <c r="RC31" s="2"/>
      <c r="RD31" s="2"/>
      <c r="RE31" s="2"/>
      <c r="RF31" s="2"/>
      <c r="RG31" s="2"/>
      <c r="RH31" s="2"/>
      <c r="RI31" s="2"/>
      <c r="RJ31" s="2"/>
      <c r="RK31" s="2"/>
      <c r="RL31" s="2"/>
      <c r="RM31" s="2"/>
      <c r="RN31" s="2"/>
      <c r="RO31" s="2"/>
      <c r="RP31" s="2"/>
      <c r="RQ31" s="2"/>
      <c r="RR31" s="2"/>
      <c r="RS31" s="2"/>
      <c r="RT31" s="2"/>
      <c r="RU31" s="2"/>
      <c r="RV31" s="2"/>
      <c r="RW31" s="2"/>
      <c r="RX31" s="2"/>
      <c r="RY31" s="2"/>
      <c r="RZ31" s="2"/>
      <c r="SA31" s="2"/>
      <c r="SB31" s="2"/>
      <c r="SC31" s="2"/>
      <c r="SD31" s="2"/>
      <c r="SE31" s="2"/>
      <c r="SF31" s="2"/>
      <c r="SG31" s="2"/>
      <c r="SH31" s="2"/>
      <c r="SI31" s="2"/>
      <c r="SJ31" s="2"/>
      <c r="SK31" s="2"/>
      <c r="SL31" s="2"/>
      <c r="SM31" s="2"/>
      <c r="SN31" s="2"/>
      <c r="SO31" s="2"/>
      <c r="SP31" s="2"/>
      <c r="SQ31" s="2"/>
      <c r="SR31" s="2"/>
      <c r="SS31" s="2"/>
      <c r="ST31" s="2"/>
      <c r="SU31" s="2"/>
      <c r="SV31" s="2"/>
      <c r="SW31" s="2"/>
      <c r="SX31" s="2"/>
      <c r="SY31" s="2"/>
      <c r="SZ31" s="2"/>
      <c r="TA31" s="2"/>
      <c r="TB31" s="2"/>
      <c r="TC31" s="2"/>
      <c r="TD31" s="2"/>
      <c r="TE31" s="2"/>
      <c r="TF31" s="2"/>
      <c r="TG31" s="2"/>
      <c r="TH31" s="2"/>
      <c r="TI31" s="2"/>
      <c r="TJ31" s="2"/>
      <c r="TK31" s="2"/>
      <c r="TL31" s="2"/>
      <c r="TM31" s="2"/>
      <c r="TN31" s="2"/>
      <c r="TO31" s="2"/>
      <c r="TP31" s="2"/>
      <c r="TQ31" s="2"/>
      <c r="TR31" s="2"/>
      <c r="TS31" s="2"/>
      <c r="TT31" s="2"/>
      <c r="TU31" s="2"/>
      <c r="TV31" s="2"/>
      <c r="TW31" s="2"/>
      <c r="TX31" s="2"/>
      <c r="TY31" s="2"/>
      <c r="TZ31" s="2"/>
      <c r="UA31" s="2"/>
      <c r="UB31" s="2"/>
      <c r="UC31" s="2"/>
      <c r="UD31" s="2"/>
      <c r="UE31" s="2"/>
      <c r="UF31" s="2"/>
      <c r="UG31" s="2"/>
      <c r="UH31" s="2"/>
      <c r="UI31" s="2"/>
      <c r="UJ31" s="2"/>
      <c r="UK31" s="2"/>
      <c r="UL31" s="2"/>
      <c r="UM31" s="2"/>
      <c r="UN31" s="2"/>
      <c r="UO31" s="2"/>
      <c r="UP31" s="2"/>
      <c r="UQ31" s="2"/>
      <c r="UR31" s="2"/>
      <c r="US31" s="2"/>
      <c r="UT31" s="2"/>
      <c r="UU31" s="2"/>
      <c r="UV31" s="2"/>
      <c r="UW31" s="2"/>
      <c r="UX31" s="2"/>
      <c r="UY31" s="2"/>
      <c r="UZ31" s="2"/>
      <c r="VA31" s="2"/>
      <c r="VB31" s="2"/>
      <c r="VC31" s="2"/>
      <c r="VD31" s="2"/>
      <c r="VE31" s="2"/>
      <c r="VF31" s="2"/>
      <c r="VG31" s="2"/>
      <c r="VH31" s="2"/>
      <c r="VI31" s="2"/>
      <c r="VJ31" s="2"/>
      <c r="VK31" s="2"/>
      <c r="VL31" s="2"/>
      <c r="VM31" s="2"/>
      <c r="VN31" s="2"/>
      <c r="VO31" s="2"/>
      <c r="VP31" s="2"/>
      <c r="VQ31" s="2"/>
      <c r="VR31" s="2"/>
      <c r="VS31" s="2"/>
      <c r="VT31" s="2"/>
      <c r="VU31" s="2"/>
      <c r="VV31" s="2"/>
      <c r="VW31" s="2"/>
      <c r="VX31" s="2"/>
      <c r="VY31" s="2"/>
      <c r="VZ31" s="2"/>
      <c r="WA31" s="2"/>
      <c r="WB31" s="2"/>
      <c r="WC31" s="2"/>
      <c r="WD31" s="2"/>
      <c r="WE31" s="2"/>
      <c r="WF31" s="2"/>
      <c r="WG31" s="2"/>
      <c r="WH31" s="2"/>
      <c r="WI31" s="2"/>
      <c r="WJ31" s="2"/>
      <c r="WK31" s="2"/>
      <c r="WL31" s="2"/>
      <c r="WM31" s="2"/>
      <c r="WN31" s="2"/>
      <c r="WO31" s="2"/>
      <c r="WP31" s="2"/>
      <c r="WQ31" s="2"/>
      <c r="WR31" s="2"/>
      <c r="WS31" s="2"/>
      <c r="WT31" s="2"/>
      <c r="WU31" s="2"/>
      <c r="WV31" s="2"/>
      <c r="WW31" s="2"/>
      <c r="WX31" s="2"/>
      <c r="WY31" s="2"/>
      <c r="WZ31" s="2"/>
      <c r="XA31" s="2"/>
      <c r="XB31" s="2"/>
      <c r="XC31" s="2"/>
      <c r="XD31" s="2"/>
      <c r="XE31" s="2"/>
      <c r="XF31" s="2"/>
      <c r="XG31" s="2"/>
      <c r="XH31" s="2"/>
      <c r="XI31" s="2"/>
      <c r="XJ31" s="2"/>
      <c r="XK31" s="2"/>
      <c r="XL31" s="2"/>
      <c r="XM31" s="2"/>
      <c r="XN31" s="2"/>
      <c r="XO31" s="2"/>
      <c r="XP31" s="2"/>
      <c r="XQ31" s="2"/>
      <c r="XR31" s="2"/>
      <c r="XS31" s="2"/>
      <c r="XT31" s="2"/>
      <c r="XU31" s="2"/>
      <c r="XV31" s="2"/>
      <c r="XW31" s="2"/>
      <c r="XX31" s="2"/>
      <c r="XY31" s="2"/>
      <c r="XZ31" s="2"/>
      <c r="YA31" s="2"/>
      <c r="YB31" s="2"/>
      <c r="YC31" s="2"/>
      <c r="YD31" s="2"/>
      <c r="YE31" s="2"/>
      <c r="YF31" s="2"/>
      <c r="YG31" s="2"/>
      <c r="YH31" s="2"/>
      <c r="YI31" s="2"/>
      <c r="YJ31" s="2"/>
      <c r="YK31" s="2"/>
      <c r="YL31" s="2"/>
      <c r="YM31" s="2"/>
      <c r="YN31" s="2"/>
      <c r="YO31" s="2"/>
      <c r="YP31" s="2"/>
      <c r="YQ31" s="2"/>
      <c r="YR31" s="2"/>
      <c r="YS31" s="2"/>
      <c r="YT31" s="2"/>
      <c r="YU31" s="2"/>
      <c r="YV31" s="2"/>
      <c r="YW31" s="2"/>
      <c r="YX31" s="2"/>
      <c r="YY31" s="2"/>
      <c r="YZ31" s="2"/>
      <c r="ZA31" s="2"/>
      <c r="ZB31" s="2"/>
      <c r="ZC31" s="2"/>
      <c r="ZD31" s="2"/>
      <c r="ZE31" s="2"/>
      <c r="ZF31" s="2"/>
      <c r="ZG31" s="2"/>
      <c r="ZH31" s="2"/>
      <c r="ZI31" s="2"/>
      <c r="ZJ31" s="2"/>
      <c r="ZK31" s="2"/>
      <c r="ZL31" s="2"/>
      <c r="ZM31" s="2"/>
      <c r="ZN31" s="2"/>
      <c r="ZO31" s="2"/>
      <c r="ZP31" s="2"/>
      <c r="ZQ31" s="2"/>
      <c r="ZR31" s="2"/>
      <c r="ZS31" s="2"/>
      <c r="ZT31" s="2"/>
      <c r="ZU31" s="2"/>
      <c r="ZV31" s="2"/>
      <c r="ZW31" s="2"/>
      <c r="ZX31" s="2"/>
      <c r="ZY31" s="2"/>
      <c r="ZZ31" s="2"/>
      <c r="AAA31" s="2"/>
      <c r="AAB31" s="2"/>
      <c r="AAC31" s="2"/>
      <c r="AAD31" s="2"/>
      <c r="AAE31" s="2"/>
      <c r="AAF31" s="2"/>
      <c r="AAG31" s="2"/>
      <c r="AAH31" s="2"/>
      <c r="AAI31" s="2"/>
      <c r="AAJ31" s="2"/>
      <c r="AAK31" s="2"/>
      <c r="AAL31" s="2"/>
      <c r="AAM31" s="2"/>
      <c r="AAN31" s="2"/>
      <c r="AAO31" s="2"/>
      <c r="AAP31" s="2"/>
      <c r="AAQ31" s="2"/>
      <c r="AAR31" s="2"/>
      <c r="AAS31" s="2"/>
      <c r="AAT31" s="2"/>
      <c r="AAU31" s="2"/>
      <c r="AAV31" s="2"/>
      <c r="AAW31" s="2"/>
      <c r="AAX31" s="2"/>
      <c r="AAY31" s="2"/>
      <c r="AAZ31" s="2"/>
      <c r="ABA31" s="2"/>
      <c r="ABB31" s="2"/>
      <c r="ABC31" s="2"/>
      <c r="ABD31" s="2"/>
      <c r="ABE31" s="2"/>
      <c r="ABF31" s="2"/>
      <c r="ABG31" s="2"/>
      <c r="ABH31" s="2"/>
      <c r="ABI31" s="2"/>
      <c r="ABJ31" s="2"/>
      <c r="ABK31" s="2"/>
      <c r="ABL31" s="2"/>
      <c r="ABM31" s="2"/>
      <c r="ABN31" s="2"/>
      <c r="ABO31" s="2"/>
      <c r="ABP31" s="2"/>
      <c r="ABQ31" s="2"/>
      <c r="ABR31" s="2"/>
      <c r="ABS31" s="2"/>
      <c r="ABT31" s="2"/>
      <c r="ABU31" s="2"/>
      <c r="ABV31" s="2"/>
      <c r="ABW31" s="2"/>
      <c r="ABX31" s="2"/>
      <c r="ABY31" s="2"/>
      <c r="ABZ31" s="2"/>
    </row>
    <row r="32" spans="1:754" x14ac:dyDescent="0.2">
      <c r="A32" s="2">
        <v>1978</v>
      </c>
      <c r="B32" s="19" t="s">
        <v>7</v>
      </c>
      <c r="C32" s="6">
        <v>231367</v>
      </c>
      <c r="D32" s="5">
        <v>899</v>
      </c>
      <c r="E32" s="7">
        <f>C32/D32</f>
        <v>257.36040044493882</v>
      </c>
      <c r="F32" s="11">
        <f>C32/658758</f>
        <v>0.351216987118183</v>
      </c>
      <c r="G32" s="5">
        <v>52207</v>
      </c>
      <c r="H32" s="16">
        <f>C32/G32</f>
        <v>4.4317237152106044</v>
      </c>
    </row>
    <row r="33" spans="1:754" x14ac:dyDescent="0.2">
      <c r="A33" s="2">
        <v>1974</v>
      </c>
      <c r="B33" s="19" t="s">
        <v>7</v>
      </c>
      <c r="C33" s="6">
        <v>235182</v>
      </c>
      <c r="D33" s="5">
        <v>986</v>
      </c>
      <c r="E33" s="7">
        <f>C33/D33</f>
        <v>238.52129817444219</v>
      </c>
      <c r="F33" s="11">
        <f>C33/658758</f>
        <v>0.35700818813585566</v>
      </c>
      <c r="G33" s="14">
        <v>50539</v>
      </c>
      <c r="H33" s="16">
        <f>C33/G33</f>
        <v>4.6534755337462155</v>
      </c>
    </row>
    <row r="34" spans="1:754" x14ac:dyDescent="0.2">
      <c r="A34" s="2">
        <v>1950</v>
      </c>
      <c r="B34" s="19" t="s">
        <v>7</v>
      </c>
      <c r="C34" s="8">
        <v>416425</v>
      </c>
      <c r="D34" s="5">
        <v>2604</v>
      </c>
      <c r="E34" s="7">
        <f>C34/D34</f>
        <v>159.91743471582183</v>
      </c>
      <c r="F34" s="11">
        <f>C34/658758</f>
        <v>0.63213653572328532</v>
      </c>
      <c r="G34" s="12">
        <v>39681</v>
      </c>
      <c r="H34" s="16">
        <f>C34/G34</f>
        <v>10.494317179506565</v>
      </c>
    </row>
    <row r="35" spans="1:754" x14ac:dyDescent="0.2">
      <c r="A35" s="2">
        <v>1940</v>
      </c>
      <c r="B35" s="19" t="s">
        <v>7</v>
      </c>
      <c r="C35" s="6">
        <v>442088</v>
      </c>
      <c r="D35" s="5">
        <v>3018</v>
      </c>
      <c r="E35" s="7">
        <f>C35/D35</f>
        <v>146.48376408217362</v>
      </c>
      <c r="F35" s="11">
        <f>C35/658758</f>
        <v>0.67109317837506333</v>
      </c>
      <c r="G35" s="12">
        <v>39681</v>
      </c>
      <c r="H35" s="16">
        <f>C35/G35</f>
        <v>11.141049872735062</v>
      </c>
    </row>
    <row r="36" spans="1:754" x14ac:dyDescent="0.2">
      <c r="A36">
        <v>1930</v>
      </c>
      <c r="B36" s="19" t="s">
        <v>7</v>
      </c>
      <c r="C36" s="5">
        <v>504876</v>
      </c>
      <c r="D36" s="5">
        <v>3375</v>
      </c>
      <c r="E36" s="7">
        <f>C36/D36</f>
        <v>149.59288888888889</v>
      </c>
      <c r="F36" s="11">
        <f>C36/658758</f>
        <v>0.76640587286985506</v>
      </c>
      <c r="G36" s="12">
        <v>36842</v>
      </c>
      <c r="H36" s="16">
        <f>C36/G36</f>
        <v>13.70381629661799</v>
      </c>
    </row>
    <row r="37" spans="1:754" x14ac:dyDescent="0.2">
      <c r="A37">
        <v>1920</v>
      </c>
      <c r="B37" s="19" t="s">
        <v>7</v>
      </c>
      <c r="C37" s="4">
        <v>566280</v>
      </c>
      <c r="D37" s="5">
        <v>4405</v>
      </c>
      <c r="E37" s="7">
        <f>C37/D37</f>
        <v>128.5539160045403</v>
      </c>
      <c r="F37" s="11">
        <f>C37/658758</f>
        <v>0.85961764411210184</v>
      </c>
      <c r="G37" s="12">
        <v>36842</v>
      </c>
      <c r="H37" s="16">
        <f>C37/G37</f>
        <v>15.370501058574453</v>
      </c>
    </row>
    <row r="38" spans="1:754" x14ac:dyDescent="0.2">
      <c r="A38">
        <v>1910</v>
      </c>
      <c r="B38" s="19" t="s">
        <v>7</v>
      </c>
      <c r="C38" s="4">
        <v>585615</v>
      </c>
      <c r="D38" s="5">
        <v>4937</v>
      </c>
      <c r="E38" s="7">
        <f>C38/D38</f>
        <v>118.61758152724326</v>
      </c>
      <c r="F38" s="11">
        <f>C38/658758</f>
        <v>0.88896833131438247</v>
      </c>
      <c r="G38" s="15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  <c r="NR38" s="2"/>
      <c r="NS38" s="2"/>
      <c r="NT38" s="2"/>
      <c r="NU38" s="2"/>
      <c r="NV38" s="2"/>
      <c r="NW38" s="2"/>
      <c r="NX38" s="2"/>
      <c r="NY38" s="2"/>
      <c r="NZ38" s="2"/>
      <c r="OA38" s="2"/>
      <c r="OB38" s="2"/>
      <c r="OC38" s="2"/>
      <c r="OD38" s="2"/>
      <c r="OE38" s="2"/>
      <c r="OF38" s="2"/>
      <c r="OG38" s="2"/>
      <c r="OH38" s="2"/>
      <c r="OI38" s="2"/>
      <c r="OJ38" s="2"/>
      <c r="OK38" s="2"/>
      <c r="OL38" s="2"/>
      <c r="OM38" s="2"/>
      <c r="ON38" s="2"/>
      <c r="OO38" s="2"/>
      <c r="OP38" s="2"/>
      <c r="OQ38" s="2"/>
      <c r="OR38" s="2"/>
      <c r="OS38" s="2"/>
      <c r="OT38" s="2"/>
      <c r="OU38" s="2"/>
      <c r="OV38" s="2"/>
      <c r="OW38" s="2"/>
      <c r="OX38" s="2"/>
      <c r="OY38" s="2"/>
      <c r="OZ38" s="2"/>
      <c r="PA38" s="2"/>
      <c r="PB38" s="2"/>
      <c r="PC38" s="2"/>
      <c r="PD38" s="2"/>
      <c r="PE38" s="2"/>
      <c r="PF38" s="2"/>
      <c r="PG38" s="2"/>
      <c r="PH38" s="2"/>
      <c r="PI38" s="2"/>
      <c r="PJ38" s="2"/>
      <c r="PK38" s="2"/>
      <c r="PL38" s="2"/>
      <c r="PM38" s="2"/>
      <c r="PN38" s="2"/>
      <c r="PO38" s="2"/>
      <c r="PP38" s="2"/>
      <c r="PQ38" s="2"/>
      <c r="PR38" s="2"/>
      <c r="PS38" s="2"/>
      <c r="PT38" s="2"/>
      <c r="PU38" s="2"/>
      <c r="PV38" s="2"/>
      <c r="PW38" s="2"/>
      <c r="PX38" s="2"/>
      <c r="PY38" s="2"/>
      <c r="PZ38" s="2"/>
      <c r="QA38" s="2"/>
      <c r="QB38" s="2"/>
      <c r="QC38" s="2"/>
      <c r="QD38" s="2"/>
      <c r="QE38" s="2"/>
      <c r="QF38" s="2"/>
      <c r="QG38" s="2"/>
      <c r="QH38" s="2"/>
      <c r="QI38" s="2"/>
      <c r="QJ38" s="2"/>
      <c r="QK38" s="2"/>
      <c r="QL38" s="2"/>
      <c r="QM38" s="2"/>
      <c r="QN38" s="2"/>
      <c r="QO38" s="2"/>
      <c r="QP38" s="2"/>
      <c r="QQ38" s="2"/>
      <c r="QR38" s="2"/>
      <c r="QS38" s="2"/>
      <c r="QT38" s="2"/>
      <c r="QU38" s="2"/>
      <c r="QV38" s="2"/>
      <c r="QW38" s="2"/>
      <c r="QX38" s="2"/>
      <c r="QY38" s="2"/>
      <c r="QZ38" s="2"/>
      <c r="RA38" s="2"/>
      <c r="RB38" s="2"/>
      <c r="RC38" s="2"/>
      <c r="RD38" s="2"/>
      <c r="RE38" s="2"/>
      <c r="RF38" s="2"/>
      <c r="RG38" s="2"/>
      <c r="RH38" s="2"/>
      <c r="RI38" s="2"/>
      <c r="RJ38" s="2"/>
      <c r="RK38" s="2"/>
      <c r="RL38" s="2"/>
      <c r="RM38" s="2"/>
      <c r="RN38" s="2"/>
      <c r="RO38" s="2"/>
      <c r="RP38" s="2"/>
      <c r="RQ38" s="2"/>
      <c r="RR38" s="2"/>
      <c r="RS38" s="2"/>
      <c r="RT38" s="2"/>
      <c r="RU38" s="2"/>
      <c r="RV38" s="2"/>
      <c r="RW38" s="2"/>
      <c r="RX38" s="2"/>
      <c r="RY38" s="2"/>
      <c r="RZ38" s="2"/>
      <c r="SA38" s="2"/>
      <c r="SB38" s="2"/>
      <c r="SC38" s="2"/>
      <c r="SD38" s="2"/>
      <c r="SE38" s="2"/>
      <c r="SF38" s="2"/>
      <c r="SG38" s="2"/>
      <c r="SH38" s="2"/>
      <c r="SI38" s="2"/>
      <c r="SJ38" s="2"/>
      <c r="SK38" s="2"/>
      <c r="SL38" s="2"/>
      <c r="SM38" s="2"/>
      <c r="SN38" s="2"/>
      <c r="SO38" s="2"/>
      <c r="SP38" s="2"/>
      <c r="SQ38" s="2"/>
      <c r="SR38" s="2"/>
      <c r="SS38" s="2"/>
      <c r="ST38" s="2"/>
      <c r="SU38" s="2"/>
      <c r="SV38" s="2"/>
      <c r="SW38" s="2"/>
      <c r="SX38" s="2"/>
      <c r="SY38" s="2"/>
      <c r="SZ38" s="2"/>
      <c r="TA38" s="2"/>
      <c r="TB38" s="2"/>
      <c r="TC38" s="2"/>
      <c r="TD38" s="2"/>
      <c r="TE38" s="2"/>
      <c r="TF38" s="2"/>
      <c r="TG38" s="2"/>
      <c r="TH38" s="2"/>
      <c r="TI38" s="2"/>
      <c r="TJ38" s="2"/>
      <c r="TK38" s="2"/>
      <c r="TL38" s="2"/>
      <c r="TM38" s="2"/>
      <c r="TN38" s="2"/>
      <c r="TO38" s="2"/>
      <c r="TP38" s="2"/>
      <c r="TQ38" s="2"/>
      <c r="TR38" s="2"/>
      <c r="TS38" s="2"/>
      <c r="TT38" s="2"/>
      <c r="TU38" s="2"/>
      <c r="TV38" s="2"/>
      <c r="TW38" s="2"/>
      <c r="TX38" s="2"/>
      <c r="TY38" s="2"/>
      <c r="TZ38" s="2"/>
      <c r="UA38" s="2"/>
      <c r="UB38" s="2"/>
      <c r="UC38" s="2"/>
      <c r="UD38" s="2"/>
      <c r="UE38" s="2"/>
      <c r="UF38" s="2"/>
      <c r="UG38" s="2"/>
      <c r="UH38" s="2"/>
      <c r="UI38" s="2"/>
      <c r="UJ38" s="2"/>
      <c r="UK38" s="2"/>
      <c r="UL38" s="2"/>
      <c r="UM38" s="2"/>
      <c r="UN38" s="2"/>
      <c r="UO38" s="2"/>
      <c r="UP38" s="2"/>
      <c r="UQ38" s="2"/>
      <c r="UR38" s="2"/>
      <c r="US38" s="2"/>
      <c r="UT38" s="2"/>
      <c r="UU38" s="2"/>
      <c r="UV38" s="2"/>
      <c r="UW38" s="2"/>
      <c r="UX38" s="2"/>
      <c r="UY38" s="2"/>
      <c r="UZ38" s="2"/>
      <c r="VA38" s="2"/>
      <c r="VB38" s="2"/>
      <c r="VC38" s="2"/>
      <c r="VD38" s="2"/>
      <c r="VE38" s="2"/>
      <c r="VF38" s="2"/>
      <c r="VG38" s="2"/>
      <c r="VH38" s="2"/>
      <c r="VI38" s="2"/>
      <c r="VJ38" s="2"/>
      <c r="VK38" s="2"/>
      <c r="VL38" s="2"/>
      <c r="VM38" s="2"/>
      <c r="VN38" s="2"/>
      <c r="VO38" s="2"/>
      <c r="VP38" s="2"/>
      <c r="VQ38" s="2"/>
      <c r="VR38" s="2"/>
      <c r="VS38" s="2"/>
      <c r="VT38" s="2"/>
      <c r="VU38" s="2"/>
      <c r="VV38" s="2"/>
      <c r="VW38" s="2"/>
      <c r="VX38" s="2"/>
      <c r="VY38" s="2"/>
      <c r="VZ38" s="2"/>
      <c r="WA38" s="2"/>
      <c r="WB38" s="2"/>
      <c r="WC38" s="2"/>
      <c r="WD38" s="2"/>
      <c r="WE38" s="2"/>
      <c r="WF38" s="2"/>
      <c r="WG38" s="2"/>
      <c r="WH38" s="2"/>
      <c r="WI38" s="2"/>
      <c r="WJ38" s="2"/>
      <c r="WK38" s="2"/>
      <c r="WL38" s="2"/>
      <c r="WM38" s="2"/>
      <c r="WN38" s="2"/>
      <c r="WO38" s="2"/>
      <c r="WP38" s="2"/>
      <c r="WQ38" s="2"/>
      <c r="WR38" s="2"/>
      <c r="WS38" s="2"/>
      <c r="WT38" s="2"/>
      <c r="WU38" s="2"/>
      <c r="WV38" s="2"/>
      <c r="WW38" s="2"/>
      <c r="WX38" s="2"/>
      <c r="WY38" s="2"/>
      <c r="WZ38" s="2"/>
      <c r="XA38" s="2"/>
      <c r="XB38" s="2"/>
      <c r="XC38" s="2"/>
      <c r="XD38" s="2"/>
      <c r="XE38" s="2"/>
      <c r="XF38" s="2"/>
      <c r="XG38" s="2"/>
      <c r="XH38" s="2"/>
      <c r="XI38" s="2"/>
      <c r="XJ38" s="2"/>
      <c r="XK38" s="2"/>
      <c r="XL38" s="2"/>
      <c r="XM38" s="2"/>
      <c r="XN38" s="2"/>
      <c r="XO38" s="2"/>
      <c r="XP38" s="2"/>
      <c r="XQ38" s="2"/>
      <c r="XR38" s="2"/>
      <c r="XS38" s="2"/>
      <c r="XT38" s="2"/>
      <c r="XU38" s="2"/>
      <c r="XV38" s="2"/>
      <c r="XW38" s="2"/>
      <c r="XX38" s="2"/>
      <c r="XY38" s="2"/>
      <c r="XZ38" s="2"/>
      <c r="YA38" s="2"/>
      <c r="YB38" s="2"/>
      <c r="YC38" s="2"/>
      <c r="YD38" s="2"/>
      <c r="YE38" s="2"/>
      <c r="YF38" s="2"/>
      <c r="YG38" s="2"/>
      <c r="YH38" s="2"/>
      <c r="YI38" s="2"/>
      <c r="YJ38" s="2"/>
      <c r="YK38" s="2"/>
      <c r="YL38" s="2"/>
      <c r="YM38" s="2"/>
      <c r="YN38" s="2"/>
      <c r="YO38" s="2"/>
      <c r="YP38" s="2"/>
      <c r="YQ38" s="2"/>
      <c r="YR38" s="2"/>
      <c r="YS38" s="2"/>
      <c r="YT38" s="2"/>
      <c r="YU38" s="2"/>
      <c r="YV38" s="2"/>
      <c r="YW38" s="2"/>
      <c r="YX38" s="2"/>
      <c r="YY38" s="2"/>
      <c r="YZ38" s="2"/>
      <c r="ZA38" s="2"/>
      <c r="ZB38" s="2"/>
      <c r="ZC38" s="2"/>
      <c r="ZD38" s="2"/>
      <c r="ZE38" s="2"/>
      <c r="ZF38" s="2"/>
      <c r="ZG38" s="2"/>
      <c r="ZH38" s="2"/>
      <c r="ZI38" s="2"/>
      <c r="ZJ38" s="2"/>
      <c r="ZK38" s="2"/>
      <c r="ZL38" s="2"/>
      <c r="ZM38" s="2"/>
      <c r="ZN38" s="2"/>
      <c r="ZO38" s="2"/>
      <c r="ZP38" s="2"/>
      <c r="ZQ38" s="2"/>
      <c r="ZR38" s="2"/>
      <c r="ZS38" s="2"/>
      <c r="ZT38" s="2"/>
      <c r="ZU38" s="2"/>
      <c r="ZV38" s="2"/>
      <c r="ZW38" s="2"/>
      <c r="ZX38" s="2"/>
      <c r="ZY38" s="2"/>
      <c r="ZZ38" s="2"/>
      <c r="AAA38" s="2"/>
      <c r="AAB38" s="2"/>
      <c r="AAC38" s="2"/>
      <c r="AAD38" s="2"/>
      <c r="AAE38" s="2"/>
      <c r="AAF38" s="2"/>
      <c r="AAG38" s="2"/>
      <c r="AAH38" s="2"/>
      <c r="AAI38" s="2"/>
      <c r="AAJ38" s="2"/>
      <c r="AAK38" s="2"/>
      <c r="AAL38" s="2"/>
      <c r="AAM38" s="2"/>
      <c r="AAN38" s="2"/>
      <c r="AAO38" s="2"/>
      <c r="AAP38" s="2"/>
      <c r="AAQ38" s="2"/>
      <c r="AAR38" s="2"/>
      <c r="AAS38" s="2"/>
      <c r="AAT38" s="2"/>
      <c r="AAU38" s="2"/>
      <c r="AAV38" s="2"/>
      <c r="AAW38" s="2"/>
      <c r="AAX38" s="2"/>
      <c r="AAY38" s="2"/>
      <c r="AAZ38" s="2"/>
      <c r="ABA38" s="2"/>
      <c r="ABB38" s="2"/>
      <c r="ABC38" s="2"/>
      <c r="ABD38" s="2"/>
      <c r="ABE38" s="2"/>
      <c r="ABF38" s="2"/>
      <c r="ABG38" s="2"/>
      <c r="ABH38" s="2"/>
      <c r="ABI38" s="2"/>
      <c r="ABJ38" s="2"/>
      <c r="ABK38" s="2"/>
      <c r="ABL38" s="2"/>
      <c r="ABM38" s="2"/>
      <c r="ABN38" s="2"/>
      <c r="ABO38" s="2"/>
      <c r="ABP38" s="2"/>
      <c r="ABQ38" s="2"/>
      <c r="ABR38" s="2"/>
      <c r="ABS38" s="2"/>
      <c r="ABT38" s="2"/>
      <c r="ABU38" s="2"/>
      <c r="ABV38" s="2"/>
      <c r="ABW38" s="2"/>
      <c r="ABX38" s="2"/>
      <c r="ABY38" s="2"/>
      <c r="ABZ38" s="2"/>
    </row>
    <row r="39" spans="1:754" x14ac:dyDescent="0.2">
      <c r="A39">
        <v>1925</v>
      </c>
      <c r="B39" s="19" t="s">
        <v>7</v>
      </c>
      <c r="C39" s="4">
        <v>545479</v>
      </c>
      <c r="D39" s="5">
        <v>4203</v>
      </c>
      <c r="E39" s="7">
        <f>C39/D39</f>
        <v>129.78325005948133</v>
      </c>
      <c r="F39" s="11">
        <f>C39/658758</f>
        <v>0.82804155699057924</v>
      </c>
      <c r="G39" s="15"/>
    </row>
    <row r="40" spans="1:754" x14ac:dyDescent="0.2">
      <c r="A40" s="2">
        <v>1935</v>
      </c>
      <c r="B40" s="19" t="s">
        <v>7</v>
      </c>
      <c r="C40" s="5">
        <v>480715</v>
      </c>
      <c r="D40" s="5">
        <v>3777</v>
      </c>
      <c r="E40" s="7">
        <f>C40/D40</f>
        <v>127.27429176595182</v>
      </c>
      <c r="F40" s="11">
        <f>C40/658758</f>
        <v>0.72972927843001523</v>
      </c>
    </row>
    <row r="41" spans="1:754" x14ac:dyDescent="0.2">
      <c r="A41" s="2">
        <v>1945</v>
      </c>
      <c r="B41" s="19" t="s">
        <v>7</v>
      </c>
      <c r="C41" s="6">
        <v>455964</v>
      </c>
      <c r="D41" s="5">
        <v>3068</v>
      </c>
      <c r="E41" s="7">
        <f>C41/D41</f>
        <v>148.619295958279</v>
      </c>
      <c r="F41" s="11">
        <f>C41/658758</f>
        <v>0.69215705919320902</v>
      </c>
    </row>
    <row r="42" spans="1:754" x14ac:dyDescent="0.2">
      <c r="A42" s="2">
        <v>1954</v>
      </c>
      <c r="B42" s="19" t="s">
        <v>7</v>
      </c>
      <c r="C42" s="8">
        <v>388142</v>
      </c>
      <c r="D42" s="5">
        <v>2180</v>
      </c>
      <c r="E42" s="7">
        <f>C42/D42</f>
        <v>178.04678899082569</v>
      </c>
      <c r="F42" s="11">
        <f>C42/658758</f>
        <v>0.58920271176972427</v>
      </c>
      <c r="G42" s="15"/>
    </row>
    <row r="43" spans="1:754" x14ac:dyDescent="0.2">
      <c r="A43" s="2">
        <v>1959</v>
      </c>
      <c r="B43" s="19" t="s">
        <v>7</v>
      </c>
      <c r="C43" s="6">
        <v>340509</v>
      </c>
      <c r="D43" s="5">
        <v>1718</v>
      </c>
      <c r="E43" s="7">
        <f>C43/D43</f>
        <v>198.20081490104772</v>
      </c>
      <c r="F43" s="11">
        <f>C43/658758</f>
        <v>0.51689543049192577</v>
      </c>
    </row>
    <row r="44" spans="1:754" x14ac:dyDescent="0.2">
      <c r="A44" s="2">
        <v>1964</v>
      </c>
      <c r="B44" s="19" t="s">
        <v>7</v>
      </c>
      <c r="C44" s="6">
        <v>324775</v>
      </c>
      <c r="D44" s="5">
        <v>1538</v>
      </c>
      <c r="E44" s="7">
        <f>C44/D44</f>
        <v>211.16710013003902</v>
      </c>
      <c r="F44" s="11">
        <f>C44/658758</f>
        <v>0.49301109056740106</v>
      </c>
      <c r="G44" s="15"/>
    </row>
    <row r="45" spans="1:754" x14ac:dyDescent="0.2">
      <c r="A45" s="2">
        <v>1969</v>
      </c>
      <c r="B45" s="19" t="s">
        <v>7</v>
      </c>
      <c r="C45" s="6">
        <v>254489</v>
      </c>
      <c r="D45" s="5">
        <v>1112</v>
      </c>
      <c r="E45" s="7">
        <f>C45/D45</f>
        <v>228.8570143884892</v>
      </c>
      <c r="F45" s="11">
        <f>C45/658758</f>
        <v>0.38631637111048367</v>
      </c>
    </row>
    <row r="46" spans="1:754" x14ac:dyDescent="0.2">
      <c r="A46">
        <v>1982</v>
      </c>
      <c r="B46" s="19" t="s">
        <v>8</v>
      </c>
      <c r="C46" s="6">
        <v>0</v>
      </c>
      <c r="D46" s="6">
        <v>3</v>
      </c>
      <c r="E46" s="7">
        <f>C46/D46</f>
        <v>0</v>
      </c>
      <c r="F46" s="11">
        <f>C46/26944</f>
        <v>0</v>
      </c>
      <c r="G46" s="5">
        <v>1164329</v>
      </c>
      <c r="H46" s="16">
        <f>C46/G46</f>
        <v>0</v>
      </c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  <c r="FS46" s="2"/>
      <c r="FT46" s="2"/>
      <c r="FU46" s="2"/>
      <c r="FV46" s="2"/>
      <c r="FW46" s="2"/>
      <c r="FX46" s="2"/>
      <c r="FY46" s="2"/>
      <c r="FZ46" s="2"/>
      <c r="GA46" s="2"/>
      <c r="GB46" s="2"/>
      <c r="GC46" s="2"/>
      <c r="GD46" s="2"/>
      <c r="GE46" s="2"/>
      <c r="GF46" s="2"/>
      <c r="GG46" s="2"/>
      <c r="GH46" s="2"/>
      <c r="GI46" s="2"/>
      <c r="GJ46" s="2"/>
      <c r="GK46" s="2"/>
      <c r="GL46" s="2"/>
      <c r="GM46" s="2"/>
      <c r="GN46" s="2"/>
      <c r="GO46" s="2"/>
      <c r="GP46" s="2"/>
      <c r="GQ46" s="2"/>
      <c r="GR46" s="2"/>
      <c r="GS46" s="2"/>
      <c r="GT46" s="2"/>
      <c r="GU46" s="2"/>
      <c r="GV46" s="2"/>
      <c r="GW46" s="2"/>
      <c r="GX46" s="2"/>
      <c r="GY46" s="2"/>
      <c r="GZ46" s="2"/>
      <c r="HA46" s="2"/>
      <c r="HB46" s="2"/>
      <c r="HC46" s="2"/>
      <c r="HD46" s="2"/>
      <c r="HE46" s="2"/>
      <c r="HF46" s="2"/>
      <c r="HG46" s="2"/>
      <c r="HH46" s="2"/>
      <c r="HI46" s="2"/>
      <c r="HJ46" s="2"/>
      <c r="HK46" s="2"/>
      <c r="HL46" s="2"/>
      <c r="HM46" s="2"/>
      <c r="HN46" s="2"/>
      <c r="HO46" s="2"/>
      <c r="HP46" s="2"/>
      <c r="HQ46" s="2"/>
      <c r="HR46" s="2"/>
      <c r="HS46" s="2"/>
      <c r="HT46" s="2"/>
      <c r="HU46" s="2"/>
      <c r="HV46" s="2"/>
      <c r="HW46" s="2"/>
      <c r="HX46" s="2"/>
      <c r="HY46" s="2"/>
      <c r="HZ46" s="2"/>
      <c r="IA46" s="2"/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  <c r="NR46" s="2"/>
      <c r="NS46" s="2"/>
      <c r="NT46" s="2"/>
      <c r="NU46" s="2"/>
      <c r="NV46" s="2"/>
      <c r="NW46" s="2"/>
      <c r="NX46" s="2"/>
      <c r="NY46" s="2"/>
      <c r="NZ46" s="2"/>
      <c r="OA46" s="2"/>
      <c r="OB46" s="2"/>
      <c r="OC46" s="2"/>
      <c r="OD46" s="2"/>
      <c r="OE46" s="2"/>
      <c r="OF46" s="2"/>
      <c r="OG46" s="2"/>
      <c r="OH46" s="2"/>
      <c r="OI46" s="2"/>
      <c r="OJ46" s="2"/>
      <c r="OK46" s="2"/>
      <c r="OL46" s="2"/>
      <c r="OM46" s="2"/>
      <c r="ON46" s="2"/>
      <c r="OO46" s="2"/>
      <c r="OP46" s="2"/>
      <c r="OQ46" s="2"/>
      <c r="OR46" s="2"/>
      <c r="OS46" s="2"/>
      <c r="OT46" s="2"/>
      <c r="OU46" s="2"/>
      <c r="OV46" s="2"/>
      <c r="OW46" s="2"/>
      <c r="OX46" s="2"/>
      <c r="OY46" s="2"/>
      <c r="OZ46" s="2"/>
      <c r="PA46" s="2"/>
      <c r="PB46" s="2"/>
      <c r="PC46" s="2"/>
      <c r="PD46" s="2"/>
      <c r="PE46" s="2"/>
      <c r="PF46" s="2"/>
      <c r="PG46" s="2"/>
      <c r="PH46" s="2"/>
      <c r="PI46" s="2"/>
      <c r="PJ46" s="2"/>
      <c r="PK46" s="2"/>
      <c r="PL46" s="2"/>
      <c r="PM46" s="2"/>
      <c r="PN46" s="2"/>
      <c r="PO46" s="2"/>
      <c r="PP46" s="2"/>
      <c r="PQ46" s="2"/>
      <c r="PR46" s="2"/>
      <c r="PS46" s="2"/>
      <c r="PT46" s="2"/>
      <c r="PU46" s="2"/>
      <c r="PV46" s="2"/>
      <c r="PW46" s="2"/>
      <c r="PX46" s="2"/>
      <c r="PY46" s="2"/>
      <c r="PZ46" s="2"/>
      <c r="QA46" s="2"/>
      <c r="QB46" s="2"/>
      <c r="QC46" s="2"/>
      <c r="QD46" s="2"/>
      <c r="QE46" s="2"/>
      <c r="QF46" s="2"/>
      <c r="QG46" s="2"/>
      <c r="QH46" s="2"/>
      <c r="QI46" s="2"/>
      <c r="QJ46" s="2"/>
      <c r="QK46" s="2"/>
      <c r="QL46" s="2"/>
      <c r="QM46" s="2"/>
      <c r="QN46" s="2"/>
      <c r="QO46" s="2"/>
      <c r="QP46" s="2"/>
      <c r="QQ46" s="2"/>
      <c r="QR46" s="2"/>
      <c r="QS46" s="2"/>
      <c r="QT46" s="2"/>
      <c r="QU46" s="2"/>
      <c r="QV46" s="2"/>
      <c r="QW46" s="2"/>
      <c r="QX46" s="2"/>
      <c r="QY46" s="2"/>
      <c r="QZ46" s="2"/>
      <c r="RA46" s="2"/>
      <c r="RB46" s="2"/>
      <c r="RC46" s="2"/>
      <c r="RD46" s="2"/>
      <c r="RE46" s="2"/>
      <c r="RF46" s="2"/>
      <c r="RG46" s="2"/>
      <c r="RH46" s="2"/>
      <c r="RI46" s="2"/>
      <c r="RJ46" s="2"/>
      <c r="RK46" s="2"/>
      <c r="RL46" s="2"/>
      <c r="RM46" s="2"/>
      <c r="RN46" s="2"/>
      <c r="RO46" s="2"/>
      <c r="RP46" s="2"/>
      <c r="RQ46" s="2"/>
      <c r="RR46" s="2"/>
      <c r="RS46" s="2"/>
      <c r="RT46" s="2"/>
      <c r="RU46" s="2"/>
      <c r="RV46" s="2"/>
      <c r="RW46" s="2"/>
      <c r="RX46" s="2"/>
      <c r="RY46" s="2"/>
      <c r="RZ46" s="2"/>
      <c r="SA46" s="2"/>
      <c r="SB46" s="2"/>
      <c r="SC46" s="2"/>
      <c r="SD46" s="2"/>
      <c r="SE46" s="2"/>
      <c r="SF46" s="2"/>
      <c r="SG46" s="2"/>
      <c r="SH46" s="2"/>
      <c r="SI46" s="2"/>
      <c r="SJ46" s="2"/>
      <c r="SK46" s="2"/>
      <c r="SL46" s="2"/>
      <c r="SM46" s="2"/>
      <c r="SN46" s="2"/>
      <c r="SO46" s="2"/>
      <c r="SP46" s="2"/>
      <c r="SQ46" s="2"/>
      <c r="SR46" s="2"/>
      <c r="SS46" s="2"/>
      <c r="ST46" s="2"/>
      <c r="SU46" s="2"/>
      <c r="SV46" s="2"/>
      <c r="SW46" s="2"/>
      <c r="SX46" s="2"/>
      <c r="SY46" s="2"/>
      <c r="SZ46" s="2"/>
      <c r="TA46" s="2"/>
      <c r="TB46" s="2"/>
      <c r="TC46" s="2"/>
      <c r="TD46" s="2"/>
      <c r="TE46" s="2"/>
      <c r="TF46" s="2"/>
      <c r="TG46" s="2"/>
      <c r="TH46" s="2"/>
      <c r="TI46" s="2"/>
      <c r="TJ46" s="2"/>
      <c r="TK46" s="2"/>
      <c r="TL46" s="2"/>
      <c r="TM46" s="2"/>
      <c r="TN46" s="2"/>
      <c r="TO46" s="2"/>
      <c r="TP46" s="2"/>
      <c r="TQ46" s="2"/>
      <c r="TR46" s="2"/>
      <c r="TS46" s="2"/>
      <c r="TT46" s="2"/>
      <c r="TU46" s="2"/>
      <c r="TV46" s="2"/>
      <c r="TW46" s="2"/>
      <c r="TX46" s="2"/>
      <c r="TY46" s="2"/>
      <c r="TZ46" s="2"/>
      <c r="UA46" s="2"/>
      <c r="UB46" s="2"/>
      <c r="UC46" s="2"/>
      <c r="UD46" s="2"/>
      <c r="UE46" s="2"/>
      <c r="UF46" s="2"/>
      <c r="UG46" s="2"/>
      <c r="UH46" s="2"/>
      <c r="UI46" s="2"/>
      <c r="UJ46" s="2"/>
      <c r="UK46" s="2"/>
      <c r="UL46" s="2"/>
      <c r="UM46" s="2"/>
      <c r="UN46" s="2"/>
      <c r="UO46" s="2"/>
      <c r="UP46" s="2"/>
      <c r="UQ46" s="2"/>
      <c r="UR46" s="2"/>
      <c r="US46" s="2"/>
      <c r="UT46" s="2"/>
      <c r="UU46" s="2"/>
      <c r="UV46" s="2"/>
      <c r="UW46" s="2"/>
      <c r="UX46" s="2"/>
      <c r="UY46" s="2"/>
      <c r="UZ46" s="2"/>
      <c r="VA46" s="2"/>
      <c r="VB46" s="2"/>
      <c r="VC46" s="2"/>
      <c r="VD46" s="2"/>
      <c r="VE46" s="2"/>
      <c r="VF46" s="2"/>
      <c r="VG46" s="2"/>
      <c r="VH46" s="2"/>
      <c r="VI46" s="2"/>
      <c r="VJ46" s="2"/>
      <c r="VK46" s="2"/>
      <c r="VL46" s="2"/>
      <c r="VM46" s="2"/>
      <c r="VN46" s="2"/>
      <c r="VO46" s="2"/>
      <c r="VP46" s="2"/>
      <c r="VQ46" s="2"/>
      <c r="VR46" s="2"/>
      <c r="VS46" s="2"/>
      <c r="VT46" s="2"/>
      <c r="VU46" s="2"/>
      <c r="VV46" s="2"/>
      <c r="VW46" s="2"/>
      <c r="VX46" s="2"/>
      <c r="VY46" s="2"/>
      <c r="VZ46" s="2"/>
      <c r="WA46" s="2"/>
      <c r="WB46" s="2"/>
      <c r="WC46" s="2"/>
      <c r="WD46" s="2"/>
      <c r="WE46" s="2"/>
      <c r="WF46" s="2"/>
      <c r="WG46" s="2"/>
      <c r="WH46" s="2"/>
      <c r="WI46" s="2"/>
      <c r="WJ46" s="2"/>
      <c r="WK46" s="2"/>
      <c r="WL46" s="2"/>
      <c r="WM46" s="2"/>
      <c r="WN46" s="2"/>
      <c r="WO46" s="2"/>
      <c r="WP46" s="2"/>
      <c r="WQ46" s="2"/>
      <c r="WR46" s="2"/>
      <c r="WS46" s="2"/>
      <c r="WT46" s="2"/>
      <c r="WU46" s="2"/>
      <c r="WV46" s="2"/>
      <c r="WW46" s="2"/>
      <c r="WX46" s="2"/>
      <c r="WY46" s="2"/>
      <c r="WZ46" s="2"/>
      <c r="XA46" s="2"/>
      <c r="XB46" s="2"/>
      <c r="XC46" s="2"/>
      <c r="XD46" s="2"/>
      <c r="XE46" s="2"/>
      <c r="XF46" s="2"/>
      <c r="XG46" s="2"/>
      <c r="XH46" s="2"/>
      <c r="XI46" s="2"/>
      <c r="XJ46" s="2"/>
      <c r="XK46" s="2"/>
      <c r="XL46" s="2"/>
      <c r="XM46" s="2"/>
      <c r="XN46" s="2"/>
      <c r="XO46" s="2"/>
      <c r="XP46" s="2"/>
      <c r="XQ46" s="2"/>
      <c r="XR46" s="2"/>
      <c r="XS46" s="2"/>
      <c r="XT46" s="2"/>
      <c r="XU46" s="2"/>
      <c r="XV46" s="2"/>
      <c r="XW46" s="2"/>
      <c r="XX46" s="2"/>
      <c r="XY46" s="2"/>
      <c r="XZ46" s="2"/>
      <c r="YA46" s="2"/>
      <c r="YB46" s="2"/>
      <c r="YC46" s="2"/>
      <c r="YD46" s="2"/>
      <c r="YE46" s="2"/>
      <c r="YF46" s="2"/>
      <c r="YG46" s="2"/>
      <c r="YH46" s="2"/>
      <c r="YI46" s="2"/>
      <c r="YJ46" s="2"/>
      <c r="YK46" s="2"/>
      <c r="YL46" s="2"/>
      <c r="YM46" s="2"/>
      <c r="YN46" s="2"/>
      <c r="YO46" s="2"/>
      <c r="YP46" s="2"/>
      <c r="YQ46" s="2"/>
      <c r="YR46" s="2"/>
      <c r="YS46" s="2"/>
      <c r="YT46" s="2"/>
      <c r="YU46" s="2"/>
      <c r="YV46" s="2"/>
      <c r="YW46" s="2"/>
      <c r="YX46" s="2"/>
      <c r="YY46" s="2"/>
      <c r="YZ46" s="2"/>
      <c r="ZA46" s="2"/>
      <c r="ZB46" s="2"/>
      <c r="ZC46" s="2"/>
      <c r="ZD46" s="2"/>
      <c r="ZE46" s="2"/>
      <c r="ZF46" s="2"/>
      <c r="ZG46" s="2"/>
      <c r="ZH46" s="2"/>
      <c r="ZI46" s="2"/>
      <c r="ZJ46" s="2"/>
      <c r="ZK46" s="2"/>
      <c r="ZL46" s="2"/>
      <c r="ZM46" s="2"/>
      <c r="ZN46" s="2"/>
      <c r="ZO46" s="2"/>
      <c r="ZP46" s="2"/>
      <c r="ZQ46" s="2"/>
      <c r="ZR46" s="2"/>
      <c r="ZS46" s="2"/>
      <c r="ZT46" s="2"/>
      <c r="ZU46" s="2"/>
      <c r="ZV46" s="2"/>
      <c r="ZW46" s="2"/>
      <c r="ZX46" s="2"/>
      <c r="ZY46" s="2"/>
      <c r="ZZ46" s="2"/>
      <c r="AAA46" s="2"/>
      <c r="AAB46" s="2"/>
      <c r="AAC46" s="2"/>
      <c r="AAD46" s="2"/>
      <c r="AAE46" s="2"/>
      <c r="AAF46" s="2"/>
      <c r="AAG46" s="2"/>
      <c r="AAH46" s="2"/>
      <c r="AAI46" s="2"/>
      <c r="AAJ46" s="2"/>
      <c r="AAK46" s="2"/>
      <c r="AAL46" s="2"/>
      <c r="AAM46" s="2"/>
      <c r="AAN46" s="2"/>
      <c r="AAO46" s="2"/>
      <c r="AAP46" s="2"/>
      <c r="AAQ46" s="2"/>
      <c r="AAR46" s="2"/>
      <c r="AAS46" s="2"/>
      <c r="AAT46" s="2"/>
      <c r="AAU46" s="2"/>
      <c r="AAV46" s="2"/>
      <c r="AAW46" s="2"/>
      <c r="AAX46" s="2"/>
      <c r="AAY46" s="2"/>
      <c r="AAZ46" s="2"/>
      <c r="ABA46" s="2"/>
      <c r="ABB46" s="2"/>
      <c r="ABC46" s="2"/>
      <c r="ABD46" s="2"/>
      <c r="ABE46" s="2"/>
      <c r="ABF46" s="2"/>
      <c r="ABG46" s="2"/>
      <c r="ABH46" s="2"/>
      <c r="ABI46" s="2"/>
      <c r="ABJ46" s="2"/>
      <c r="ABK46" s="2"/>
      <c r="ABL46" s="2"/>
      <c r="ABM46" s="2"/>
      <c r="ABN46" s="2"/>
      <c r="ABO46" s="2"/>
      <c r="ABP46" s="2"/>
      <c r="ABQ46" s="2"/>
      <c r="ABR46" s="2"/>
      <c r="ABS46" s="2"/>
      <c r="ABT46" s="2"/>
      <c r="ABU46" s="2"/>
      <c r="ABV46" s="2"/>
      <c r="ABW46" s="2"/>
      <c r="ABX46" s="2"/>
      <c r="ABY46" s="2"/>
      <c r="ABZ46" s="2"/>
    </row>
    <row r="47" spans="1:754" x14ac:dyDescent="0.2">
      <c r="A47">
        <v>1987</v>
      </c>
      <c r="B47" s="19" t="s">
        <v>8</v>
      </c>
      <c r="C47" s="6">
        <v>0</v>
      </c>
      <c r="D47" s="6">
        <v>1</v>
      </c>
      <c r="E47" s="7">
        <f>C47/D47</f>
        <v>0</v>
      </c>
      <c r="F47" s="11">
        <f>C47/26944</f>
        <v>0</v>
      </c>
      <c r="G47" s="5">
        <v>1210712</v>
      </c>
      <c r="H47" s="16">
        <f>C47/G47</f>
        <v>0</v>
      </c>
    </row>
    <row r="48" spans="1:754" x14ac:dyDescent="0.2">
      <c r="A48" s="2">
        <v>2007</v>
      </c>
      <c r="B48" s="19" t="s">
        <v>8</v>
      </c>
      <c r="C48" s="6">
        <v>0</v>
      </c>
      <c r="D48">
        <v>1</v>
      </c>
      <c r="E48" s="7">
        <f>C48/D48</f>
        <v>0</v>
      </c>
      <c r="F48" s="11">
        <f>C48/26944</f>
        <v>0</v>
      </c>
      <c r="G48" s="5">
        <v>1354056</v>
      </c>
      <c r="H48" s="16">
        <f>C48/G48</f>
        <v>0</v>
      </c>
    </row>
    <row r="49" spans="1:754" x14ac:dyDescent="0.2">
      <c r="A49" s="2">
        <v>2012</v>
      </c>
      <c r="B49" s="19" t="s">
        <v>8</v>
      </c>
      <c r="C49" s="6">
        <v>0</v>
      </c>
      <c r="D49">
        <v>1</v>
      </c>
      <c r="E49" s="7">
        <f>C49/D49</f>
        <v>0</v>
      </c>
      <c r="F49" s="11">
        <f>C49/26944</f>
        <v>0</v>
      </c>
      <c r="G49" s="14">
        <v>1411087</v>
      </c>
      <c r="H49" s="16">
        <f>C49/G49</f>
        <v>0</v>
      </c>
    </row>
    <row r="50" spans="1:754" x14ac:dyDescent="0.2">
      <c r="A50">
        <v>1992</v>
      </c>
      <c r="B50" s="19" t="s">
        <v>8</v>
      </c>
      <c r="C50" s="6">
        <v>0</v>
      </c>
      <c r="D50">
        <v>0</v>
      </c>
      <c r="E50" s="7">
        <f>0</f>
        <v>0</v>
      </c>
      <c r="F50" s="11">
        <f>C50/26944</f>
        <v>0</v>
      </c>
      <c r="G50" s="5">
        <v>1223153</v>
      </c>
      <c r="H50" s="16">
        <f>C50/G50</f>
        <v>0</v>
      </c>
    </row>
    <row r="51" spans="1:754" x14ac:dyDescent="0.2">
      <c r="A51">
        <v>1997</v>
      </c>
      <c r="B51" s="19" t="s">
        <v>8</v>
      </c>
      <c r="C51" s="6">
        <v>0</v>
      </c>
      <c r="D51">
        <v>0</v>
      </c>
      <c r="E51" s="7">
        <f>0</f>
        <v>0</v>
      </c>
      <c r="F51" s="11">
        <f>C51/26944</f>
        <v>0</v>
      </c>
      <c r="G51" s="5">
        <v>1285683</v>
      </c>
      <c r="H51" s="16">
        <f>C51/G51</f>
        <v>0</v>
      </c>
    </row>
    <row r="52" spans="1:754" x14ac:dyDescent="0.2">
      <c r="A52" s="2">
        <v>2002</v>
      </c>
      <c r="B52" s="19" t="s">
        <v>8</v>
      </c>
      <c r="C52" s="6">
        <v>0</v>
      </c>
      <c r="D52">
        <v>0</v>
      </c>
      <c r="E52" s="7">
        <f>0</f>
        <v>0</v>
      </c>
      <c r="F52" s="11">
        <f>C52/26944</f>
        <v>0</v>
      </c>
      <c r="G52" s="5">
        <v>1358739</v>
      </c>
      <c r="H52" s="16">
        <f>C52/G52</f>
        <v>0</v>
      </c>
    </row>
    <row r="53" spans="1:754" x14ac:dyDescent="0.2">
      <c r="A53" s="2">
        <v>2017</v>
      </c>
      <c r="B53" s="19" t="s">
        <v>8</v>
      </c>
      <c r="C53" s="6">
        <v>0</v>
      </c>
      <c r="D53">
        <v>0</v>
      </c>
      <c r="E53" s="7">
        <f>0</f>
        <v>0</v>
      </c>
      <c r="F53" s="11">
        <f>C53/26944</f>
        <v>0</v>
      </c>
      <c r="G53" s="5">
        <v>1439956</v>
      </c>
      <c r="H53" s="16">
        <f>C53/G53</f>
        <v>0</v>
      </c>
    </row>
    <row r="54" spans="1:754" x14ac:dyDescent="0.2">
      <c r="A54" s="2">
        <v>1978</v>
      </c>
      <c r="B54" s="19" t="s">
        <v>8</v>
      </c>
      <c r="C54" s="6">
        <v>3</v>
      </c>
      <c r="D54" s="6">
        <v>2</v>
      </c>
      <c r="E54" s="7">
        <f>C54/D54</f>
        <v>1.5</v>
      </c>
      <c r="F54" s="11">
        <f>C54/26944</f>
        <v>1.1134204275534442E-4</v>
      </c>
      <c r="G54" s="5">
        <v>1220935</v>
      </c>
      <c r="H54" s="16">
        <f>C54/G54</f>
        <v>2.4571332626224984E-6</v>
      </c>
    </row>
    <row r="55" spans="1:754" x14ac:dyDescent="0.2">
      <c r="A55" s="2">
        <v>1974</v>
      </c>
      <c r="B55" s="19" t="s">
        <v>8</v>
      </c>
      <c r="C55" s="6">
        <v>9</v>
      </c>
      <c r="D55" s="6">
        <v>5</v>
      </c>
      <c r="E55" s="7">
        <f>C55/D55</f>
        <v>1.8</v>
      </c>
      <c r="F55" s="11">
        <f>C55/26944</f>
        <v>3.3402612826603323E-4</v>
      </c>
      <c r="G55" s="5">
        <v>1381621</v>
      </c>
      <c r="H55" s="16">
        <f>C55/G55</f>
        <v>6.5140874378718909E-6</v>
      </c>
    </row>
    <row r="56" spans="1:754" x14ac:dyDescent="0.2">
      <c r="A56" s="2">
        <v>1940</v>
      </c>
      <c r="B56" s="19" t="s">
        <v>8</v>
      </c>
      <c r="C56" s="6">
        <v>144</v>
      </c>
      <c r="D56" s="6">
        <v>21</v>
      </c>
      <c r="E56" s="7">
        <f>C56/D56</f>
        <v>6.8571428571428568</v>
      </c>
      <c r="F56" s="11">
        <f>C56/26944</f>
        <v>5.3444180522565317E-3</v>
      </c>
      <c r="G56" s="12">
        <v>1394711</v>
      </c>
      <c r="H56" s="16">
        <f>C56/G56</f>
        <v>1.0324719601408464E-4</v>
      </c>
    </row>
    <row r="57" spans="1:754" x14ac:dyDescent="0.2">
      <c r="A57" s="2">
        <v>1950</v>
      </c>
      <c r="B57" s="19" t="s">
        <v>8</v>
      </c>
      <c r="C57" s="8">
        <v>235</v>
      </c>
      <c r="D57" s="6">
        <v>19</v>
      </c>
      <c r="E57" s="7">
        <f>C57/D57</f>
        <v>12.368421052631579</v>
      </c>
      <c r="F57" s="11">
        <f>C57/26944</f>
        <v>8.7217933491686456E-3</v>
      </c>
      <c r="G57" s="12">
        <v>1394711</v>
      </c>
      <c r="H57" s="16">
        <f>C57/G57</f>
        <v>1.6849368793965202E-4</v>
      </c>
    </row>
    <row r="58" spans="1:754" x14ac:dyDescent="0.2">
      <c r="A58">
        <v>1930</v>
      </c>
      <c r="B58" s="19" t="s">
        <v>8</v>
      </c>
      <c r="C58" s="6">
        <v>172</v>
      </c>
      <c r="D58" s="6">
        <v>15</v>
      </c>
      <c r="E58" s="7">
        <f>C58/D58</f>
        <v>11.466666666666667</v>
      </c>
      <c r="F58" s="11">
        <f>C58/26944</f>
        <v>6.3836104513064129E-3</v>
      </c>
      <c r="G58" s="12">
        <v>732016</v>
      </c>
      <c r="H58" s="16">
        <f>C58/G58</f>
        <v>2.3496754169307775E-4</v>
      </c>
    </row>
    <row r="59" spans="1:754" x14ac:dyDescent="0.2">
      <c r="A59">
        <v>1920</v>
      </c>
      <c r="B59" s="19" t="s">
        <v>8</v>
      </c>
      <c r="C59" s="3">
        <v>1252</v>
      </c>
      <c r="D59">
        <v>55</v>
      </c>
      <c r="E59" s="7">
        <f>C59/D59</f>
        <v>22.763636363636362</v>
      </c>
      <c r="F59" s="11">
        <f>C59/26944</f>
        <v>4.6466745843230406E-2</v>
      </c>
      <c r="G59" s="12">
        <v>732016</v>
      </c>
      <c r="H59" s="16">
        <f>C59/G59</f>
        <v>1.7103451290682171E-3</v>
      </c>
    </row>
    <row r="60" spans="1:754" x14ac:dyDescent="0.2">
      <c r="A60">
        <v>1910</v>
      </c>
      <c r="B60" s="19" t="s">
        <v>8</v>
      </c>
      <c r="C60" s="3">
        <v>1252</v>
      </c>
      <c r="D60">
        <f>55*1.25</f>
        <v>68.75</v>
      </c>
      <c r="E60" s="7">
        <f>C60/D60</f>
        <v>18.210909090909091</v>
      </c>
      <c r="F60" s="11">
        <f>C60/26944</f>
        <v>4.6466745843230406E-2</v>
      </c>
      <c r="G60" s="15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</row>
    <row r="61" spans="1:754" x14ac:dyDescent="0.2">
      <c r="A61">
        <v>1925</v>
      </c>
      <c r="B61" s="19" t="s">
        <v>8</v>
      </c>
      <c r="C61" s="3">
        <v>738</v>
      </c>
      <c r="D61" s="6">
        <v>41</v>
      </c>
      <c r="E61" s="7">
        <f>C61/D61</f>
        <v>18</v>
      </c>
      <c r="F61" s="11">
        <f>C61/26944</f>
        <v>2.7390142517814728E-2</v>
      </c>
      <c r="G61" s="15"/>
    </row>
    <row r="62" spans="1:754" x14ac:dyDescent="0.2">
      <c r="A62" s="2">
        <v>1945</v>
      </c>
      <c r="B62" s="19" t="s">
        <v>8</v>
      </c>
      <c r="C62" s="6">
        <v>177</v>
      </c>
      <c r="D62" s="6">
        <v>23</v>
      </c>
      <c r="E62" s="7">
        <f>C62/D62</f>
        <v>7.6956521739130439</v>
      </c>
      <c r="F62" s="11">
        <f>C62/26944</f>
        <v>6.5691805225653209E-3</v>
      </c>
      <c r="G62" s="15"/>
    </row>
    <row r="63" spans="1:754" x14ac:dyDescent="0.2">
      <c r="A63" s="2">
        <v>1954</v>
      </c>
      <c r="B63" s="19" t="s">
        <v>8</v>
      </c>
      <c r="C63" s="8">
        <v>174</v>
      </c>
      <c r="D63" s="6">
        <v>13</v>
      </c>
      <c r="E63" s="7">
        <f>C63/D63</f>
        <v>13.384615384615385</v>
      </c>
      <c r="F63" s="11">
        <f>C63/26944</f>
        <v>6.4578384798099761E-3</v>
      </c>
      <c r="G63" s="15"/>
    </row>
    <row r="64" spans="1:754" x14ac:dyDescent="0.2">
      <c r="A64" s="2">
        <v>1935</v>
      </c>
      <c r="B64" s="19" t="s">
        <v>8</v>
      </c>
      <c r="C64" s="6">
        <v>83</v>
      </c>
      <c r="D64" s="6">
        <v>20</v>
      </c>
      <c r="E64" s="7">
        <f>C64/D64</f>
        <v>4.1500000000000004</v>
      </c>
      <c r="F64" s="11">
        <f>C64/26944</f>
        <v>3.0804631828978621E-3</v>
      </c>
      <c r="G64" s="15"/>
    </row>
    <row r="65" spans="1:754" x14ac:dyDescent="0.2">
      <c r="A65" s="2">
        <v>1959</v>
      </c>
      <c r="B65" s="19" t="s">
        <v>8</v>
      </c>
      <c r="C65" s="6">
        <v>71</v>
      </c>
      <c r="D65" s="6">
        <v>8</v>
      </c>
      <c r="E65" s="7">
        <f>C65/D65</f>
        <v>8.875</v>
      </c>
      <c r="F65" s="11">
        <f>C65/26944</f>
        <v>2.6350950118764847E-3</v>
      </c>
      <c r="G65" s="15"/>
    </row>
    <row r="66" spans="1:754" x14ac:dyDescent="0.2">
      <c r="A66" s="2">
        <v>1969</v>
      </c>
      <c r="B66" s="19" t="s">
        <v>8</v>
      </c>
      <c r="C66" s="6">
        <v>9</v>
      </c>
      <c r="D66" s="6">
        <v>0</v>
      </c>
      <c r="E66" s="7">
        <f>0</f>
        <v>0</v>
      </c>
      <c r="F66" s="11">
        <f>C66/26944</f>
        <v>3.3402612826603323E-4</v>
      </c>
      <c r="G66" s="17"/>
    </row>
    <row r="67" spans="1:754" x14ac:dyDescent="0.2">
      <c r="A67" s="2">
        <v>1964</v>
      </c>
      <c r="B67" s="19" t="s">
        <v>8</v>
      </c>
      <c r="C67" s="6">
        <v>7</v>
      </c>
      <c r="D67" s="6">
        <v>6</v>
      </c>
      <c r="E67" s="7">
        <f>C67/D67</f>
        <v>1.1666666666666667</v>
      </c>
      <c r="F67" s="11">
        <f>C67/26944</f>
        <v>2.5979809976247031E-4</v>
      </c>
    </row>
    <row r="68" spans="1:754" x14ac:dyDescent="0.2">
      <c r="A68" s="2">
        <v>2017</v>
      </c>
      <c r="B68" s="19" t="s">
        <v>9</v>
      </c>
      <c r="C68" s="5">
        <v>62467</v>
      </c>
      <c r="D68">
        <v>494</v>
      </c>
      <c r="E68" s="7">
        <f>C68/D68</f>
        <v>126.45141700404858</v>
      </c>
      <c r="F68" s="11">
        <f>C68/451693</f>
        <v>0.13829525806244508</v>
      </c>
      <c r="G68" s="13">
        <v>193255</v>
      </c>
      <c r="H68" s="16">
        <f>C68/G68</f>
        <v>0.32323613878036789</v>
      </c>
    </row>
    <row r="69" spans="1:754" x14ac:dyDescent="0.2">
      <c r="A69" s="2">
        <v>2012</v>
      </c>
      <c r="B69" s="19" t="s">
        <v>9</v>
      </c>
      <c r="C69" s="5">
        <v>79676</v>
      </c>
      <c r="D69">
        <v>563</v>
      </c>
      <c r="E69" s="7">
        <f>C69/D69</f>
        <v>141.52042628774421</v>
      </c>
      <c r="F69" s="11">
        <f>C69/451693</f>
        <v>0.17639414381006568</v>
      </c>
      <c r="G69" s="14">
        <v>198689</v>
      </c>
      <c r="H69" s="16">
        <f>C69/G69</f>
        <v>0.4010086114480419</v>
      </c>
    </row>
    <row r="70" spans="1:754" x14ac:dyDescent="0.2">
      <c r="A70">
        <v>1997</v>
      </c>
      <c r="B70" s="19" t="s">
        <v>9</v>
      </c>
      <c r="C70" s="6">
        <v>85804</v>
      </c>
      <c r="D70">
        <v>511</v>
      </c>
      <c r="E70" s="7">
        <f>C70/D70</f>
        <v>167.91389432485323</v>
      </c>
      <c r="F70" s="11">
        <f>C70/451693</f>
        <v>0.18996088050954962</v>
      </c>
      <c r="G70" s="13">
        <v>202053</v>
      </c>
      <c r="H70" s="16">
        <f>C70/G70</f>
        <v>0.42466085630997807</v>
      </c>
    </row>
    <row r="71" spans="1:754" x14ac:dyDescent="0.2">
      <c r="A71" s="2">
        <v>2007</v>
      </c>
      <c r="B71" s="19" t="s">
        <v>9</v>
      </c>
      <c r="C71" s="5">
        <v>86613</v>
      </c>
      <c r="D71">
        <v>580</v>
      </c>
      <c r="E71" s="7">
        <f>C71/D71</f>
        <v>149.33275862068965</v>
      </c>
      <c r="F71" s="11">
        <f>C71/451693</f>
        <v>0.19175191999876021</v>
      </c>
      <c r="G71" s="14">
        <v>200877</v>
      </c>
      <c r="H71" s="16">
        <f>C71/G71</f>
        <v>0.43117430069146789</v>
      </c>
    </row>
    <row r="72" spans="1:754" x14ac:dyDescent="0.2">
      <c r="A72">
        <v>1992</v>
      </c>
      <c r="B72" s="19" t="s">
        <v>9</v>
      </c>
      <c r="C72" s="6">
        <v>97869</v>
      </c>
      <c r="D72">
        <v>517</v>
      </c>
      <c r="E72" s="7">
        <f>C72/D72</f>
        <v>189.30174081237911</v>
      </c>
      <c r="F72" s="11">
        <f>C72/451693</f>
        <v>0.21667150033319091</v>
      </c>
      <c r="G72" s="13">
        <v>213460</v>
      </c>
      <c r="H72" s="16">
        <f>C72/G72</f>
        <v>0.45848870982853929</v>
      </c>
    </row>
    <row r="73" spans="1:754" x14ac:dyDescent="0.2">
      <c r="A73" s="2">
        <v>2002</v>
      </c>
      <c r="B73" s="19" t="s">
        <v>9</v>
      </c>
      <c r="C73" s="6">
        <v>98276</v>
      </c>
      <c r="D73">
        <v>588</v>
      </c>
      <c r="E73" s="7">
        <f>C73/D73</f>
        <v>167.1360544217687</v>
      </c>
      <c r="F73" s="11">
        <f>C73/451693</f>
        <v>0.21757255481045754</v>
      </c>
      <c r="G73" s="14">
        <v>201438</v>
      </c>
      <c r="H73" s="16">
        <f>C73/G73</f>
        <v>0.48787219888998101</v>
      </c>
    </row>
    <row r="74" spans="1:754" x14ac:dyDescent="0.2">
      <c r="A74">
        <v>1987</v>
      </c>
      <c r="B74" s="19" t="s">
        <v>9</v>
      </c>
      <c r="C74" s="6">
        <v>116759</v>
      </c>
      <c r="D74" s="5">
        <v>590</v>
      </c>
      <c r="E74" s="7">
        <f>C74/D74</f>
        <v>197.89661016949154</v>
      </c>
      <c r="F74" s="11">
        <f>C74/451693</f>
        <v>0.25849194032229855</v>
      </c>
      <c r="G74" s="13">
        <v>211283</v>
      </c>
      <c r="H74" s="16">
        <f>C74/G74</f>
        <v>0.55261899916226109</v>
      </c>
    </row>
    <row r="75" spans="1:754" x14ac:dyDescent="0.2">
      <c r="A75">
        <v>1982</v>
      </c>
      <c r="B75" s="19" t="s">
        <v>9</v>
      </c>
      <c r="C75" s="6">
        <v>132263</v>
      </c>
      <c r="D75" s="5">
        <v>644</v>
      </c>
      <c r="E75" s="7">
        <f>C75/D75</f>
        <v>205.3773291925466</v>
      </c>
      <c r="F75" s="11">
        <f>C75/451693</f>
        <v>0.29281613839488324</v>
      </c>
      <c r="G75" s="14">
        <v>213903</v>
      </c>
      <c r="H75" s="16">
        <f>C75/G75</f>
        <v>0.61833167370256614</v>
      </c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V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QU75" s="2"/>
      <c r="QV75" s="2"/>
      <c r="QW75" s="2"/>
      <c r="QX75" s="2"/>
      <c r="QY75" s="2"/>
      <c r="QZ75" s="2"/>
      <c r="RA75" s="2"/>
      <c r="RB75" s="2"/>
      <c r="RC75" s="2"/>
      <c r="RD75" s="2"/>
      <c r="RE75" s="2"/>
      <c r="RF75" s="2"/>
      <c r="RG75" s="2"/>
      <c r="RH75" s="2"/>
      <c r="RI75" s="2"/>
      <c r="RJ75" s="2"/>
      <c r="RK75" s="2"/>
      <c r="RL75" s="2"/>
      <c r="RM75" s="2"/>
      <c r="RN75" s="2"/>
      <c r="RO75" s="2"/>
      <c r="RP75" s="2"/>
      <c r="RQ75" s="2"/>
      <c r="RR75" s="2"/>
      <c r="RS75" s="2"/>
      <c r="RT75" s="2"/>
      <c r="RU75" s="2"/>
      <c r="RV75" s="2"/>
      <c r="RW75" s="2"/>
      <c r="RX75" s="2"/>
      <c r="RY75" s="2"/>
      <c r="RZ75" s="2"/>
      <c r="SA75" s="2"/>
      <c r="SB75" s="2"/>
      <c r="SC75" s="2"/>
      <c r="SD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</row>
    <row r="76" spans="1:754" x14ac:dyDescent="0.2">
      <c r="A76" s="2">
        <v>1978</v>
      </c>
      <c r="B76" s="19" t="s">
        <v>9</v>
      </c>
      <c r="C76" s="6">
        <v>144174</v>
      </c>
      <c r="D76" s="5">
        <v>666</v>
      </c>
      <c r="E76" s="7">
        <f>C76/D76</f>
        <v>216.47747747747746</v>
      </c>
      <c r="F76" s="11">
        <f>C76/451693</f>
        <v>0.3191858186865858</v>
      </c>
      <c r="G76" s="13">
        <v>217855</v>
      </c>
      <c r="H76" s="16">
        <f>C76/G76</f>
        <v>0.66178880448004407</v>
      </c>
    </row>
    <row r="77" spans="1:754" x14ac:dyDescent="0.2">
      <c r="A77" s="2">
        <v>1974</v>
      </c>
      <c r="B77" s="19" t="s">
        <v>9</v>
      </c>
      <c r="C77" s="6">
        <v>146323</v>
      </c>
      <c r="D77" s="5">
        <v>643</v>
      </c>
      <c r="E77" s="7">
        <f>C77/D77</f>
        <v>227.56298600311041</v>
      </c>
      <c r="F77" s="11">
        <f>C77/451693</f>
        <v>0.32394347488227626</v>
      </c>
      <c r="G77" s="14">
        <v>218031</v>
      </c>
      <c r="H77" s="16">
        <f>C77/G77</f>
        <v>0.67111098880434439</v>
      </c>
    </row>
    <row r="78" spans="1:754" x14ac:dyDescent="0.2">
      <c r="A78" s="2">
        <v>1950</v>
      </c>
      <c r="B78" s="19" t="s">
        <v>9</v>
      </c>
      <c r="C78" s="8">
        <v>294942</v>
      </c>
      <c r="D78" s="5">
        <v>2345</v>
      </c>
      <c r="E78" s="7">
        <f>C78/D78</f>
        <v>125.77484008528785</v>
      </c>
      <c r="F78" s="11">
        <f>C78/451693</f>
        <v>0.65297004824072991</v>
      </c>
      <c r="G78" s="10">
        <v>165749</v>
      </c>
      <c r="H78" s="16">
        <f>C78/G78</f>
        <v>1.7794496497716428</v>
      </c>
    </row>
    <row r="79" spans="1:754" x14ac:dyDescent="0.2">
      <c r="A79" s="2">
        <v>1940</v>
      </c>
      <c r="B79" s="19" t="s">
        <v>9</v>
      </c>
      <c r="C79" s="6">
        <v>324142</v>
      </c>
      <c r="D79" s="5">
        <v>2851</v>
      </c>
      <c r="E79" s="7">
        <f>C79/D79</f>
        <v>113.69414240617327</v>
      </c>
      <c r="F79" s="11">
        <f>C79/451693</f>
        <v>0.71761572572521604</v>
      </c>
      <c r="G79" s="12">
        <v>165749</v>
      </c>
      <c r="H79" s="16">
        <f>C79/G79</f>
        <v>1.9556196417474616</v>
      </c>
    </row>
    <row r="80" spans="1:754" x14ac:dyDescent="0.2">
      <c r="A80">
        <v>1930</v>
      </c>
      <c r="B80" s="19" t="s">
        <v>9</v>
      </c>
      <c r="C80" s="5">
        <v>336035</v>
      </c>
      <c r="D80" s="5">
        <v>3104</v>
      </c>
      <c r="E80" s="7">
        <f>C80/D80</f>
        <v>108.25869845360825</v>
      </c>
      <c r="F80" s="11">
        <f>C80/451693</f>
        <v>0.74394555594175693</v>
      </c>
      <c r="G80" s="10">
        <v>113610</v>
      </c>
      <c r="H80" s="16">
        <f>C80/G80</f>
        <v>2.9577942082563156</v>
      </c>
    </row>
    <row r="81" spans="1:754" x14ac:dyDescent="0.2">
      <c r="A81">
        <v>1920</v>
      </c>
      <c r="B81" s="19" t="s">
        <v>9</v>
      </c>
      <c r="C81" s="4">
        <v>384832</v>
      </c>
      <c r="D81" s="5">
        <v>3594</v>
      </c>
      <c r="E81" s="7">
        <f>C81/D81</f>
        <v>107.07623817473566</v>
      </c>
      <c r="F81" s="11">
        <f>C81/451693</f>
        <v>0.85197689581197844</v>
      </c>
      <c r="G81" s="12">
        <v>113610</v>
      </c>
      <c r="H81" s="16">
        <f>C81/G81</f>
        <v>3.3873074553296365</v>
      </c>
    </row>
    <row r="82" spans="1:754" x14ac:dyDescent="0.2">
      <c r="A82">
        <v>1910</v>
      </c>
      <c r="B82" s="19" t="s">
        <v>9</v>
      </c>
      <c r="C82" s="4">
        <v>411475</v>
      </c>
      <c r="D82" s="5">
        <v>4017</v>
      </c>
      <c r="E82" s="7">
        <f>C82/D82</f>
        <v>102.43340801593229</v>
      </c>
      <c r="F82" s="11">
        <f>C82/451693</f>
        <v>0.91096164873044305</v>
      </c>
      <c r="G82" s="17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V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QU82" s="2"/>
      <c r="QV82" s="2"/>
      <c r="QW82" s="2"/>
      <c r="QX82" s="2"/>
      <c r="QY82" s="2"/>
      <c r="QZ82" s="2"/>
      <c r="RA82" s="2"/>
      <c r="RB82" s="2"/>
      <c r="RC82" s="2"/>
      <c r="RD82" s="2"/>
      <c r="RE82" s="2"/>
      <c r="RF82" s="2"/>
      <c r="RG82" s="2"/>
      <c r="RH82" s="2"/>
      <c r="RI82" s="2"/>
      <c r="RJ82" s="2"/>
      <c r="RK82" s="2"/>
      <c r="RL82" s="2"/>
      <c r="RM82" s="2"/>
      <c r="RN82" s="2"/>
      <c r="RO82" s="2"/>
      <c r="RP82" s="2"/>
      <c r="RQ82" s="2"/>
      <c r="RR82" s="2"/>
      <c r="RS82" s="2"/>
      <c r="RT82" s="2"/>
      <c r="RU82" s="2"/>
      <c r="RV82" s="2"/>
      <c r="RW82" s="2"/>
      <c r="RX82" s="2"/>
      <c r="RY82" s="2"/>
      <c r="RZ82" s="2"/>
      <c r="SA82" s="2"/>
      <c r="SB82" s="2"/>
      <c r="SC82" s="2"/>
      <c r="SD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  <c r="AAB82" s="2"/>
      <c r="AAC82" s="2"/>
      <c r="AAD82" s="2"/>
      <c r="AAE82" s="2"/>
      <c r="AAF82" s="2"/>
      <c r="AAG82" s="2"/>
      <c r="AAH82" s="2"/>
      <c r="AAI82" s="2"/>
      <c r="AAJ82" s="2"/>
      <c r="AAK82" s="2"/>
      <c r="AAL82" s="2"/>
      <c r="AAM82" s="2"/>
      <c r="AAN82" s="2"/>
      <c r="AAO82" s="2"/>
      <c r="AAP82" s="2"/>
      <c r="AAQ82" s="2"/>
      <c r="AAR82" s="2"/>
      <c r="AAS82" s="2"/>
      <c r="AAT82" s="2"/>
      <c r="AAU82" s="2"/>
      <c r="AAV82" s="2"/>
      <c r="AAW82" s="2"/>
      <c r="AAX82" s="2"/>
      <c r="AAY82" s="2"/>
      <c r="AAZ82" s="2"/>
      <c r="ABA82" s="2"/>
      <c r="ABB82" s="2"/>
      <c r="ABC82" s="2"/>
      <c r="ABD82" s="2"/>
      <c r="ABE82" s="2"/>
      <c r="ABF82" s="2"/>
      <c r="ABG82" s="2"/>
      <c r="ABH82" s="2"/>
      <c r="ABI82" s="2"/>
      <c r="ABJ82" s="2"/>
      <c r="ABK82" s="2"/>
      <c r="ABL82" s="2"/>
      <c r="ABM82" s="2"/>
      <c r="ABN82" s="2"/>
      <c r="ABO82" s="2"/>
      <c r="ABP82" s="2"/>
      <c r="ABQ82" s="2"/>
      <c r="ABR82" s="2"/>
      <c r="ABS82" s="2"/>
      <c r="ABT82" s="2"/>
      <c r="ABU82" s="2"/>
      <c r="ABV82" s="2"/>
      <c r="ABW82" s="2"/>
      <c r="ABX82" s="2"/>
      <c r="ABY82" s="2"/>
      <c r="ABZ82" s="2"/>
    </row>
    <row r="83" spans="1:754" x14ac:dyDescent="0.2">
      <c r="A83">
        <v>1925</v>
      </c>
      <c r="B83" s="19" t="s">
        <v>9</v>
      </c>
      <c r="C83" s="4">
        <v>363919</v>
      </c>
      <c r="D83" s="5">
        <v>3515</v>
      </c>
      <c r="E83" s="7">
        <f>C83/D83</f>
        <v>103.53314366998578</v>
      </c>
      <c r="F83" s="11">
        <f>C83/451693</f>
        <v>0.80567775015331211</v>
      </c>
      <c r="G83" s="15"/>
    </row>
    <row r="84" spans="1:754" x14ac:dyDescent="0.2">
      <c r="A84" s="2">
        <v>1945</v>
      </c>
      <c r="B84" s="19" t="s">
        <v>9</v>
      </c>
      <c r="C84" s="6">
        <v>359057</v>
      </c>
      <c r="D84" s="5">
        <v>3169</v>
      </c>
      <c r="E84" s="7">
        <f>C84/D84</f>
        <v>113.30293467970969</v>
      </c>
      <c r="F84" s="11">
        <f>C84/451693</f>
        <v>0.79491380207353224</v>
      </c>
      <c r="G84" s="17"/>
    </row>
    <row r="85" spans="1:754" x14ac:dyDescent="0.2">
      <c r="A85" s="2">
        <v>1935</v>
      </c>
      <c r="B85" s="19" t="s">
        <v>9</v>
      </c>
      <c r="C85" s="5">
        <v>346308</v>
      </c>
      <c r="D85" s="5">
        <v>3296</v>
      </c>
      <c r="E85" s="7">
        <f>C85/D85</f>
        <v>105.06917475728156</v>
      </c>
      <c r="F85" s="11">
        <f>C85/451693</f>
        <v>0.76668887939374752</v>
      </c>
      <c r="G85" s="15"/>
    </row>
    <row r="86" spans="1:754" x14ac:dyDescent="0.2">
      <c r="A86" s="2">
        <v>1954</v>
      </c>
      <c r="B86" s="19" t="s">
        <v>9</v>
      </c>
      <c r="C86" s="8">
        <v>282864</v>
      </c>
      <c r="D86" s="5">
        <v>2022</v>
      </c>
      <c r="E86" s="7">
        <f>C86/D86</f>
        <v>139.89317507418397</v>
      </c>
      <c r="F86" s="11">
        <f>C86/451693</f>
        <v>0.62623064780724957</v>
      </c>
      <c r="G86" s="17"/>
    </row>
    <row r="87" spans="1:754" x14ac:dyDescent="0.2">
      <c r="A87" s="2">
        <v>1959</v>
      </c>
      <c r="B87" s="19" t="s">
        <v>9</v>
      </c>
      <c r="C87" s="6">
        <v>242539</v>
      </c>
      <c r="D87" s="5">
        <v>1424</v>
      </c>
      <c r="E87" s="7">
        <f>C87/D87</f>
        <v>170.32233146067415</v>
      </c>
      <c r="F87" s="11">
        <f>C87/451693</f>
        <v>0.53695540997978719</v>
      </c>
    </row>
    <row r="88" spans="1:754" x14ac:dyDescent="0.2">
      <c r="A88" s="2">
        <v>1964</v>
      </c>
      <c r="B88" s="19" t="s">
        <v>9</v>
      </c>
      <c r="C88" s="6">
        <v>210846</v>
      </c>
      <c r="D88" s="5">
        <v>1112</v>
      </c>
      <c r="E88" s="7">
        <f>C88/D88</f>
        <v>189.60971223021582</v>
      </c>
      <c r="F88" s="11">
        <f>C88/451693</f>
        <v>0.46679049708540976</v>
      </c>
      <c r="G88" s="17"/>
    </row>
    <row r="89" spans="1:754" x14ac:dyDescent="0.2">
      <c r="A89" s="2">
        <v>1969</v>
      </c>
      <c r="B89" s="19" t="s">
        <v>9</v>
      </c>
      <c r="C89" s="6">
        <v>153789</v>
      </c>
      <c r="D89" s="5">
        <v>765</v>
      </c>
      <c r="E89" s="7">
        <f>C89/D89</f>
        <v>201.03137254901961</v>
      </c>
      <c r="F89" s="11">
        <f>C89/451693</f>
        <v>0.34047240050211097</v>
      </c>
      <c r="G89" s="15"/>
    </row>
    <row r="90" spans="1:754" x14ac:dyDescent="0.2">
      <c r="A90" s="2">
        <v>2017</v>
      </c>
      <c r="B90" s="19" t="s">
        <v>10</v>
      </c>
      <c r="C90" s="5">
        <v>166240</v>
      </c>
      <c r="D90">
        <v>956</v>
      </c>
      <c r="E90" s="7">
        <f>C90/D90</f>
        <v>173.89121338912133</v>
      </c>
      <c r="F90" s="11">
        <f>C90/837344</f>
        <v>0.19853250277066534</v>
      </c>
      <c r="G90" s="13">
        <v>77199</v>
      </c>
      <c r="H90" s="16">
        <f>C90/G90</f>
        <v>2.1533957693752508</v>
      </c>
    </row>
    <row r="91" spans="1:754" x14ac:dyDescent="0.2">
      <c r="A91" s="2">
        <v>2007</v>
      </c>
      <c r="B91" s="19" t="s">
        <v>10</v>
      </c>
      <c r="C91" s="5">
        <v>183439</v>
      </c>
      <c r="D91" s="5">
        <v>1122</v>
      </c>
      <c r="E91" s="7">
        <f>C91/D91</f>
        <v>163.49286987522282</v>
      </c>
      <c r="F91" s="11">
        <f>C91/837344</f>
        <v>0.21907244812167997</v>
      </c>
      <c r="G91" s="5">
        <v>81056</v>
      </c>
      <c r="H91" s="16">
        <f>C91/G91</f>
        <v>2.2631143900513226</v>
      </c>
    </row>
    <row r="92" spans="1:754" x14ac:dyDescent="0.2">
      <c r="A92">
        <v>1997</v>
      </c>
      <c r="B92" s="19" t="s">
        <v>10</v>
      </c>
      <c r="C92" s="6">
        <v>192015</v>
      </c>
      <c r="D92">
        <v>946</v>
      </c>
      <c r="E92" s="7">
        <f>C92/D92</f>
        <v>202.97568710359408</v>
      </c>
      <c r="F92" s="11">
        <f>C92/837344</f>
        <v>0.22931435586807811</v>
      </c>
      <c r="G92" s="13">
        <v>84718</v>
      </c>
      <c r="H92" s="16">
        <f>C92/G92</f>
        <v>2.2665195117920631</v>
      </c>
    </row>
    <row r="93" spans="1:754" x14ac:dyDescent="0.2">
      <c r="A93">
        <v>1992</v>
      </c>
      <c r="B93" s="19" t="s">
        <v>10</v>
      </c>
      <c r="C93" s="6">
        <v>203704</v>
      </c>
      <c r="D93">
        <v>941</v>
      </c>
      <c r="E93" s="7">
        <f>C93/D93</f>
        <v>216.47608926673752</v>
      </c>
      <c r="F93" s="11">
        <f>C93/837344</f>
        <v>0.24327397103221615</v>
      </c>
      <c r="G93" s="14">
        <v>85326</v>
      </c>
      <c r="H93" s="16">
        <f>C93/G93</f>
        <v>2.3873614138715045</v>
      </c>
    </row>
    <row r="94" spans="1:754" x14ac:dyDescent="0.2">
      <c r="A94" s="2">
        <v>2002</v>
      </c>
      <c r="B94" s="19" t="s">
        <v>10</v>
      </c>
      <c r="C94" s="6">
        <v>201913</v>
      </c>
      <c r="D94">
        <v>1157</v>
      </c>
      <c r="E94" s="7">
        <f>C94/D94</f>
        <v>174.514261019879</v>
      </c>
      <c r="F94" s="11">
        <f>C94/837344</f>
        <v>0.24113506515840563</v>
      </c>
      <c r="G94" s="13">
        <v>83301</v>
      </c>
      <c r="H94" s="16">
        <f>C94/G94</f>
        <v>2.4238964718310703</v>
      </c>
    </row>
    <row r="95" spans="1:754" x14ac:dyDescent="0.2">
      <c r="A95" s="2">
        <v>2012</v>
      </c>
      <c r="B95" s="19" t="s">
        <v>10</v>
      </c>
      <c r="C95" s="5">
        <v>197257</v>
      </c>
      <c r="D95">
        <v>1038</v>
      </c>
      <c r="E95" s="7">
        <f>C95/D95</f>
        <v>190.03564547206165</v>
      </c>
      <c r="F95" s="11">
        <f>C95/837344</f>
        <v>0.23557462643787977</v>
      </c>
      <c r="G95" s="14">
        <v>79354</v>
      </c>
      <c r="H95" s="16">
        <f>C95/G95</f>
        <v>2.4857852156161</v>
      </c>
    </row>
    <row r="96" spans="1:754" x14ac:dyDescent="0.2">
      <c r="A96">
        <v>1987</v>
      </c>
      <c r="B96" s="19" t="s">
        <v>10</v>
      </c>
      <c r="C96" s="6">
        <v>234999</v>
      </c>
      <c r="D96" s="5">
        <v>1102</v>
      </c>
      <c r="E96" s="7">
        <f>C96/D96</f>
        <v>213.24773139745918</v>
      </c>
      <c r="F96" s="11">
        <f>C96/837344</f>
        <v>0.28064809683953068</v>
      </c>
      <c r="G96" s="13">
        <v>83883</v>
      </c>
      <c r="H96" s="16">
        <f>C96/G96</f>
        <v>2.8015092450198491</v>
      </c>
    </row>
    <row r="97" spans="1:754" x14ac:dyDescent="0.2">
      <c r="A97">
        <v>1982</v>
      </c>
      <c r="B97" s="19" t="s">
        <v>10</v>
      </c>
      <c r="C97" s="6">
        <v>252564</v>
      </c>
      <c r="D97" s="5">
        <v>1211</v>
      </c>
      <c r="E97" s="7">
        <f>C97/D97</f>
        <v>208.55821635012387</v>
      </c>
      <c r="F97" s="11">
        <f>C97/837344</f>
        <v>0.30162513853326711</v>
      </c>
      <c r="G97" s="14">
        <v>85877</v>
      </c>
      <c r="H97" s="16">
        <f>C97/G97</f>
        <v>2.9409970073477183</v>
      </c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V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QU97" s="2"/>
      <c r="QV97" s="2"/>
      <c r="QW97" s="2"/>
      <c r="QX97" s="2"/>
      <c r="QY97" s="2"/>
      <c r="QZ97" s="2"/>
      <c r="RA97" s="2"/>
      <c r="RB97" s="2"/>
      <c r="RC97" s="2"/>
      <c r="RD97" s="2"/>
      <c r="RE97" s="2"/>
      <c r="RF97" s="2"/>
      <c r="RG97" s="2"/>
      <c r="RH97" s="2"/>
      <c r="RI97" s="2"/>
      <c r="RJ97" s="2"/>
      <c r="RK97" s="2"/>
      <c r="RL97" s="2"/>
      <c r="RM97" s="2"/>
      <c r="RN97" s="2"/>
      <c r="RO97" s="2"/>
      <c r="RP97" s="2"/>
      <c r="RQ97" s="2"/>
      <c r="RR97" s="2"/>
      <c r="RS97" s="2"/>
      <c r="RT97" s="2"/>
      <c r="RU97" s="2"/>
      <c r="RV97" s="2"/>
      <c r="RW97" s="2"/>
      <c r="RX97" s="2"/>
      <c r="RY97" s="2"/>
      <c r="RZ97" s="2"/>
      <c r="SA97" s="2"/>
      <c r="SB97" s="2"/>
      <c r="SC97" s="2"/>
      <c r="SD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  <c r="AAB97" s="2"/>
      <c r="AAC97" s="2"/>
      <c r="AAD97" s="2"/>
      <c r="AAE97" s="2"/>
      <c r="AAF97" s="2"/>
      <c r="AAG97" s="2"/>
      <c r="AAH97" s="2"/>
      <c r="AAI97" s="2"/>
      <c r="AAJ97" s="2"/>
      <c r="AAK97" s="2"/>
      <c r="AAL97" s="2"/>
      <c r="AAM97" s="2"/>
      <c r="AAN97" s="2"/>
      <c r="AAO97" s="2"/>
      <c r="AAP97" s="2"/>
      <c r="AAQ97" s="2"/>
      <c r="AAR97" s="2"/>
      <c r="AAS97" s="2"/>
      <c r="AAT97" s="2"/>
      <c r="AAU97" s="2"/>
      <c r="AAV97" s="2"/>
      <c r="AAW97" s="2"/>
      <c r="AAX97" s="2"/>
      <c r="AAY97" s="2"/>
      <c r="AAZ97" s="2"/>
      <c r="ABA97" s="2"/>
      <c r="ABB97" s="2"/>
      <c r="ABC97" s="2"/>
      <c r="ABD97" s="2"/>
      <c r="ABE97" s="2"/>
      <c r="ABF97" s="2"/>
      <c r="ABG97" s="2"/>
      <c r="ABH97" s="2"/>
      <c r="ABI97" s="2"/>
      <c r="ABJ97" s="2"/>
      <c r="ABK97" s="2"/>
      <c r="ABL97" s="2"/>
      <c r="ABM97" s="2"/>
      <c r="ABN97" s="2"/>
      <c r="ABO97" s="2"/>
      <c r="ABP97" s="2"/>
      <c r="ABQ97" s="2"/>
      <c r="ABR97" s="2"/>
      <c r="ABS97" s="2"/>
      <c r="ABT97" s="2"/>
      <c r="ABU97" s="2"/>
      <c r="ABV97" s="2"/>
      <c r="ABW97" s="2"/>
      <c r="ABX97" s="2"/>
      <c r="ABY97" s="2"/>
      <c r="ABZ97" s="2"/>
    </row>
    <row r="98" spans="1:754" x14ac:dyDescent="0.2">
      <c r="A98" s="2">
        <v>1974</v>
      </c>
      <c r="B98" s="19" t="s">
        <v>10</v>
      </c>
      <c r="C98" s="6">
        <v>262048</v>
      </c>
      <c r="D98" s="5">
        <v>1220</v>
      </c>
      <c r="E98" s="7">
        <f>C98/D98</f>
        <v>214.79344262295081</v>
      </c>
      <c r="F98" s="11">
        <f>C98/837344</f>
        <v>0.31295142737035198</v>
      </c>
      <c r="G98" s="13">
        <v>83950</v>
      </c>
      <c r="H98" s="16">
        <f>C98/G98</f>
        <v>3.1214770696843357</v>
      </c>
    </row>
    <row r="99" spans="1:754" x14ac:dyDescent="0.2">
      <c r="A99" s="2">
        <v>1978</v>
      </c>
      <c r="B99" s="19" t="s">
        <v>10</v>
      </c>
      <c r="C99" s="6">
        <v>268528</v>
      </c>
      <c r="D99" s="5">
        <v>1262</v>
      </c>
      <c r="E99" s="7">
        <f>C99/D99</f>
        <v>212.77971473851031</v>
      </c>
      <c r="F99" s="11">
        <f>C99/837344</f>
        <v>0.32069018229067148</v>
      </c>
      <c r="G99" s="5">
        <v>85883</v>
      </c>
      <c r="H99" s="16">
        <f>C99/G99</f>
        <v>3.1266723332906396</v>
      </c>
    </row>
    <row r="100" spans="1:754" x14ac:dyDescent="0.2">
      <c r="A100" s="2">
        <v>1950</v>
      </c>
      <c r="B100" s="19" t="s">
        <v>10</v>
      </c>
      <c r="C100" s="8">
        <v>513321</v>
      </c>
      <c r="D100" s="5">
        <v>3508</v>
      </c>
      <c r="E100" s="7">
        <f>C100/D100</f>
        <v>146.32867730900799</v>
      </c>
      <c r="F100" s="11">
        <f>C100/837344</f>
        <v>0.61303478618106777</v>
      </c>
      <c r="G100" s="10">
        <v>72652</v>
      </c>
      <c r="H100" s="16">
        <f>C100/G100</f>
        <v>7.0654765181963333</v>
      </c>
    </row>
    <row r="101" spans="1:754" x14ac:dyDescent="0.2">
      <c r="A101" s="2">
        <v>1940</v>
      </c>
      <c r="B101" s="19" t="s">
        <v>10</v>
      </c>
      <c r="C101" s="6">
        <v>537467</v>
      </c>
      <c r="D101" s="5">
        <v>4124</v>
      </c>
      <c r="E101" s="7">
        <f>C101/D101</f>
        <v>130.32662463627545</v>
      </c>
      <c r="F101" s="11">
        <f>C101/837344</f>
        <v>0.64187120227767802</v>
      </c>
      <c r="G101" s="12">
        <v>72652</v>
      </c>
      <c r="H101" s="16">
        <f>C101/G101</f>
        <v>7.3978280019820515</v>
      </c>
    </row>
    <row r="102" spans="1:754" x14ac:dyDescent="0.2">
      <c r="A102">
        <v>1930</v>
      </c>
      <c r="B102" s="19" t="s">
        <v>10</v>
      </c>
      <c r="C102" s="5">
        <v>544704</v>
      </c>
      <c r="D102" s="5">
        <v>3999</v>
      </c>
      <c r="E102" s="7">
        <f>C102/D102</f>
        <v>136.21005251312829</v>
      </c>
      <c r="F102" s="11">
        <f>C102/837344</f>
        <v>0.65051400619100397</v>
      </c>
      <c r="G102" s="10">
        <v>71323</v>
      </c>
      <c r="H102" s="16">
        <f>C102/G102</f>
        <v>7.6371436983862147</v>
      </c>
    </row>
    <row r="103" spans="1:754" x14ac:dyDescent="0.2">
      <c r="A103">
        <v>1920</v>
      </c>
      <c r="B103" s="19" t="s">
        <v>10</v>
      </c>
      <c r="C103" s="4">
        <v>645088</v>
      </c>
      <c r="D103">
        <v>5305</v>
      </c>
      <c r="E103" s="7">
        <f>C103/D103</f>
        <v>121.6</v>
      </c>
      <c r="F103" s="11">
        <f>C103/837344</f>
        <v>0.77039782932701495</v>
      </c>
      <c r="G103" s="9">
        <v>71323</v>
      </c>
      <c r="H103" s="16">
        <f>C103/G103</f>
        <v>9.0445999186798094</v>
      </c>
    </row>
    <row r="104" spans="1:754" x14ac:dyDescent="0.2">
      <c r="A104">
        <v>1910</v>
      </c>
      <c r="B104" s="19" t="s">
        <v>10</v>
      </c>
      <c r="C104" s="4">
        <v>669960</v>
      </c>
      <c r="D104">
        <v>6017</v>
      </c>
      <c r="E104" s="7">
        <f>C104/D104</f>
        <v>111.34452384909423</v>
      </c>
      <c r="F104" s="11">
        <f>C104/837344</f>
        <v>0.80010127259525354</v>
      </c>
      <c r="G104" s="17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2"/>
      <c r="FL104" s="2"/>
      <c r="FM104" s="2"/>
      <c r="FN104" s="2"/>
      <c r="FO104" s="2"/>
      <c r="FP104" s="2"/>
      <c r="FQ104" s="2"/>
      <c r="FR104" s="2"/>
      <c r="FS104" s="2"/>
      <c r="FT104" s="2"/>
      <c r="FU104" s="2"/>
      <c r="FV104" s="2"/>
      <c r="FW104" s="2"/>
      <c r="FX104" s="2"/>
      <c r="FY104" s="2"/>
      <c r="FZ104" s="2"/>
      <c r="GA104" s="2"/>
      <c r="GB104" s="2"/>
      <c r="GC104" s="2"/>
      <c r="GD104" s="2"/>
      <c r="GE104" s="2"/>
      <c r="GF104" s="2"/>
      <c r="GG104" s="2"/>
      <c r="GH104" s="2"/>
      <c r="GI104" s="2"/>
      <c r="GJ104" s="2"/>
      <c r="GK104" s="2"/>
      <c r="GL104" s="2"/>
      <c r="GM104" s="2"/>
      <c r="GN104" s="2"/>
      <c r="GO104" s="2"/>
      <c r="GP104" s="2"/>
      <c r="GQ104" s="2"/>
      <c r="GR104" s="2"/>
      <c r="GS104" s="2"/>
      <c r="GT104" s="2"/>
      <c r="GU104" s="2"/>
      <c r="GV104" s="2"/>
      <c r="GW104" s="2"/>
      <c r="GX104" s="2"/>
      <c r="GY104" s="2"/>
      <c r="GZ104" s="2"/>
      <c r="HA104" s="2"/>
      <c r="HB104" s="2"/>
      <c r="HC104" s="2"/>
      <c r="HD104" s="2"/>
      <c r="HE104" s="2"/>
      <c r="HF104" s="2"/>
      <c r="HG104" s="2"/>
      <c r="HH104" s="2"/>
      <c r="HI104" s="2"/>
      <c r="HJ104" s="2"/>
      <c r="HK104" s="2"/>
      <c r="HL104" s="2"/>
      <c r="HM104" s="2"/>
      <c r="HN104" s="2"/>
      <c r="HO104" s="2"/>
      <c r="HP104" s="2"/>
      <c r="HQ104" s="2"/>
      <c r="HR104" s="2"/>
      <c r="HS104" s="2"/>
      <c r="HT104" s="2"/>
      <c r="HU104" s="2"/>
      <c r="HV104" s="2"/>
      <c r="HW104" s="2"/>
      <c r="HX104" s="2"/>
      <c r="HY104" s="2"/>
      <c r="HZ104" s="2"/>
      <c r="IA104" s="2"/>
      <c r="IB104" s="2"/>
      <c r="IC104" s="2"/>
      <c r="ID104" s="2"/>
      <c r="IE104" s="2"/>
      <c r="IF104" s="2"/>
      <c r="IG104" s="2"/>
      <c r="IH104" s="2"/>
      <c r="II104" s="2"/>
      <c r="IJ104" s="2"/>
      <c r="IK104" s="2"/>
      <c r="IL104" s="2"/>
      <c r="IM104" s="2"/>
      <c r="IN104" s="2"/>
      <c r="IO104" s="2"/>
      <c r="IP104" s="2"/>
      <c r="IQ104" s="2"/>
      <c r="IR104" s="2"/>
      <c r="IS104" s="2"/>
      <c r="IT104" s="2"/>
      <c r="IU104" s="2"/>
      <c r="IV104" s="2"/>
      <c r="IW104" s="2"/>
      <c r="IX104" s="2"/>
      <c r="IY104" s="2"/>
      <c r="IZ104" s="2"/>
      <c r="JA104" s="2"/>
      <c r="JB104" s="2"/>
      <c r="JC104" s="2"/>
      <c r="JD104" s="2"/>
      <c r="JE104" s="2"/>
      <c r="JF104" s="2"/>
      <c r="JG104" s="2"/>
      <c r="JH104" s="2"/>
      <c r="JI104" s="2"/>
      <c r="JJ104" s="2"/>
      <c r="JK104" s="2"/>
      <c r="JL104" s="2"/>
      <c r="JM104" s="2"/>
      <c r="JN104" s="2"/>
      <c r="JO104" s="2"/>
      <c r="JP104" s="2"/>
      <c r="JQ104" s="2"/>
      <c r="JR104" s="2"/>
      <c r="JS104" s="2"/>
      <c r="JT104" s="2"/>
      <c r="JU104" s="2"/>
      <c r="JV104" s="2"/>
      <c r="JW104" s="2"/>
      <c r="JX104" s="2"/>
      <c r="JY104" s="2"/>
      <c r="JZ104" s="2"/>
      <c r="KA104" s="2"/>
      <c r="KB104" s="2"/>
      <c r="KC104" s="2"/>
      <c r="KD104" s="2"/>
      <c r="KE104" s="2"/>
      <c r="KF104" s="2"/>
      <c r="KG104" s="2"/>
      <c r="KH104" s="2"/>
      <c r="KI104" s="2"/>
      <c r="KJ104" s="2"/>
      <c r="KK104" s="2"/>
      <c r="KL104" s="2"/>
      <c r="KM104" s="2"/>
      <c r="KN104" s="2"/>
      <c r="KO104" s="2"/>
      <c r="KP104" s="2"/>
      <c r="KQ104" s="2"/>
      <c r="KR104" s="2"/>
      <c r="KS104" s="2"/>
      <c r="KT104" s="2"/>
      <c r="KU104" s="2"/>
      <c r="KV104" s="2"/>
      <c r="KW104" s="2"/>
      <c r="KX104" s="2"/>
      <c r="KY104" s="2"/>
      <c r="KZ104" s="2"/>
      <c r="LA104" s="2"/>
      <c r="LB104" s="2"/>
      <c r="LC104" s="2"/>
      <c r="LD104" s="2"/>
      <c r="LE104" s="2"/>
      <c r="LF104" s="2"/>
      <c r="LG104" s="2"/>
      <c r="LH104" s="2"/>
      <c r="LI104" s="2"/>
      <c r="LJ104" s="2"/>
      <c r="LK104" s="2"/>
      <c r="LL104" s="2"/>
      <c r="LM104" s="2"/>
      <c r="LN104" s="2"/>
      <c r="LO104" s="2"/>
      <c r="LP104" s="2"/>
      <c r="LQ104" s="2"/>
      <c r="LR104" s="2"/>
      <c r="LS104" s="2"/>
      <c r="LT104" s="2"/>
      <c r="LU104" s="2"/>
      <c r="LV104" s="2"/>
      <c r="LW104" s="2"/>
      <c r="LX104" s="2"/>
      <c r="LY104" s="2"/>
      <c r="LZ104" s="2"/>
      <c r="MA104" s="2"/>
      <c r="MB104" s="2"/>
      <c r="MC104" s="2"/>
      <c r="MD104" s="2"/>
      <c r="ME104" s="2"/>
      <c r="MF104" s="2"/>
      <c r="MG104" s="2"/>
      <c r="MH104" s="2"/>
      <c r="MI104" s="2"/>
      <c r="MJ104" s="2"/>
      <c r="MK104" s="2"/>
      <c r="ML104" s="2"/>
      <c r="MM104" s="2"/>
      <c r="MN104" s="2"/>
      <c r="MO104" s="2"/>
      <c r="MP104" s="2"/>
      <c r="MQ104" s="2"/>
      <c r="MR104" s="2"/>
      <c r="MS104" s="2"/>
      <c r="MT104" s="2"/>
      <c r="MU104" s="2"/>
      <c r="MV104" s="2"/>
      <c r="MW104" s="2"/>
      <c r="MX104" s="2"/>
      <c r="MY104" s="2"/>
      <c r="MZ104" s="2"/>
      <c r="NA104" s="2"/>
      <c r="NB104" s="2"/>
      <c r="NC104" s="2"/>
      <c r="ND104" s="2"/>
      <c r="NE104" s="2"/>
      <c r="NF104" s="2"/>
      <c r="NG104" s="2"/>
      <c r="NH104" s="2"/>
      <c r="NI104" s="2"/>
      <c r="NJ104" s="2"/>
      <c r="NK104" s="2"/>
      <c r="NL104" s="2"/>
      <c r="NM104" s="2"/>
      <c r="NN104" s="2"/>
      <c r="NO104" s="2"/>
      <c r="NP104" s="2"/>
      <c r="NQ104" s="2"/>
      <c r="NR104" s="2"/>
      <c r="NS104" s="2"/>
      <c r="NT104" s="2"/>
      <c r="NU104" s="2"/>
      <c r="NV104" s="2"/>
      <c r="NW104" s="2"/>
      <c r="NX104" s="2"/>
      <c r="NY104" s="2"/>
      <c r="NZ104" s="2"/>
      <c r="OA104" s="2"/>
      <c r="OB104" s="2"/>
      <c r="OC104" s="2"/>
      <c r="OD104" s="2"/>
      <c r="OE104" s="2"/>
      <c r="OF104" s="2"/>
      <c r="OG104" s="2"/>
      <c r="OH104" s="2"/>
      <c r="OI104" s="2"/>
      <c r="OJ104" s="2"/>
      <c r="OK104" s="2"/>
      <c r="OL104" s="2"/>
      <c r="OM104" s="2"/>
      <c r="ON104" s="2"/>
      <c r="OO104" s="2"/>
      <c r="OP104" s="2"/>
      <c r="OQ104" s="2"/>
      <c r="OR104" s="2"/>
      <c r="OS104" s="2"/>
      <c r="OT104" s="2"/>
      <c r="OU104" s="2"/>
      <c r="OV104" s="2"/>
      <c r="OW104" s="2"/>
      <c r="OX104" s="2"/>
      <c r="OY104" s="2"/>
      <c r="OZ104" s="2"/>
      <c r="PA104" s="2"/>
      <c r="PB104" s="2"/>
      <c r="PC104" s="2"/>
      <c r="PD104" s="2"/>
      <c r="PE104" s="2"/>
      <c r="PF104" s="2"/>
      <c r="PG104" s="2"/>
      <c r="PH104" s="2"/>
      <c r="PI104" s="2"/>
      <c r="PJ104" s="2"/>
      <c r="PK104" s="2"/>
      <c r="PL104" s="2"/>
      <c r="PM104" s="2"/>
      <c r="PN104" s="2"/>
      <c r="PO104" s="2"/>
      <c r="PP104" s="2"/>
      <c r="PQ104" s="2"/>
      <c r="PR104" s="2"/>
      <c r="PS104" s="2"/>
      <c r="PT104" s="2"/>
      <c r="PU104" s="2"/>
      <c r="PV104" s="2"/>
      <c r="PW104" s="2"/>
      <c r="PX104" s="2"/>
      <c r="PY104" s="2"/>
      <c r="PZ104" s="2"/>
      <c r="QA104" s="2"/>
      <c r="QB104" s="2"/>
      <c r="QC104" s="2"/>
      <c r="QD104" s="2"/>
      <c r="QE104" s="2"/>
      <c r="QF104" s="2"/>
      <c r="QG104" s="2"/>
      <c r="QH104" s="2"/>
      <c r="QI104" s="2"/>
      <c r="QJ104" s="2"/>
      <c r="QK104" s="2"/>
      <c r="QL104" s="2"/>
      <c r="QM104" s="2"/>
      <c r="QN104" s="2"/>
      <c r="QO104" s="2"/>
      <c r="QP104" s="2"/>
      <c r="QQ104" s="2"/>
      <c r="QR104" s="2"/>
      <c r="QS104" s="2"/>
      <c r="QT104" s="2"/>
      <c r="QU104" s="2"/>
      <c r="QV104" s="2"/>
      <c r="QW104" s="2"/>
      <c r="QX104" s="2"/>
      <c r="QY104" s="2"/>
      <c r="QZ104" s="2"/>
      <c r="RA104" s="2"/>
      <c r="RB104" s="2"/>
      <c r="RC104" s="2"/>
      <c r="RD104" s="2"/>
      <c r="RE104" s="2"/>
      <c r="RF104" s="2"/>
      <c r="RG104" s="2"/>
      <c r="RH104" s="2"/>
      <c r="RI104" s="2"/>
      <c r="RJ104" s="2"/>
      <c r="RK104" s="2"/>
      <c r="RL104" s="2"/>
      <c r="RM104" s="2"/>
      <c r="RN104" s="2"/>
      <c r="RO104" s="2"/>
      <c r="RP104" s="2"/>
      <c r="RQ104" s="2"/>
      <c r="RR104" s="2"/>
      <c r="RS104" s="2"/>
      <c r="RT104" s="2"/>
      <c r="RU104" s="2"/>
      <c r="RV104" s="2"/>
      <c r="RW104" s="2"/>
      <c r="RX104" s="2"/>
      <c r="RY104" s="2"/>
      <c r="RZ104" s="2"/>
      <c r="SA104" s="2"/>
      <c r="SB104" s="2"/>
      <c r="SC104" s="2"/>
      <c r="SD104" s="2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TH104" s="2"/>
      <c r="TI104" s="2"/>
      <c r="TJ104" s="2"/>
      <c r="TK104" s="2"/>
      <c r="TL104" s="2"/>
      <c r="TM104" s="2"/>
      <c r="TN104" s="2"/>
      <c r="TO104" s="2"/>
      <c r="TP104" s="2"/>
      <c r="TQ104" s="2"/>
      <c r="TR104" s="2"/>
      <c r="TS104" s="2"/>
      <c r="TT104" s="2"/>
      <c r="TU104" s="2"/>
      <c r="TV104" s="2"/>
      <c r="TW104" s="2"/>
      <c r="TX104" s="2"/>
      <c r="TY104" s="2"/>
      <c r="TZ104" s="2"/>
      <c r="UA104" s="2"/>
      <c r="UB104" s="2"/>
      <c r="UC104" s="2"/>
      <c r="UD104" s="2"/>
      <c r="UE104" s="2"/>
      <c r="UF104" s="2"/>
      <c r="UG104" s="2"/>
      <c r="UH104" s="2"/>
      <c r="UI104" s="2"/>
      <c r="UJ104" s="2"/>
      <c r="UK104" s="2"/>
      <c r="UL104" s="2"/>
      <c r="UM104" s="2"/>
      <c r="UN104" s="2"/>
      <c r="UO104" s="2"/>
      <c r="UP104" s="2"/>
      <c r="UQ104" s="2"/>
      <c r="UR104" s="2"/>
      <c r="US104" s="2"/>
      <c r="UT104" s="2"/>
      <c r="UU104" s="2"/>
      <c r="UV104" s="2"/>
      <c r="UW104" s="2"/>
      <c r="UX104" s="2"/>
      <c r="UY104" s="2"/>
      <c r="UZ104" s="2"/>
      <c r="VA104" s="2"/>
      <c r="VB104" s="2"/>
      <c r="VC104" s="2"/>
      <c r="VD104" s="2"/>
      <c r="VE104" s="2"/>
      <c r="VF104" s="2"/>
      <c r="VG104" s="2"/>
      <c r="VH104" s="2"/>
      <c r="VI104" s="2"/>
      <c r="VJ104" s="2"/>
      <c r="VK104" s="2"/>
      <c r="VL104" s="2"/>
      <c r="VM104" s="2"/>
      <c r="VN104" s="2"/>
      <c r="VO104" s="2"/>
      <c r="VP104" s="2"/>
      <c r="VQ104" s="2"/>
      <c r="VR104" s="2"/>
      <c r="VS104" s="2"/>
      <c r="VT104" s="2"/>
      <c r="VU104" s="2"/>
      <c r="VV104" s="2"/>
      <c r="VW104" s="2"/>
      <c r="VX104" s="2"/>
      <c r="VY104" s="2"/>
      <c r="VZ104" s="2"/>
      <c r="WA104" s="2"/>
      <c r="WB104" s="2"/>
      <c r="WC104" s="2"/>
      <c r="WD104" s="2"/>
      <c r="WE104" s="2"/>
      <c r="WF104" s="2"/>
      <c r="WG104" s="2"/>
      <c r="WH104" s="2"/>
      <c r="WI104" s="2"/>
      <c r="WJ104" s="2"/>
      <c r="WK104" s="2"/>
      <c r="WL104" s="2"/>
      <c r="WM104" s="2"/>
      <c r="WN104" s="2"/>
      <c r="WO104" s="2"/>
      <c r="WP104" s="2"/>
      <c r="WQ104" s="2"/>
      <c r="WR104" s="2"/>
      <c r="WS104" s="2"/>
      <c r="WT104" s="2"/>
      <c r="WU104" s="2"/>
      <c r="WV104" s="2"/>
      <c r="WW104" s="2"/>
      <c r="WX104" s="2"/>
      <c r="WY104" s="2"/>
      <c r="WZ104" s="2"/>
      <c r="XA104" s="2"/>
      <c r="XB104" s="2"/>
      <c r="XC104" s="2"/>
      <c r="XD104" s="2"/>
      <c r="XE104" s="2"/>
      <c r="XF104" s="2"/>
      <c r="XG104" s="2"/>
      <c r="XH104" s="2"/>
      <c r="XI104" s="2"/>
      <c r="XJ104" s="2"/>
      <c r="XK104" s="2"/>
      <c r="XL104" s="2"/>
      <c r="XM104" s="2"/>
      <c r="XN104" s="2"/>
      <c r="XO104" s="2"/>
      <c r="XP104" s="2"/>
      <c r="XQ104" s="2"/>
      <c r="XR104" s="2"/>
      <c r="XS104" s="2"/>
      <c r="XT104" s="2"/>
      <c r="XU104" s="2"/>
      <c r="XV104" s="2"/>
      <c r="XW104" s="2"/>
      <c r="XX104" s="2"/>
      <c r="XY104" s="2"/>
      <c r="XZ104" s="2"/>
      <c r="YA104" s="2"/>
      <c r="YB104" s="2"/>
      <c r="YC104" s="2"/>
      <c r="YD104" s="2"/>
      <c r="YE104" s="2"/>
      <c r="YF104" s="2"/>
      <c r="YG104" s="2"/>
      <c r="YH104" s="2"/>
      <c r="YI104" s="2"/>
      <c r="YJ104" s="2"/>
      <c r="YK104" s="2"/>
      <c r="YL104" s="2"/>
      <c r="YM104" s="2"/>
      <c r="YN104" s="2"/>
      <c r="YO104" s="2"/>
      <c r="YP104" s="2"/>
      <c r="YQ104" s="2"/>
      <c r="YR104" s="2"/>
      <c r="YS104" s="2"/>
      <c r="YT104" s="2"/>
      <c r="YU104" s="2"/>
      <c r="YV104" s="2"/>
      <c r="YW104" s="2"/>
      <c r="YX104" s="2"/>
      <c r="YY104" s="2"/>
      <c r="YZ104" s="2"/>
      <c r="ZA104" s="2"/>
      <c r="ZB104" s="2"/>
      <c r="ZC104" s="2"/>
      <c r="ZD104" s="2"/>
      <c r="ZE104" s="2"/>
      <c r="ZF104" s="2"/>
      <c r="ZG104" s="2"/>
      <c r="ZH104" s="2"/>
      <c r="ZI104" s="2"/>
      <c r="ZJ104" s="2"/>
      <c r="ZK104" s="2"/>
      <c r="ZL104" s="2"/>
      <c r="ZM104" s="2"/>
      <c r="ZN104" s="2"/>
      <c r="ZO104" s="2"/>
      <c r="ZP104" s="2"/>
      <c r="ZQ104" s="2"/>
      <c r="ZR104" s="2"/>
      <c r="ZS104" s="2"/>
      <c r="ZT104" s="2"/>
      <c r="ZU104" s="2"/>
      <c r="ZV104" s="2"/>
      <c r="ZW104" s="2"/>
      <c r="ZX104" s="2"/>
      <c r="ZY104" s="2"/>
      <c r="ZZ104" s="2"/>
      <c r="AAA104" s="2"/>
      <c r="AAB104" s="2"/>
      <c r="AAC104" s="2"/>
      <c r="AAD104" s="2"/>
      <c r="AAE104" s="2"/>
      <c r="AAF104" s="2"/>
      <c r="AAG104" s="2"/>
      <c r="AAH104" s="2"/>
      <c r="AAI104" s="2"/>
      <c r="AAJ104" s="2"/>
      <c r="AAK104" s="2"/>
      <c r="AAL104" s="2"/>
      <c r="AAM104" s="2"/>
      <c r="AAN104" s="2"/>
      <c r="AAO104" s="2"/>
      <c r="AAP104" s="2"/>
      <c r="AAQ104" s="2"/>
      <c r="AAR104" s="2"/>
      <c r="AAS104" s="2"/>
      <c r="AAT104" s="2"/>
      <c r="AAU104" s="2"/>
      <c r="AAV104" s="2"/>
      <c r="AAW104" s="2"/>
      <c r="AAX104" s="2"/>
      <c r="AAY104" s="2"/>
      <c r="AAZ104" s="2"/>
      <c r="ABA104" s="2"/>
      <c r="ABB104" s="2"/>
      <c r="ABC104" s="2"/>
      <c r="ABD104" s="2"/>
      <c r="ABE104" s="2"/>
      <c r="ABF104" s="2"/>
      <c r="ABG104" s="2"/>
      <c r="ABH104" s="2"/>
      <c r="ABI104" s="2"/>
      <c r="ABJ104" s="2"/>
      <c r="ABK104" s="2"/>
      <c r="ABL104" s="2"/>
      <c r="ABM104" s="2"/>
      <c r="ABN104" s="2"/>
      <c r="ABO104" s="2"/>
      <c r="ABP104" s="2"/>
      <c r="ABQ104" s="2"/>
      <c r="ABR104" s="2"/>
      <c r="ABS104" s="2"/>
      <c r="ABT104" s="2"/>
      <c r="ABU104" s="2"/>
      <c r="ABV104" s="2"/>
      <c r="ABW104" s="2"/>
      <c r="ABX104" s="2"/>
      <c r="ABY104" s="2"/>
      <c r="ABZ104" s="2"/>
    </row>
    <row r="105" spans="1:754" x14ac:dyDescent="0.2">
      <c r="A105">
        <v>1925</v>
      </c>
      <c r="B105" s="19" t="s">
        <v>10</v>
      </c>
      <c r="C105" s="4">
        <v>631254</v>
      </c>
      <c r="D105" s="5">
        <v>5353</v>
      </c>
      <c r="E105" s="7">
        <f>C105/D105</f>
        <v>117.92527554642257</v>
      </c>
      <c r="F105" s="11">
        <f>C105/837344</f>
        <v>0.75387654297397488</v>
      </c>
      <c r="G105" s="15"/>
    </row>
    <row r="106" spans="1:754" x14ac:dyDescent="0.2">
      <c r="A106" s="2">
        <v>1935</v>
      </c>
      <c r="B106" s="19" t="s">
        <v>10</v>
      </c>
      <c r="C106" s="5">
        <v>593743</v>
      </c>
      <c r="D106" s="5">
        <v>4760</v>
      </c>
      <c r="E106" s="7">
        <f>C106/D106</f>
        <v>124.73592436974791</v>
      </c>
      <c r="F106" s="11">
        <f>C106/837344</f>
        <v>0.70907894485420564</v>
      </c>
      <c r="G106" s="17"/>
    </row>
    <row r="107" spans="1:754" x14ac:dyDescent="0.2">
      <c r="A107" s="2">
        <v>1945</v>
      </c>
      <c r="B107" s="19" t="s">
        <v>10</v>
      </c>
      <c r="C107" s="6">
        <v>541026</v>
      </c>
      <c r="D107" s="5">
        <v>3996</v>
      </c>
      <c r="E107" s="7">
        <f>C107/D107</f>
        <v>135.3918918918919</v>
      </c>
      <c r="F107" s="11">
        <f>C107/837344</f>
        <v>0.64612154622234108</v>
      </c>
      <c r="G107" s="15"/>
    </row>
    <row r="108" spans="1:754" x14ac:dyDescent="0.2">
      <c r="A108" s="2">
        <v>1954</v>
      </c>
      <c r="B108" s="19" t="s">
        <v>10</v>
      </c>
      <c r="C108" s="8">
        <v>465518</v>
      </c>
      <c r="D108" s="5">
        <v>3040</v>
      </c>
      <c r="E108" s="7">
        <f>C108/D108</f>
        <v>153.13092105263158</v>
      </c>
      <c r="F108" s="11">
        <f>C108/837344</f>
        <v>0.55594594336377878</v>
      </c>
      <c r="G108" s="17"/>
    </row>
    <row r="109" spans="1:754" x14ac:dyDescent="0.2">
      <c r="A109" s="2">
        <v>1959</v>
      </c>
      <c r="B109" s="19" t="s">
        <v>10</v>
      </c>
      <c r="C109" s="6">
        <v>394919</v>
      </c>
      <c r="D109" s="5">
        <v>2254</v>
      </c>
      <c r="E109" s="7">
        <f>C109/D109</f>
        <v>175.20807453416148</v>
      </c>
      <c r="F109" s="11">
        <f>C109/837344</f>
        <v>0.47163292505827953</v>
      </c>
      <c r="G109" s="15"/>
    </row>
    <row r="110" spans="1:754" x14ac:dyDescent="0.2">
      <c r="A110" s="2">
        <v>1964</v>
      </c>
      <c r="B110" s="19" t="s">
        <v>10</v>
      </c>
      <c r="C110" s="6">
        <v>346860</v>
      </c>
      <c r="D110" s="5">
        <v>1814</v>
      </c>
      <c r="E110" s="7">
        <f>C110/D110</f>
        <v>191.212789415656</v>
      </c>
      <c r="F110" s="11">
        <f>C110/837344</f>
        <v>0.41423835365154582</v>
      </c>
      <c r="G110" s="17"/>
    </row>
    <row r="111" spans="1:754" x14ac:dyDescent="0.2">
      <c r="A111" s="2">
        <v>1969</v>
      </c>
      <c r="B111" s="19" t="s">
        <v>10</v>
      </c>
      <c r="C111" s="6">
        <v>295583</v>
      </c>
      <c r="D111" s="5">
        <v>1475</v>
      </c>
      <c r="E111" s="7">
        <f>C111/D111</f>
        <v>200.39525423728813</v>
      </c>
      <c r="F111" s="11">
        <f>C111/837344</f>
        <v>0.35300067833530785</v>
      </c>
      <c r="G111" s="15"/>
    </row>
    <row r="112" spans="1:754" x14ac:dyDescent="0.2">
      <c r="A112" s="2">
        <v>2017</v>
      </c>
      <c r="B112" s="19" t="s">
        <v>11</v>
      </c>
      <c r="C112" s="5">
        <v>225204</v>
      </c>
      <c r="D112">
        <v>842</v>
      </c>
      <c r="E112" s="7">
        <f>C112/D112</f>
        <v>267.46318289786223</v>
      </c>
      <c r="F112" s="11">
        <f>C112/442611</f>
        <v>0.50880796003714324</v>
      </c>
      <c r="G112" s="13">
        <v>77495</v>
      </c>
      <c r="H112" s="16">
        <f>C112/G112</f>
        <v>2.9060455513258918</v>
      </c>
    </row>
    <row r="113" spans="1:754" x14ac:dyDescent="0.2">
      <c r="A113" s="2">
        <v>2002</v>
      </c>
      <c r="B113" s="19" t="s">
        <v>11</v>
      </c>
      <c r="C113" s="6">
        <v>238129</v>
      </c>
      <c r="D113">
        <v>861</v>
      </c>
      <c r="E113" s="7">
        <f>C113/D113</f>
        <v>276.57259001161441</v>
      </c>
      <c r="F113" s="11">
        <f>C113/442611</f>
        <v>0.53800967440935721</v>
      </c>
      <c r="G113" s="14">
        <v>81401</v>
      </c>
      <c r="H113" s="16">
        <f>C113/G113</f>
        <v>2.9253817520669281</v>
      </c>
    </row>
    <row r="114" spans="1:754" x14ac:dyDescent="0.2">
      <c r="A114" s="2">
        <v>2012</v>
      </c>
      <c r="B114" s="19" t="s">
        <v>11</v>
      </c>
      <c r="C114" s="5">
        <v>238444</v>
      </c>
      <c r="D114">
        <v>891</v>
      </c>
      <c r="E114" s="7">
        <f>C114/D114</f>
        <v>267.61391694725029</v>
      </c>
      <c r="F114" s="11">
        <f>C114/442611</f>
        <v>0.53872136029154272</v>
      </c>
      <c r="G114" s="13">
        <v>79524</v>
      </c>
      <c r="H114" s="16">
        <f>C114/G114</f>
        <v>2.9983904230169509</v>
      </c>
    </row>
    <row r="115" spans="1:754" x14ac:dyDescent="0.2">
      <c r="A115">
        <v>1997</v>
      </c>
      <c r="B115" s="19" t="s">
        <v>11</v>
      </c>
      <c r="C115" s="6">
        <v>251820</v>
      </c>
      <c r="D115">
        <v>846</v>
      </c>
      <c r="E115" s="7">
        <f>C115/D115</f>
        <v>297.65957446808511</v>
      </c>
      <c r="F115" s="11">
        <f>C115/442611</f>
        <v>0.56894202810142536</v>
      </c>
      <c r="G115" s="14">
        <v>82693</v>
      </c>
      <c r="H115" s="16">
        <f>C115/G115</f>
        <v>3.0452396212496824</v>
      </c>
    </row>
    <row r="116" spans="1:754" x14ac:dyDescent="0.2">
      <c r="A116">
        <v>1992</v>
      </c>
      <c r="B116" s="19" t="s">
        <v>11</v>
      </c>
      <c r="C116" s="6">
        <v>254002</v>
      </c>
      <c r="D116">
        <v>873</v>
      </c>
      <c r="E116" s="7">
        <f>C116/D116</f>
        <v>290.95303550973654</v>
      </c>
      <c r="F116" s="11">
        <f>C116/442611</f>
        <v>0.57387186491072295</v>
      </c>
      <c r="G116" s="13">
        <v>82889</v>
      </c>
      <c r="H116" s="16">
        <f>C116/G116</f>
        <v>3.0643631844997525</v>
      </c>
    </row>
    <row r="117" spans="1:754" x14ac:dyDescent="0.2">
      <c r="A117" s="2">
        <v>2007</v>
      </c>
      <c r="B117" s="19" t="s">
        <v>11</v>
      </c>
      <c r="C117" s="5">
        <v>249476</v>
      </c>
      <c r="D117">
        <v>936</v>
      </c>
      <c r="E117" s="7">
        <f>C117/D117</f>
        <v>266.53418803418805</v>
      </c>
      <c r="F117" s="11">
        <f>C117/442611</f>
        <v>0.563646181409861</v>
      </c>
      <c r="G117" s="14">
        <v>80629</v>
      </c>
      <c r="H117" s="16">
        <f>C117/G117</f>
        <v>3.0941224621414132</v>
      </c>
    </row>
    <row r="118" spans="1:754" x14ac:dyDescent="0.2">
      <c r="A118">
        <v>1987</v>
      </c>
      <c r="B118" s="19" t="s">
        <v>11</v>
      </c>
      <c r="C118" s="6">
        <v>262454</v>
      </c>
      <c r="D118" s="5">
        <v>995</v>
      </c>
      <c r="E118" s="7">
        <f>C118/D118</f>
        <v>263.77286432160804</v>
      </c>
      <c r="F118" s="11">
        <f>C118/442611</f>
        <v>0.59296763975590305</v>
      </c>
      <c r="G118" s="13">
        <v>80166</v>
      </c>
      <c r="H118" s="16">
        <f>C118/G118</f>
        <v>3.273881695481875</v>
      </c>
    </row>
    <row r="119" spans="1:754" x14ac:dyDescent="0.2">
      <c r="A119" s="2">
        <v>1974</v>
      </c>
      <c r="B119" s="19" t="s">
        <v>11</v>
      </c>
      <c r="C119" s="6">
        <v>270117</v>
      </c>
      <c r="D119" s="5">
        <v>1267</v>
      </c>
      <c r="E119" s="7">
        <f>C119/D119</f>
        <v>213.19415943172848</v>
      </c>
      <c r="F119" s="11">
        <f>C119/442611</f>
        <v>0.61028081091522801</v>
      </c>
      <c r="G119" s="14">
        <v>79327</v>
      </c>
      <c r="H119" s="16">
        <f>C119/G119</f>
        <v>3.4051079708043921</v>
      </c>
    </row>
    <row r="120" spans="1:754" x14ac:dyDescent="0.2">
      <c r="A120" s="2">
        <v>1978</v>
      </c>
      <c r="B120" s="19" t="s">
        <v>11</v>
      </c>
      <c r="C120" s="6">
        <v>279209</v>
      </c>
      <c r="D120" s="5">
        <v>1174</v>
      </c>
      <c r="E120" s="7">
        <f>C120/D120</f>
        <v>237.82708688245316</v>
      </c>
      <c r="F120" s="11">
        <f>C120/442611</f>
        <v>0.63082255072738813</v>
      </c>
      <c r="G120" s="13">
        <v>80966</v>
      </c>
      <c r="H120" s="16">
        <f>C120/G120</f>
        <v>3.4484721982066548</v>
      </c>
    </row>
    <row r="121" spans="1:754" x14ac:dyDescent="0.2">
      <c r="A121">
        <v>1982</v>
      </c>
      <c r="B121" s="19" t="s">
        <v>11</v>
      </c>
      <c r="C121" s="6">
        <v>276170</v>
      </c>
      <c r="D121" s="5">
        <v>1130</v>
      </c>
      <c r="E121" s="7">
        <f>C121/D121</f>
        <v>244.39823008849558</v>
      </c>
      <c r="F121" s="11">
        <f>C121/442611</f>
        <v>0.62395647645449392</v>
      </c>
      <c r="G121" s="14">
        <v>80020</v>
      </c>
      <c r="H121" s="16">
        <f>C121/G121</f>
        <v>3.4512621844538867</v>
      </c>
      <c r="DU121" s="2"/>
      <c r="DV121" s="2"/>
      <c r="DW121" s="2"/>
      <c r="DX121" s="2"/>
      <c r="DY121" s="2"/>
      <c r="DZ121" s="2"/>
      <c r="EA121" s="2"/>
      <c r="EB121" s="2"/>
      <c r="EC121" s="2"/>
      <c r="ED121" s="2"/>
      <c r="EE121" s="2"/>
      <c r="EF121" s="2"/>
      <c r="EG121" s="2"/>
      <c r="EH121" s="2"/>
      <c r="EI121" s="2"/>
      <c r="EJ121" s="2"/>
      <c r="EK121" s="2"/>
      <c r="EL121" s="2"/>
      <c r="EM121" s="2"/>
      <c r="EN121" s="2"/>
      <c r="EO121" s="2"/>
      <c r="EP121" s="2"/>
      <c r="EQ121" s="2"/>
      <c r="ER121" s="2"/>
      <c r="ES121" s="2"/>
      <c r="ET121" s="2"/>
      <c r="EU121" s="2"/>
      <c r="EV121" s="2"/>
      <c r="EW121" s="2"/>
      <c r="EX121" s="2"/>
      <c r="EY121" s="2"/>
      <c r="EZ121" s="2"/>
      <c r="FA121" s="2"/>
      <c r="FB121" s="2"/>
      <c r="FC121" s="2"/>
      <c r="FD121" s="2"/>
      <c r="FE121" s="2"/>
      <c r="FF121" s="2"/>
      <c r="FG121" s="2"/>
      <c r="FH121" s="2"/>
      <c r="FI121" s="2"/>
      <c r="FJ121" s="2"/>
      <c r="FK121" s="2"/>
      <c r="FL121" s="2"/>
      <c r="FM121" s="2"/>
      <c r="FN121" s="2"/>
      <c r="FO121" s="2"/>
      <c r="FP121" s="2"/>
      <c r="FQ121" s="2"/>
      <c r="FR121" s="2"/>
      <c r="FS121" s="2"/>
      <c r="FT121" s="2"/>
      <c r="FU121" s="2"/>
      <c r="FV121" s="2"/>
      <c r="FW121" s="2"/>
      <c r="FX121" s="2"/>
      <c r="FY121" s="2"/>
      <c r="FZ121" s="2"/>
      <c r="GA121" s="2"/>
      <c r="GB121" s="2"/>
      <c r="GC121" s="2"/>
      <c r="GD121" s="2"/>
      <c r="GE121" s="2"/>
      <c r="GF121" s="2"/>
      <c r="GG121" s="2"/>
      <c r="GH121" s="2"/>
      <c r="GI121" s="2"/>
      <c r="GJ121" s="2"/>
      <c r="GK121" s="2"/>
      <c r="GL121" s="2"/>
      <c r="GM121" s="2"/>
      <c r="GN121" s="2"/>
      <c r="GO121" s="2"/>
      <c r="GP121" s="2"/>
      <c r="GQ121" s="2"/>
      <c r="GR121" s="2"/>
      <c r="GS121" s="2"/>
      <c r="GT121" s="2"/>
      <c r="GU121" s="2"/>
      <c r="GV121" s="2"/>
      <c r="GW121" s="2"/>
      <c r="GX121" s="2"/>
      <c r="GY121" s="2"/>
      <c r="GZ121" s="2"/>
      <c r="HA121" s="2"/>
      <c r="HB121" s="2"/>
      <c r="HC121" s="2"/>
      <c r="HD121" s="2"/>
      <c r="HE121" s="2"/>
      <c r="HF121" s="2"/>
      <c r="HG121" s="2"/>
      <c r="HH121" s="2"/>
      <c r="HI121" s="2"/>
      <c r="HJ121" s="2"/>
      <c r="HK121" s="2"/>
      <c r="HL121" s="2"/>
      <c r="HM121" s="2"/>
      <c r="HN121" s="2"/>
      <c r="HO121" s="2"/>
      <c r="HP121" s="2"/>
      <c r="HQ121" s="2"/>
      <c r="HR121" s="2"/>
      <c r="HS121" s="2"/>
      <c r="HT121" s="2"/>
      <c r="HU121" s="2"/>
      <c r="HV121" s="2"/>
      <c r="HW121" s="2"/>
      <c r="HX121" s="2"/>
      <c r="HY121" s="2"/>
      <c r="HZ121" s="2"/>
      <c r="IA121" s="2"/>
      <c r="IB121" s="2"/>
      <c r="IC121" s="2"/>
      <c r="ID121" s="2"/>
      <c r="IE121" s="2"/>
      <c r="IF121" s="2"/>
      <c r="IG121" s="2"/>
      <c r="IH121" s="2"/>
      <c r="II121" s="2"/>
      <c r="IJ121" s="2"/>
      <c r="IK121" s="2"/>
      <c r="IL121" s="2"/>
      <c r="IM121" s="2"/>
      <c r="IN121" s="2"/>
      <c r="IO121" s="2"/>
      <c r="IP121" s="2"/>
      <c r="IQ121" s="2"/>
      <c r="IR121" s="2"/>
      <c r="IS121" s="2"/>
      <c r="IT121" s="2"/>
      <c r="IU121" s="2"/>
      <c r="IV121" s="2"/>
      <c r="IW121" s="2"/>
      <c r="IX121" s="2"/>
      <c r="IY121" s="2"/>
      <c r="IZ121" s="2"/>
      <c r="JA121" s="2"/>
      <c r="JB121" s="2"/>
      <c r="JC121" s="2"/>
      <c r="JD121" s="2"/>
      <c r="JE121" s="2"/>
      <c r="JF121" s="2"/>
      <c r="JG121" s="2"/>
      <c r="JH121" s="2"/>
      <c r="JI121" s="2"/>
      <c r="JJ121" s="2"/>
      <c r="JK121" s="2"/>
      <c r="JL121" s="2"/>
      <c r="JM121" s="2"/>
      <c r="JN121" s="2"/>
      <c r="JO121" s="2"/>
      <c r="JP121" s="2"/>
      <c r="JQ121" s="2"/>
      <c r="JR121" s="2"/>
      <c r="JS121" s="2"/>
      <c r="JT121" s="2"/>
      <c r="JU121" s="2"/>
      <c r="JV121" s="2"/>
      <c r="JW121" s="2"/>
      <c r="JX121" s="2"/>
      <c r="JY121" s="2"/>
      <c r="JZ121" s="2"/>
      <c r="KA121" s="2"/>
      <c r="KB121" s="2"/>
      <c r="KC121" s="2"/>
      <c r="KD121" s="2"/>
      <c r="KE121" s="2"/>
      <c r="KF121" s="2"/>
      <c r="KG121" s="2"/>
      <c r="KH121" s="2"/>
      <c r="KI121" s="2"/>
      <c r="KJ121" s="2"/>
      <c r="KK121" s="2"/>
      <c r="KL121" s="2"/>
      <c r="KM121" s="2"/>
      <c r="KN121" s="2"/>
      <c r="KO121" s="2"/>
      <c r="KP121" s="2"/>
      <c r="KQ121" s="2"/>
      <c r="KR121" s="2"/>
      <c r="KS121" s="2"/>
      <c r="KT121" s="2"/>
      <c r="KU121" s="2"/>
      <c r="KV121" s="2"/>
      <c r="KW121" s="2"/>
      <c r="KX121" s="2"/>
      <c r="KY121" s="2"/>
      <c r="KZ121" s="2"/>
      <c r="LA121" s="2"/>
      <c r="LB121" s="2"/>
      <c r="LC121" s="2"/>
      <c r="LD121" s="2"/>
      <c r="LE121" s="2"/>
      <c r="LF121" s="2"/>
      <c r="LG121" s="2"/>
      <c r="LH121" s="2"/>
      <c r="LI121" s="2"/>
      <c r="LJ121" s="2"/>
      <c r="LK121" s="2"/>
      <c r="LL121" s="2"/>
      <c r="LM121" s="2"/>
      <c r="LN121" s="2"/>
      <c r="LO121" s="2"/>
      <c r="LP121" s="2"/>
      <c r="LQ121" s="2"/>
      <c r="LR121" s="2"/>
      <c r="LS121" s="2"/>
      <c r="LT121" s="2"/>
      <c r="LU121" s="2"/>
      <c r="LV121" s="2"/>
      <c r="LW121" s="2"/>
      <c r="LX121" s="2"/>
      <c r="LY121" s="2"/>
      <c r="LZ121" s="2"/>
      <c r="MA121" s="2"/>
      <c r="MB121" s="2"/>
      <c r="MC121" s="2"/>
      <c r="MD121" s="2"/>
      <c r="ME121" s="2"/>
      <c r="MF121" s="2"/>
      <c r="MG121" s="2"/>
      <c r="MH121" s="2"/>
      <c r="MI121" s="2"/>
      <c r="MJ121" s="2"/>
      <c r="MK121" s="2"/>
      <c r="ML121" s="2"/>
      <c r="MM121" s="2"/>
      <c r="MN121" s="2"/>
      <c r="MO121" s="2"/>
      <c r="MP121" s="2"/>
      <c r="MQ121" s="2"/>
      <c r="MR121" s="2"/>
      <c r="MS121" s="2"/>
      <c r="MT121" s="2"/>
      <c r="MU121" s="2"/>
      <c r="MV121" s="2"/>
      <c r="MW121" s="2"/>
      <c r="MX121" s="2"/>
      <c r="MY121" s="2"/>
      <c r="MZ121" s="2"/>
      <c r="NA121" s="2"/>
      <c r="NB121" s="2"/>
      <c r="NC121" s="2"/>
      <c r="ND121" s="2"/>
      <c r="NE121" s="2"/>
      <c r="NF121" s="2"/>
      <c r="NG121" s="2"/>
      <c r="NH121" s="2"/>
      <c r="NI121" s="2"/>
      <c r="NJ121" s="2"/>
      <c r="NK121" s="2"/>
      <c r="NL121" s="2"/>
      <c r="NM121" s="2"/>
      <c r="NN121" s="2"/>
      <c r="NO121" s="2"/>
      <c r="NP121" s="2"/>
      <c r="NQ121" s="2"/>
      <c r="NR121" s="2"/>
      <c r="NS121" s="2"/>
      <c r="NT121" s="2"/>
      <c r="NU121" s="2"/>
      <c r="NV121" s="2"/>
      <c r="NW121" s="2"/>
      <c r="NX121" s="2"/>
      <c r="NY121" s="2"/>
      <c r="NZ121" s="2"/>
      <c r="OA121" s="2"/>
      <c r="OB121" s="2"/>
      <c r="OC121" s="2"/>
      <c r="OD121" s="2"/>
      <c r="OE121" s="2"/>
      <c r="OF121" s="2"/>
      <c r="OG121" s="2"/>
      <c r="OH121" s="2"/>
      <c r="OI121" s="2"/>
      <c r="OJ121" s="2"/>
      <c r="OK121" s="2"/>
      <c r="OL121" s="2"/>
      <c r="OM121" s="2"/>
      <c r="ON121" s="2"/>
      <c r="OO121" s="2"/>
      <c r="OP121" s="2"/>
      <c r="OQ121" s="2"/>
      <c r="OR121" s="2"/>
      <c r="OS121" s="2"/>
      <c r="OT121" s="2"/>
      <c r="OU121" s="2"/>
      <c r="OV121" s="2"/>
      <c r="OW121" s="2"/>
      <c r="OX121" s="2"/>
      <c r="OY121" s="2"/>
      <c r="OZ121" s="2"/>
      <c r="PA121" s="2"/>
      <c r="PB121" s="2"/>
      <c r="PC121" s="2"/>
      <c r="PD121" s="2"/>
      <c r="PE121" s="2"/>
      <c r="PF121" s="2"/>
      <c r="PG121" s="2"/>
      <c r="PH121" s="2"/>
      <c r="PI121" s="2"/>
      <c r="PJ121" s="2"/>
      <c r="PK121" s="2"/>
      <c r="PL121" s="2"/>
      <c r="PM121" s="2"/>
      <c r="PN121" s="2"/>
      <c r="PO121" s="2"/>
      <c r="PP121" s="2"/>
      <c r="PQ121" s="2"/>
      <c r="PR121" s="2"/>
      <c r="PS121" s="2"/>
      <c r="PT121" s="2"/>
      <c r="PU121" s="2"/>
      <c r="PV121" s="2"/>
      <c r="PW121" s="2"/>
      <c r="PX121" s="2"/>
      <c r="PY121" s="2"/>
      <c r="PZ121" s="2"/>
      <c r="QA121" s="2"/>
      <c r="QB121" s="2"/>
      <c r="QC121" s="2"/>
      <c r="QD121" s="2"/>
      <c r="QE121" s="2"/>
      <c r="QF121" s="2"/>
      <c r="QG121" s="2"/>
      <c r="QH121" s="2"/>
      <c r="QI121" s="2"/>
      <c r="QJ121" s="2"/>
      <c r="QK121" s="2"/>
      <c r="QL121" s="2"/>
      <c r="QM121" s="2"/>
      <c r="QN121" s="2"/>
      <c r="QO121" s="2"/>
      <c r="QP121" s="2"/>
      <c r="QQ121" s="2"/>
      <c r="QR121" s="2"/>
      <c r="QS121" s="2"/>
      <c r="QT121" s="2"/>
      <c r="QU121" s="2"/>
      <c r="QV121" s="2"/>
      <c r="QW121" s="2"/>
      <c r="QX121" s="2"/>
      <c r="QY121" s="2"/>
      <c r="QZ121" s="2"/>
      <c r="RA121" s="2"/>
      <c r="RB121" s="2"/>
      <c r="RC121" s="2"/>
      <c r="RD121" s="2"/>
      <c r="RE121" s="2"/>
      <c r="RF121" s="2"/>
      <c r="RG121" s="2"/>
      <c r="RH121" s="2"/>
      <c r="RI121" s="2"/>
      <c r="RJ121" s="2"/>
      <c r="RK121" s="2"/>
      <c r="RL121" s="2"/>
      <c r="RM121" s="2"/>
      <c r="RN121" s="2"/>
      <c r="RO121" s="2"/>
      <c r="RP121" s="2"/>
      <c r="RQ121" s="2"/>
      <c r="RR121" s="2"/>
      <c r="RS121" s="2"/>
      <c r="RT121" s="2"/>
      <c r="RU121" s="2"/>
      <c r="RV121" s="2"/>
      <c r="RW121" s="2"/>
      <c r="RX121" s="2"/>
      <c r="RY121" s="2"/>
      <c r="RZ121" s="2"/>
      <c r="SA121" s="2"/>
      <c r="SB121" s="2"/>
      <c r="SC121" s="2"/>
      <c r="SD121" s="2"/>
      <c r="SE121" s="2"/>
      <c r="SF121" s="2"/>
      <c r="SG121" s="2"/>
      <c r="SH121" s="2"/>
      <c r="SI121" s="2"/>
      <c r="SJ121" s="2"/>
      <c r="SK121" s="2"/>
      <c r="SL121" s="2"/>
      <c r="SM121" s="2"/>
      <c r="SN121" s="2"/>
      <c r="SO121" s="2"/>
      <c r="SP121" s="2"/>
      <c r="SQ121" s="2"/>
      <c r="SR121" s="2"/>
      <c r="SS121" s="2"/>
      <c r="ST121" s="2"/>
      <c r="SU121" s="2"/>
      <c r="SV121" s="2"/>
      <c r="SW121" s="2"/>
      <c r="SX121" s="2"/>
      <c r="SY121" s="2"/>
      <c r="SZ121" s="2"/>
      <c r="TA121" s="2"/>
      <c r="TB121" s="2"/>
      <c r="TC121" s="2"/>
      <c r="TD121" s="2"/>
      <c r="TE121" s="2"/>
      <c r="TF121" s="2"/>
      <c r="TG121" s="2"/>
      <c r="TH121" s="2"/>
      <c r="TI121" s="2"/>
      <c r="TJ121" s="2"/>
      <c r="TK121" s="2"/>
      <c r="TL121" s="2"/>
      <c r="TM121" s="2"/>
      <c r="TN121" s="2"/>
      <c r="TO121" s="2"/>
      <c r="TP121" s="2"/>
      <c r="TQ121" s="2"/>
      <c r="TR121" s="2"/>
      <c r="TS121" s="2"/>
      <c r="TT121" s="2"/>
      <c r="TU121" s="2"/>
      <c r="TV121" s="2"/>
      <c r="TW121" s="2"/>
      <c r="TX121" s="2"/>
      <c r="TY121" s="2"/>
      <c r="TZ121" s="2"/>
      <c r="UA121" s="2"/>
      <c r="UB121" s="2"/>
      <c r="UC121" s="2"/>
      <c r="UD121" s="2"/>
      <c r="UE121" s="2"/>
      <c r="UF121" s="2"/>
      <c r="UG121" s="2"/>
      <c r="UH121" s="2"/>
      <c r="UI121" s="2"/>
      <c r="UJ121" s="2"/>
      <c r="UK121" s="2"/>
      <c r="UL121" s="2"/>
      <c r="UM121" s="2"/>
      <c r="UN121" s="2"/>
      <c r="UO121" s="2"/>
      <c r="UP121" s="2"/>
      <c r="UQ121" s="2"/>
      <c r="UR121" s="2"/>
      <c r="US121" s="2"/>
      <c r="UT121" s="2"/>
      <c r="UU121" s="2"/>
      <c r="UV121" s="2"/>
      <c r="UW121" s="2"/>
      <c r="UX121" s="2"/>
      <c r="UY121" s="2"/>
      <c r="UZ121" s="2"/>
      <c r="VA121" s="2"/>
      <c r="VB121" s="2"/>
      <c r="VC121" s="2"/>
      <c r="VD121" s="2"/>
      <c r="VE121" s="2"/>
      <c r="VF121" s="2"/>
      <c r="VG121" s="2"/>
      <c r="VH121" s="2"/>
      <c r="VI121" s="2"/>
      <c r="VJ121" s="2"/>
      <c r="VK121" s="2"/>
      <c r="VL121" s="2"/>
      <c r="VM121" s="2"/>
      <c r="VN121" s="2"/>
      <c r="VO121" s="2"/>
      <c r="VP121" s="2"/>
      <c r="VQ121" s="2"/>
      <c r="VR121" s="2"/>
      <c r="VS121" s="2"/>
      <c r="VT121" s="2"/>
      <c r="VU121" s="2"/>
      <c r="VV121" s="2"/>
      <c r="VW121" s="2"/>
      <c r="VX121" s="2"/>
      <c r="VY121" s="2"/>
      <c r="VZ121" s="2"/>
      <c r="WA121" s="2"/>
      <c r="WB121" s="2"/>
      <c r="WC121" s="2"/>
      <c r="WD121" s="2"/>
      <c r="WE121" s="2"/>
      <c r="WF121" s="2"/>
      <c r="WG121" s="2"/>
      <c r="WH121" s="2"/>
      <c r="WI121" s="2"/>
      <c r="WJ121" s="2"/>
      <c r="WK121" s="2"/>
      <c r="WL121" s="2"/>
      <c r="WM121" s="2"/>
      <c r="WN121" s="2"/>
      <c r="WO121" s="2"/>
      <c r="WP121" s="2"/>
      <c r="WQ121" s="2"/>
      <c r="WR121" s="2"/>
      <c r="WS121" s="2"/>
      <c r="WT121" s="2"/>
      <c r="WU121" s="2"/>
      <c r="WV121" s="2"/>
      <c r="WW121" s="2"/>
      <c r="WX121" s="2"/>
      <c r="WY121" s="2"/>
      <c r="WZ121" s="2"/>
      <c r="XA121" s="2"/>
      <c r="XB121" s="2"/>
      <c r="XC121" s="2"/>
      <c r="XD121" s="2"/>
      <c r="XE121" s="2"/>
      <c r="XF121" s="2"/>
      <c r="XG121" s="2"/>
      <c r="XH121" s="2"/>
      <c r="XI121" s="2"/>
      <c r="XJ121" s="2"/>
      <c r="XK121" s="2"/>
      <c r="XL121" s="2"/>
      <c r="XM121" s="2"/>
      <c r="XN121" s="2"/>
      <c r="XO121" s="2"/>
      <c r="XP121" s="2"/>
      <c r="XQ121" s="2"/>
      <c r="XR121" s="2"/>
      <c r="XS121" s="2"/>
      <c r="XT121" s="2"/>
      <c r="XU121" s="2"/>
      <c r="XV121" s="2"/>
      <c r="XW121" s="2"/>
      <c r="XX121" s="2"/>
      <c r="XY121" s="2"/>
      <c r="XZ121" s="2"/>
      <c r="YA121" s="2"/>
      <c r="YB121" s="2"/>
      <c r="YC121" s="2"/>
      <c r="YD121" s="2"/>
      <c r="YE121" s="2"/>
      <c r="YF121" s="2"/>
      <c r="YG121" s="2"/>
      <c r="YH121" s="2"/>
      <c r="YI121" s="2"/>
      <c r="YJ121" s="2"/>
      <c r="YK121" s="2"/>
      <c r="YL121" s="2"/>
      <c r="YM121" s="2"/>
      <c r="YN121" s="2"/>
      <c r="YO121" s="2"/>
      <c r="YP121" s="2"/>
      <c r="YQ121" s="2"/>
      <c r="YR121" s="2"/>
      <c r="YS121" s="2"/>
      <c r="YT121" s="2"/>
      <c r="YU121" s="2"/>
      <c r="YV121" s="2"/>
      <c r="YW121" s="2"/>
      <c r="YX121" s="2"/>
      <c r="YY121" s="2"/>
      <c r="YZ121" s="2"/>
      <c r="ZA121" s="2"/>
      <c r="ZB121" s="2"/>
      <c r="ZC121" s="2"/>
      <c r="ZD121" s="2"/>
      <c r="ZE121" s="2"/>
      <c r="ZF121" s="2"/>
      <c r="ZG121" s="2"/>
      <c r="ZH121" s="2"/>
      <c r="ZI121" s="2"/>
      <c r="ZJ121" s="2"/>
      <c r="ZK121" s="2"/>
      <c r="ZL121" s="2"/>
      <c r="ZM121" s="2"/>
      <c r="ZN121" s="2"/>
      <c r="ZO121" s="2"/>
      <c r="ZP121" s="2"/>
      <c r="ZQ121" s="2"/>
      <c r="ZR121" s="2"/>
      <c r="ZS121" s="2"/>
      <c r="ZT121" s="2"/>
      <c r="ZU121" s="2"/>
      <c r="ZV121" s="2"/>
      <c r="ZW121" s="2"/>
      <c r="ZX121" s="2"/>
      <c r="ZY121" s="2"/>
      <c r="ZZ121" s="2"/>
      <c r="AAA121" s="2"/>
      <c r="AAB121" s="2"/>
      <c r="AAC121" s="2"/>
      <c r="AAD121" s="2"/>
      <c r="AAE121" s="2"/>
      <c r="AAF121" s="2"/>
      <c r="AAG121" s="2"/>
      <c r="AAH121" s="2"/>
      <c r="AAI121" s="2"/>
      <c r="AAJ121" s="2"/>
      <c r="AAK121" s="2"/>
      <c r="AAL121" s="2"/>
      <c r="AAM121" s="2"/>
      <c r="AAN121" s="2"/>
      <c r="AAO121" s="2"/>
      <c r="AAP121" s="2"/>
      <c r="AAQ121" s="2"/>
      <c r="AAR121" s="2"/>
      <c r="AAS121" s="2"/>
      <c r="AAT121" s="2"/>
      <c r="AAU121" s="2"/>
      <c r="AAV121" s="2"/>
      <c r="AAW121" s="2"/>
      <c r="AAX121" s="2"/>
      <c r="AAY121" s="2"/>
      <c r="AAZ121" s="2"/>
      <c r="ABA121" s="2"/>
      <c r="ABB121" s="2"/>
      <c r="ABC121" s="2"/>
      <c r="ABD121" s="2"/>
      <c r="ABE121" s="2"/>
      <c r="ABF121" s="2"/>
      <c r="ABG121" s="2"/>
      <c r="ABH121" s="2"/>
      <c r="ABI121" s="2"/>
      <c r="ABJ121" s="2"/>
      <c r="ABK121" s="2"/>
      <c r="ABL121" s="2"/>
      <c r="ABM121" s="2"/>
      <c r="ABN121" s="2"/>
      <c r="ABO121" s="2"/>
      <c r="ABP121" s="2"/>
      <c r="ABQ121" s="2"/>
      <c r="ABR121" s="2"/>
      <c r="ABS121" s="2"/>
      <c r="ABT121" s="2"/>
      <c r="ABU121" s="2"/>
      <c r="ABV121" s="2"/>
      <c r="ABW121" s="2"/>
      <c r="ABX121" s="2"/>
      <c r="ABY121" s="2"/>
      <c r="ABZ121" s="2"/>
    </row>
    <row r="122" spans="1:754" x14ac:dyDescent="0.2">
      <c r="A122" s="2">
        <v>1940</v>
      </c>
      <c r="B122" s="19" t="s">
        <v>11</v>
      </c>
      <c r="C122" s="6">
        <v>352071</v>
      </c>
      <c r="D122" s="5">
        <v>3359</v>
      </c>
      <c r="E122" s="7">
        <f>C122/D122</f>
        <v>104.81423042572195</v>
      </c>
      <c r="F122" s="11">
        <f>C122/442611</f>
        <v>0.79544114357754325</v>
      </c>
      <c r="G122" s="10">
        <v>65508</v>
      </c>
      <c r="H122" s="16">
        <f>C122/G122</f>
        <v>5.3744733467668073</v>
      </c>
    </row>
    <row r="123" spans="1:754" x14ac:dyDescent="0.2">
      <c r="A123" s="2">
        <v>1950</v>
      </c>
      <c r="B123" s="19" t="s">
        <v>11</v>
      </c>
      <c r="C123" s="8">
        <v>353569</v>
      </c>
      <c r="D123" s="5">
        <v>2934</v>
      </c>
      <c r="E123" s="7">
        <f>C123/D123</f>
        <v>120.50749829584186</v>
      </c>
      <c r="F123" s="11">
        <f>C123/442611</f>
        <v>0.79882560532838087</v>
      </c>
      <c r="G123" s="12">
        <v>65508</v>
      </c>
      <c r="H123" s="16">
        <f>C123/G123</f>
        <v>5.3973407828051538</v>
      </c>
    </row>
    <row r="124" spans="1:754" x14ac:dyDescent="0.2">
      <c r="A124">
        <v>1930</v>
      </c>
      <c r="B124" s="19" t="s">
        <v>11</v>
      </c>
      <c r="C124" s="5">
        <v>372890</v>
      </c>
      <c r="D124" s="5">
        <v>3865</v>
      </c>
      <c r="E124" s="7">
        <f>C124/D124</f>
        <v>96.478654592496767</v>
      </c>
      <c r="F124" s="11">
        <f>C124/442611</f>
        <v>0.84247793208935162</v>
      </c>
      <c r="G124" s="10">
        <v>65221</v>
      </c>
      <c r="H124" s="16">
        <f>C124/G124</f>
        <v>5.7173303077229729</v>
      </c>
    </row>
    <row r="125" spans="1:754" x14ac:dyDescent="0.2">
      <c r="A125">
        <v>1920</v>
      </c>
      <c r="B125" s="19" t="s">
        <v>11</v>
      </c>
      <c r="C125" s="4">
        <v>396264</v>
      </c>
      <c r="D125" s="5">
        <v>4297</v>
      </c>
      <c r="E125" s="7">
        <f>C125/D125</f>
        <v>92.218757272515703</v>
      </c>
      <c r="F125" s="11">
        <f>C125/442611</f>
        <v>0.89528728386777556</v>
      </c>
      <c r="G125" s="12">
        <v>65221</v>
      </c>
      <c r="H125" s="16">
        <f>C125/G125</f>
        <v>6.0757118106131465</v>
      </c>
    </row>
    <row r="126" spans="1:754" x14ac:dyDescent="0.2">
      <c r="A126">
        <v>1910</v>
      </c>
      <c r="B126" s="19" t="s">
        <v>11</v>
      </c>
      <c r="C126" s="4">
        <v>411170</v>
      </c>
      <c r="D126">
        <v>4785</v>
      </c>
      <c r="E126" s="7">
        <f>C126/D126</f>
        <v>85.928944618599786</v>
      </c>
      <c r="F126" s="11">
        <f>C126/442611</f>
        <v>0.92896471167684491</v>
      </c>
      <c r="G126" s="17"/>
      <c r="DU126" s="2"/>
      <c r="DV126" s="2"/>
      <c r="DW126" s="2"/>
      <c r="DX126" s="2"/>
      <c r="DY126" s="2"/>
      <c r="DZ126" s="2"/>
      <c r="EA126" s="2"/>
      <c r="EB126" s="2"/>
      <c r="EC126" s="2"/>
      <c r="ED126" s="2"/>
      <c r="EE126" s="2"/>
      <c r="EF126" s="2"/>
      <c r="EG126" s="2"/>
      <c r="EH126" s="2"/>
      <c r="EI126" s="2"/>
      <c r="EJ126" s="2"/>
      <c r="EK126" s="2"/>
      <c r="EL126" s="2"/>
      <c r="EM126" s="2"/>
      <c r="EN126" s="2"/>
      <c r="EO126" s="2"/>
      <c r="EP126" s="2"/>
      <c r="EQ126" s="2"/>
      <c r="ER126" s="2"/>
      <c r="ES126" s="2"/>
      <c r="ET126" s="2"/>
      <c r="EU126" s="2"/>
      <c r="EV126" s="2"/>
      <c r="EW126" s="2"/>
      <c r="EX126" s="2"/>
      <c r="EY126" s="2"/>
      <c r="EZ126" s="2"/>
      <c r="FA126" s="2"/>
      <c r="FB126" s="2"/>
      <c r="FC126" s="2"/>
      <c r="FD126" s="2"/>
      <c r="FE126" s="2"/>
      <c r="FF126" s="2"/>
      <c r="FG126" s="2"/>
      <c r="FH126" s="2"/>
      <c r="FI126" s="2"/>
      <c r="FJ126" s="2"/>
      <c r="FK126" s="2"/>
      <c r="FL126" s="2"/>
      <c r="FM126" s="2"/>
      <c r="FN126" s="2"/>
      <c r="FO126" s="2"/>
      <c r="FP126" s="2"/>
      <c r="FQ126" s="2"/>
      <c r="FR126" s="2"/>
      <c r="FS126" s="2"/>
      <c r="FT126" s="2"/>
      <c r="FU126" s="2"/>
      <c r="FV126" s="2"/>
      <c r="FW126" s="2"/>
      <c r="FX126" s="2"/>
      <c r="FY126" s="2"/>
      <c r="FZ126" s="2"/>
      <c r="GA126" s="2"/>
      <c r="GB126" s="2"/>
      <c r="GC126" s="2"/>
      <c r="GD126" s="2"/>
      <c r="GE126" s="2"/>
      <c r="GF126" s="2"/>
      <c r="GG126" s="2"/>
      <c r="GH126" s="2"/>
      <c r="GI126" s="2"/>
      <c r="GJ126" s="2"/>
      <c r="GK126" s="2"/>
      <c r="GL126" s="2"/>
      <c r="GM126" s="2"/>
      <c r="GN126" s="2"/>
      <c r="GO126" s="2"/>
      <c r="GP126" s="2"/>
      <c r="GQ126" s="2"/>
      <c r="GR126" s="2"/>
      <c r="GS126" s="2"/>
      <c r="GT126" s="2"/>
      <c r="GU126" s="2"/>
      <c r="GV126" s="2"/>
      <c r="GW126" s="2"/>
      <c r="GX126" s="2"/>
      <c r="GY126" s="2"/>
      <c r="GZ126" s="2"/>
      <c r="HA126" s="2"/>
      <c r="HB126" s="2"/>
      <c r="HC126" s="2"/>
      <c r="HD126" s="2"/>
      <c r="HE126" s="2"/>
      <c r="HF126" s="2"/>
      <c r="HG126" s="2"/>
      <c r="HH126" s="2"/>
      <c r="HI126" s="2"/>
      <c r="HJ126" s="2"/>
      <c r="HK126" s="2"/>
      <c r="HL126" s="2"/>
      <c r="HM126" s="2"/>
      <c r="HN126" s="2"/>
      <c r="HO126" s="2"/>
      <c r="HP126" s="2"/>
      <c r="HQ126" s="2"/>
      <c r="HR126" s="2"/>
      <c r="HS126" s="2"/>
      <c r="HT126" s="2"/>
      <c r="HU126" s="2"/>
      <c r="HV126" s="2"/>
      <c r="HW126" s="2"/>
      <c r="HX126" s="2"/>
      <c r="HY126" s="2"/>
      <c r="HZ126" s="2"/>
      <c r="IA126" s="2"/>
      <c r="IB126" s="2"/>
      <c r="IC126" s="2"/>
      <c r="ID126" s="2"/>
      <c r="IE126" s="2"/>
      <c r="IF126" s="2"/>
      <c r="IG126" s="2"/>
      <c r="IH126" s="2"/>
      <c r="II126" s="2"/>
      <c r="IJ126" s="2"/>
      <c r="IK126" s="2"/>
      <c r="IL126" s="2"/>
      <c r="IM126" s="2"/>
      <c r="IN126" s="2"/>
      <c r="IO126" s="2"/>
      <c r="IP126" s="2"/>
      <c r="IQ126" s="2"/>
      <c r="IR126" s="2"/>
      <c r="IS126" s="2"/>
      <c r="IT126" s="2"/>
      <c r="IU126" s="2"/>
      <c r="IV126" s="2"/>
      <c r="IW126" s="2"/>
      <c r="IX126" s="2"/>
      <c r="IY126" s="2"/>
      <c r="IZ126" s="2"/>
      <c r="JA126" s="2"/>
      <c r="JB126" s="2"/>
      <c r="JC126" s="2"/>
      <c r="JD126" s="2"/>
      <c r="JE126" s="2"/>
      <c r="JF126" s="2"/>
      <c r="JG126" s="2"/>
      <c r="JH126" s="2"/>
      <c r="JI126" s="2"/>
      <c r="JJ126" s="2"/>
      <c r="JK126" s="2"/>
      <c r="JL126" s="2"/>
      <c r="JM126" s="2"/>
      <c r="JN126" s="2"/>
      <c r="JO126" s="2"/>
      <c r="JP126" s="2"/>
      <c r="JQ126" s="2"/>
      <c r="JR126" s="2"/>
      <c r="JS126" s="2"/>
      <c r="JT126" s="2"/>
      <c r="JU126" s="2"/>
      <c r="JV126" s="2"/>
      <c r="JW126" s="2"/>
      <c r="JX126" s="2"/>
      <c r="JY126" s="2"/>
      <c r="JZ126" s="2"/>
      <c r="KA126" s="2"/>
      <c r="KB126" s="2"/>
      <c r="KC126" s="2"/>
      <c r="KD126" s="2"/>
      <c r="KE126" s="2"/>
      <c r="KF126" s="2"/>
      <c r="KG126" s="2"/>
      <c r="KH126" s="2"/>
      <c r="KI126" s="2"/>
      <c r="KJ126" s="2"/>
      <c r="KK126" s="2"/>
      <c r="KL126" s="2"/>
      <c r="KM126" s="2"/>
      <c r="KN126" s="2"/>
      <c r="KO126" s="2"/>
      <c r="KP126" s="2"/>
      <c r="KQ126" s="2"/>
      <c r="KR126" s="2"/>
      <c r="KS126" s="2"/>
      <c r="KT126" s="2"/>
      <c r="KU126" s="2"/>
      <c r="KV126" s="2"/>
      <c r="KW126" s="2"/>
      <c r="KX126" s="2"/>
      <c r="KY126" s="2"/>
      <c r="KZ126" s="2"/>
      <c r="LA126" s="2"/>
      <c r="LB126" s="2"/>
      <c r="LC126" s="2"/>
      <c r="LD126" s="2"/>
      <c r="LE126" s="2"/>
      <c r="LF126" s="2"/>
      <c r="LG126" s="2"/>
      <c r="LH126" s="2"/>
      <c r="LI126" s="2"/>
      <c r="LJ126" s="2"/>
      <c r="LK126" s="2"/>
      <c r="LL126" s="2"/>
      <c r="LM126" s="2"/>
      <c r="LN126" s="2"/>
      <c r="LO126" s="2"/>
      <c r="LP126" s="2"/>
      <c r="LQ126" s="2"/>
      <c r="LR126" s="2"/>
      <c r="LS126" s="2"/>
      <c r="LT126" s="2"/>
      <c r="LU126" s="2"/>
      <c r="LV126" s="2"/>
      <c r="LW126" s="2"/>
      <c r="LX126" s="2"/>
      <c r="LY126" s="2"/>
      <c r="LZ126" s="2"/>
      <c r="MA126" s="2"/>
      <c r="MB126" s="2"/>
      <c r="MC126" s="2"/>
      <c r="MD126" s="2"/>
      <c r="ME126" s="2"/>
      <c r="MF126" s="2"/>
      <c r="MG126" s="2"/>
      <c r="MH126" s="2"/>
      <c r="MI126" s="2"/>
      <c r="MJ126" s="2"/>
      <c r="MK126" s="2"/>
      <c r="ML126" s="2"/>
      <c r="MM126" s="2"/>
      <c r="MN126" s="2"/>
      <c r="MO126" s="2"/>
      <c r="MP126" s="2"/>
      <c r="MQ126" s="2"/>
      <c r="MR126" s="2"/>
      <c r="MS126" s="2"/>
      <c r="MT126" s="2"/>
      <c r="MU126" s="2"/>
      <c r="MV126" s="2"/>
      <c r="MW126" s="2"/>
      <c r="MX126" s="2"/>
      <c r="MY126" s="2"/>
      <c r="MZ126" s="2"/>
      <c r="NA126" s="2"/>
      <c r="NB126" s="2"/>
      <c r="NC126" s="2"/>
      <c r="ND126" s="2"/>
      <c r="NE126" s="2"/>
      <c r="NF126" s="2"/>
      <c r="NG126" s="2"/>
      <c r="NH126" s="2"/>
      <c r="NI126" s="2"/>
      <c r="NJ126" s="2"/>
      <c r="NK126" s="2"/>
      <c r="NL126" s="2"/>
      <c r="NM126" s="2"/>
      <c r="NN126" s="2"/>
      <c r="NO126" s="2"/>
      <c r="NP126" s="2"/>
      <c r="NQ126" s="2"/>
      <c r="NR126" s="2"/>
      <c r="NS126" s="2"/>
      <c r="NT126" s="2"/>
      <c r="NU126" s="2"/>
      <c r="NV126" s="2"/>
      <c r="NW126" s="2"/>
      <c r="NX126" s="2"/>
      <c r="NY126" s="2"/>
      <c r="NZ126" s="2"/>
      <c r="OA126" s="2"/>
      <c r="OB126" s="2"/>
      <c r="OC126" s="2"/>
      <c r="OD126" s="2"/>
      <c r="OE126" s="2"/>
      <c r="OF126" s="2"/>
      <c r="OG126" s="2"/>
      <c r="OH126" s="2"/>
      <c r="OI126" s="2"/>
      <c r="OJ126" s="2"/>
      <c r="OK126" s="2"/>
      <c r="OL126" s="2"/>
      <c r="OM126" s="2"/>
      <c r="ON126" s="2"/>
      <c r="OO126" s="2"/>
      <c r="OP126" s="2"/>
      <c r="OQ126" s="2"/>
      <c r="OR126" s="2"/>
      <c r="OS126" s="2"/>
      <c r="OT126" s="2"/>
      <c r="OU126" s="2"/>
      <c r="OV126" s="2"/>
      <c r="OW126" s="2"/>
      <c r="OX126" s="2"/>
      <c r="OY126" s="2"/>
      <c r="OZ126" s="2"/>
      <c r="PA126" s="2"/>
      <c r="PB126" s="2"/>
      <c r="PC126" s="2"/>
      <c r="PD126" s="2"/>
      <c r="PE126" s="2"/>
      <c r="PF126" s="2"/>
      <c r="PG126" s="2"/>
      <c r="PH126" s="2"/>
      <c r="PI126" s="2"/>
      <c r="PJ126" s="2"/>
      <c r="PK126" s="2"/>
      <c r="PL126" s="2"/>
      <c r="PM126" s="2"/>
      <c r="PN126" s="2"/>
      <c r="PO126" s="2"/>
      <c r="PP126" s="2"/>
      <c r="PQ126" s="2"/>
      <c r="PR126" s="2"/>
      <c r="PS126" s="2"/>
      <c r="PT126" s="2"/>
      <c r="PU126" s="2"/>
      <c r="PV126" s="2"/>
      <c r="PW126" s="2"/>
      <c r="PX126" s="2"/>
      <c r="PY126" s="2"/>
      <c r="PZ126" s="2"/>
      <c r="QA126" s="2"/>
      <c r="QB126" s="2"/>
      <c r="QC126" s="2"/>
      <c r="QD126" s="2"/>
      <c r="QE126" s="2"/>
      <c r="QF126" s="2"/>
      <c r="QG126" s="2"/>
      <c r="QH126" s="2"/>
      <c r="QI126" s="2"/>
      <c r="QJ126" s="2"/>
      <c r="QK126" s="2"/>
      <c r="QL126" s="2"/>
      <c r="QM126" s="2"/>
      <c r="QN126" s="2"/>
      <c r="QO126" s="2"/>
      <c r="QP126" s="2"/>
      <c r="QQ126" s="2"/>
      <c r="QR126" s="2"/>
      <c r="QS126" s="2"/>
      <c r="QT126" s="2"/>
      <c r="QU126" s="2"/>
      <c r="QV126" s="2"/>
      <c r="QW126" s="2"/>
      <c r="QX126" s="2"/>
      <c r="QY126" s="2"/>
      <c r="QZ126" s="2"/>
      <c r="RA126" s="2"/>
      <c r="RB126" s="2"/>
      <c r="RC126" s="2"/>
      <c r="RD126" s="2"/>
      <c r="RE126" s="2"/>
      <c r="RF126" s="2"/>
      <c r="RG126" s="2"/>
      <c r="RH126" s="2"/>
      <c r="RI126" s="2"/>
      <c r="RJ126" s="2"/>
      <c r="RK126" s="2"/>
      <c r="RL126" s="2"/>
      <c r="RM126" s="2"/>
      <c r="RN126" s="2"/>
      <c r="RO126" s="2"/>
      <c r="RP126" s="2"/>
      <c r="RQ126" s="2"/>
      <c r="RR126" s="2"/>
      <c r="RS126" s="2"/>
      <c r="RT126" s="2"/>
      <c r="RU126" s="2"/>
      <c r="RV126" s="2"/>
      <c r="RW126" s="2"/>
      <c r="RX126" s="2"/>
      <c r="RY126" s="2"/>
      <c r="RZ126" s="2"/>
      <c r="SA126" s="2"/>
      <c r="SB126" s="2"/>
      <c r="SC126" s="2"/>
      <c r="SD126" s="2"/>
      <c r="SE126" s="2"/>
      <c r="SF126" s="2"/>
      <c r="SG126" s="2"/>
      <c r="SH126" s="2"/>
      <c r="SI126" s="2"/>
      <c r="SJ126" s="2"/>
      <c r="SK126" s="2"/>
      <c r="SL126" s="2"/>
      <c r="SM126" s="2"/>
      <c r="SN126" s="2"/>
      <c r="SO126" s="2"/>
      <c r="SP126" s="2"/>
      <c r="SQ126" s="2"/>
      <c r="SR126" s="2"/>
      <c r="SS126" s="2"/>
      <c r="ST126" s="2"/>
      <c r="SU126" s="2"/>
      <c r="SV126" s="2"/>
      <c r="SW126" s="2"/>
      <c r="SX126" s="2"/>
      <c r="SY126" s="2"/>
      <c r="SZ126" s="2"/>
      <c r="TA126" s="2"/>
      <c r="TB126" s="2"/>
      <c r="TC126" s="2"/>
      <c r="TD126" s="2"/>
      <c r="TE126" s="2"/>
      <c r="TF126" s="2"/>
      <c r="TG126" s="2"/>
      <c r="TH126" s="2"/>
      <c r="TI126" s="2"/>
      <c r="TJ126" s="2"/>
      <c r="TK126" s="2"/>
      <c r="TL126" s="2"/>
      <c r="TM126" s="2"/>
      <c r="TN126" s="2"/>
      <c r="TO126" s="2"/>
      <c r="TP126" s="2"/>
      <c r="TQ126" s="2"/>
      <c r="TR126" s="2"/>
      <c r="TS126" s="2"/>
      <c r="TT126" s="2"/>
      <c r="TU126" s="2"/>
      <c r="TV126" s="2"/>
      <c r="TW126" s="2"/>
      <c r="TX126" s="2"/>
      <c r="TY126" s="2"/>
      <c r="TZ126" s="2"/>
      <c r="UA126" s="2"/>
      <c r="UB126" s="2"/>
      <c r="UC126" s="2"/>
      <c r="UD126" s="2"/>
      <c r="UE126" s="2"/>
      <c r="UF126" s="2"/>
      <c r="UG126" s="2"/>
      <c r="UH126" s="2"/>
      <c r="UI126" s="2"/>
      <c r="UJ126" s="2"/>
      <c r="UK126" s="2"/>
      <c r="UL126" s="2"/>
      <c r="UM126" s="2"/>
      <c r="UN126" s="2"/>
      <c r="UO126" s="2"/>
      <c r="UP126" s="2"/>
      <c r="UQ126" s="2"/>
      <c r="UR126" s="2"/>
      <c r="US126" s="2"/>
      <c r="UT126" s="2"/>
      <c r="UU126" s="2"/>
      <c r="UV126" s="2"/>
      <c r="UW126" s="2"/>
      <c r="UX126" s="2"/>
      <c r="UY126" s="2"/>
      <c r="UZ126" s="2"/>
      <c r="VA126" s="2"/>
      <c r="VB126" s="2"/>
      <c r="VC126" s="2"/>
      <c r="VD126" s="2"/>
      <c r="VE126" s="2"/>
      <c r="VF126" s="2"/>
      <c r="VG126" s="2"/>
      <c r="VH126" s="2"/>
      <c r="VI126" s="2"/>
      <c r="VJ126" s="2"/>
      <c r="VK126" s="2"/>
      <c r="VL126" s="2"/>
      <c r="VM126" s="2"/>
      <c r="VN126" s="2"/>
      <c r="VO126" s="2"/>
      <c r="VP126" s="2"/>
      <c r="VQ126" s="2"/>
      <c r="VR126" s="2"/>
      <c r="VS126" s="2"/>
      <c r="VT126" s="2"/>
      <c r="VU126" s="2"/>
      <c r="VV126" s="2"/>
      <c r="VW126" s="2"/>
      <c r="VX126" s="2"/>
      <c r="VY126" s="2"/>
      <c r="VZ126" s="2"/>
      <c r="WA126" s="2"/>
      <c r="WB126" s="2"/>
      <c r="WC126" s="2"/>
      <c r="WD126" s="2"/>
      <c r="WE126" s="2"/>
      <c r="WF126" s="2"/>
      <c r="WG126" s="2"/>
      <c r="WH126" s="2"/>
      <c r="WI126" s="2"/>
      <c r="WJ126" s="2"/>
      <c r="WK126" s="2"/>
      <c r="WL126" s="2"/>
      <c r="WM126" s="2"/>
      <c r="WN126" s="2"/>
      <c r="WO126" s="2"/>
      <c r="WP126" s="2"/>
      <c r="WQ126" s="2"/>
      <c r="WR126" s="2"/>
      <c r="WS126" s="2"/>
      <c r="WT126" s="2"/>
      <c r="WU126" s="2"/>
      <c r="WV126" s="2"/>
      <c r="WW126" s="2"/>
      <c r="WX126" s="2"/>
      <c r="WY126" s="2"/>
      <c r="WZ126" s="2"/>
      <c r="XA126" s="2"/>
      <c r="XB126" s="2"/>
      <c r="XC126" s="2"/>
      <c r="XD126" s="2"/>
      <c r="XE126" s="2"/>
      <c r="XF126" s="2"/>
      <c r="XG126" s="2"/>
      <c r="XH126" s="2"/>
      <c r="XI126" s="2"/>
      <c r="XJ126" s="2"/>
      <c r="XK126" s="2"/>
      <c r="XL126" s="2"/>
      <c r="XM126" s="2"/>
      <c r="XN126" s="2"/>
      <c r="XO126" s="2"/>
      <c r="XP126" s="2"/>
      <c r="XQ126" s="2"/>
      <c r="XR126" s="2"/>
      <c r="XS126" s="2"/>
      <c r="XT126" s="2"/>
      <c r="XU126" s="2"/>
      <c r="XV126" s="2"/>
      <c r="XW126" s="2"/>
      <c r="XX126" s="2"/>
      <c r="XY126" s="2"/>
      <c r="XZ126" s="2"/>
      <c r="YA126" s="2"/>
      <c r="YB126" s="2"/>
      <c r="YC126" s="2"/>
      <c r="YD126" s="2"/>
      <c r="YE126" s="2"/>
      <c r="YF126" s="2"/>
      <c r="YG126" s="2"/>
      <c r="YH126" s="2"/>
      <c r="YI126" s="2"/>
      <c r="YJ126" s="2"/>
      <c r="YK126" s="2"/>
      <c r="YL126" s="2"/>
      <c r="YM126" s="2"/>
      <c r="YN126" s="2"/>
      <c r="YO126" s="2"/>
      <c r="YP126" s="2"/>
      <c r="YQ126" s="2"/>
      <c r="YR126" s="2"/>
      <c r="YS126" s="2"/>
      <c r="YT126" s="2"/>
      <c r="YU126" s="2"/>
      <c r="YV126" s="2"/>
      <c r="YW126" s="2"/>
      <c r="YX126" s="2"/>
      <c r="YY126" s="2"/>
      <c r="YZ126" s="2"/>
      <c r="ZA126" s="2"/>
      <c r="ZB126" s="2"/>
      <c r="ZC126" s="2"/>
      <c r="ZD126" s="2"/>
      <c r="ZE126" s="2"/>
      <c r="ZF126" s="2"/>
      <c r="ZG126" s="2"/>
      <c r="ZH126" s="2"/>
      <c r="ZI126" s="2"/>
      <c r="ZJ126" s="2"/>
      <c r="ZK126" s="2"/>
      <c r="ZL126" s="2"/>
      <c r="ZM126" s="2"/>
      <c r="ZN126" s="2"/>
      <c r="ZO126" s="2"/>
      <c r="ZP126" s="2"/>
      <c r="ZQ126" s="2"/>
      <c r="ZR126" s="2"/>
      <c r="ZS126" s="2"/>
      <c r="ZT126" s="2"/>
      <c r="ZU126" s="2"/>
      <c r="ZV126" s="2"/>
      <c r="ZW126" s="2"/>
      <c r="ZX126" s="2"/>
      <c r="ZY126" s="2"/>
      <c r="ZZ126" s="2"/>
      <c r="AAA126" s="2"/>
      <c r="AAB126" s="2"/>
      <c r="AAC126" s="2"/>
      <c r="AAD126" s="2"/>
      <c r="AAE126" s="2"/>
      <c r="AAF126" s="2"/>
      <c r="AAG126" s="2"/>
      <c r="AAH126" s="2"/>
      <c r="AAI126" s="2"/>
      <c r="AAJ126" s="2"/>
      <c r="AAK126" s="2"/>
      <c r="AAL126" s="2"/>
      <c r="AAM126" s="2"/>
      <c r="AAN126" s="2"/>
      <c r="AAO126" s="2"/>
      <c r="AAP126" s="2"/>
      <c r="AAQ126" s="2"/>
      <c r="AAR126" s="2"/>
      <c r="AAS126" s="2"/>
      <c r="AAT126" s="2"/>
      <c r="AAU126" s="2"/>
      <c r="AAV126" s="2"/>
      <c r="AAW126" s="2"/>
      <c r="AAX126" s="2"/>
      <c r="AAY126" s="2"/>
      <c r="AAZ126" s="2"/>
      <c r="ABA126" s="2"/>
      <c r="ABB126" s="2"/>
      <c r="ABC126" s="2"/>
      <c r="ABD126" s="2"/>
      <c r="ABE126" s="2"/>
      <c r="ABF126" s="2"/>
      <c r="ABG126" s="2"/>
      <c r="ABH126" s="2"/>
      <c r="ABI126" s="2"/>
      <c r="ABJ126" s="2"/>
      <c r="ABK126" s="2"/>
      <c r="ABL126" s="2"/>
      <c r="ABM126" s="2"/>
      <c r="ABN126" s="2"/>
      <c r="ABO126" s="2"/>
      <c r="ABP126" s="2"/>
      <c r="ABQ126" s="2"/>
      <c r="ABR126" s="2"/>
      <c r="ABS126" s="2"/>
      <c r="ABT126" s="2"/>
      <c r="ABU126" s="2"/>
      <c r="ABV126" s="2"/>
      <c r="ABW126" s="2"/>
      <c r="ABX126" s="2"/>
      <c r="ABY126" s="2"/>
      <c r="ABZ126" s="2"/>
    </row>
    <row r="127" spans="1:754" x14ac:dyDescent="0.2">
      <c r="A127" s="2">
        <v>1935</v>
      </c>
      <c r="B127" s="19" t="s">
        <v>11</v>
      </c>
      <c r="C127" s="5">
        <v>380231</v>
      </c>
      <c r="D127" s="5">
        <v>3885</v>
      </c>
      <c r="E127" s="7">
        <f>C127/D127</f>
        <v>97.871557271557265</v>
      </c>
      <c r="F127" s="11">
        <f>C127/442611</f>
        <v>0.85906360212466482</v>
      </c>
      <c r="G127" s="15"/>
    </row>
    <row r="128" spans="1:754" x14ac:dyDescent="0.2">
      <c r="A128" s="2">
        <v>1945</v>
      </c>
      <c r="B128" s="19" t="s">
        <v>11</v>
      </c>
      <c r="C128" s="6">
        <v>375734</v>
      </c>
      <c r="D128" s="5">
        <v>3350</v>
      </c>
      <c r="E128" s="7">
        <f>C128/D128</f>
        <v>112.15940298507462</v>
      </c>
      <c r="F128" s="11">
        <f>C128/442611</f>
        <v>0.8489034389113691</v>
      </c>
      <c r="G128" s="15"/>
    </row>
    <row r="129" spans="1:754" x14ac:dyDescent="0.2">
      <c r="A129">
        <v>1925</v>
      </c>
      <c r="B129" s="19" t="s">
        <v>11</v>
      </c>
      <c r="C129" s="4">
        <v>371994</v>
      </c>
      <c r="D129" s="5">
        <v>4412</v>
      </c>
      <c r="E129" s="7">
        <f>C129/D129</f>
        <v>84.314143245693558</v>
      </c>
      <c r="F129" s="11">
        <f>C129/442611</f>
        <v>0.84045358113557955</v>
      </c>
      <c r="G129" s="15"/>
    </row>
    <row r="130" spans="1:754" x14ac:dyDescent="0.2">
      <c r="A130" s="2">
        <v>1959</v>
      </c>
      <c r="B130" s="19" t="s">
        <v>11</v>
      </c>
      <c r="C130" s="6">
        <v>328052</v>
      </c>
      <c r="D130" s="5">
        <v>2093</v>
      </c>
      <c r="E130" s="7">
        <f>C130/D130</f>
        <v>156.73769708552317</v>
      </c>
      <c r="F130" s="11">
        <f>C130/442611</f>
        <v>0.74117453023083479</v>
      </c>
      <c r="G130" s="15"/>
    </row>
    <row r="131" spans="1:754" x14ac:dyDescent="0.2">
      <c r="A131" s="2">
        <v>1954</v>
      </c>
      <c r="B131" s="19" t="s">
        <v>11</v>
      </c>
      <c r="C131" s="8">
        <v>325168</v>
      </c>
      <c r="D131" s="5">
        <v>2491</v>
      </c>
      <c r="E131" s="7">
        <f>C131/D131</f>
        <v>130.5371336812525</v>
      </c>
      <c r="F131" s="11">
        <f>C131/442611</f>
        <v>0.73465865059838098</v>
      </c>
      <c r="G131" s="15"/>
    </row>
    <row r="132" spans="1:754" x14ac:dyDescent="0.2">
      <c r="A132" s="2">
        <v>1964</v>
      </c>
      <c r="B132" s="19" t="s">
        <v>11</v>
      </c>
      <c r="C132" s="6">
        <v>308666</v>
      </c>
      <c r="D132" s="5">
        <v>1663</v>
      </c>
      <c r="E132" s="7">
        <f>C132/D132</f>
        <v>185.60793746241731</v>
      </c>
      <c r="F132" s="11">
        <f>C132/442611</f>
        <v>0.6973753476529051</v>
      </c>
      <c r="G132" s="15"/>
    </row>
    <row r="133" spans="1:754" x14ac:dyDescent="0.2">
      <c r="A133" s="2">
        <v>1969</v>
      </c>
      <c r="B133" s="19" t="s">
        <v>11</v>
      </c>
      <c r="C133" s="6">
        <v>277954</v>
      </c>
      <c r="D133" s="5">
        <v>1495</v>
      </c>
      <c r="E133" s="7">
        <f>C133/D133</f>
        <v>185.92240802675585</v>
      </c>
      <c r="F133" s="11">
        <f>C133/442611</f>
        <v>0.62798710379995071</v>
      </c>
      <c r="G133" s="15"/>
    </row>
    <row r="134" spans="1:754" x14ac:dyDescent="0.2">
      <c r="A134">
        <v>1997</v>
      </c>
      <c r="B134" s="20" t="s">
        <v>67</v>
      </c>
      <c r="C134" s="6">
        <v>244921</v>
      </c>
      <c r="D134">
        <v>1557</v>
      </c>
      <c r="E134" s="7">
        <f>C134/D134</f>
        <v>157.30314707771356</v>
      </c>
      <c r="F134" s="11">
        <f>C134/678547</f>
        <v>0.36094920469768493</v>
      </c>
      <c r="G134" s="14">
        <v>141531</v>
      </c>
      <c r="H134" s="16">
        <f>C134/G134</f>
        <v>1.7305113367389477</v>
      </c>
    </row>
    <row r="135" spans="1:754" x14ac:dyDescent="0.2">
      <c r="A135" s="2">
        <v>2007</v>
      </c>
      <c r="B135" s="20" t="s">
        <v>67</v>
      </c>
      <c r="C135" s="5">
        <v>235858</v>
      </c>
      <c r="D135" s="5">
        <v>1658</v>
      </c>
      <c r="E135" s="7">
        <f>C135/D135</f>
        <v>142.25452352231605</v>
      </c>
      <c r="F135" s="11">
        <f>C135/678547</f>
        <v>0.3475927238643749</v>
      </c>
      <c r="G135" s="14">
        <v>135481</v>
      </c>
      <c r="H135" s="16">
        <f>C135/G135</f>
        <v>1.7408935570301372</v>
      </c>
    </row>
    <row r="136" spans="1:754" x14ac:dyDescent="0.2">
      <c r="A136" s="2">
        <v>2017</v>
      </c>
      <c r="B136" s="20" t="s">
        <v>67</v>
      </c>
      <c r="C136" s="5">
        <v>223634</v>
      </c>
      <c r="D136">
        <v>1228</v>
      </c>
      <c r="E136" s="7">
        <f>C136/D136</f>
        <v>182.11237785016286</v>
      </c>
      <c r="F136" s="11">
        <f>C136/678547</f>
        <v>0.3295777595361854</v>
      </c>
      <c r="G136" s="14">
        <v>128424</v>
      </c>
      <c r="H136" s="16">
        <f>C136/G136</f>
        <v>1.7413723291596586</v>
      </c>
    </row>
    <row r="137" spans="1:754" x14ac:dyDescent="0.2">
      <c r="A137" s="2">
        <v>2012</v>
      </c>
      <c r="B137" s="20" t="s">
        <v>67</v>
      </c>
      <c r="C137" s="5">
        <v>236546</v>
      </c>
      <c r="D137">
        <v>1515</v>
      </c>
      <c r="E137" s="7">
        <f>C137/D137</f>
        <v>156.13597359735974</v>
      </c>
      <c r="F137" s="11">
        <f>C137/678547</f>
        <v>0.34860665510274158</v>
      </c>
      <c r="G137" s="14">
        <v>133333</v>
      </c>
      <c r="H137" s="16">
        <f>C137/G137</f>
        <v>1.7740994352485882</v>
      </c>
    </row>
    <row r="138" spans="1:754" x14ac:dyDescent="0.2">
      <c r="A138">
        <v>1992</v>
      </c>
      <c r="B138" s="20" t="s">
        <v>67</v>
      </c>
      <c r="C138" s="6">
        <v>259540</v>
      </c>
      <c r="D138">
        <v>1679</v>
      </c>
      <c r="E138" s="7">
        <f>C138/D138</f>
        <v>154.58010720667065</v>
      </c>
      <c r="F138" s="11">
        <f>C138/678547</f>
        <v>0.38249376977571192</v>
      </c>
      <c r="G138" s="5">
        <v>142603</v>
      </c>
      <c r="H138" s="16">
        <f>C138/G138</f>
        <v>1.8200178116869912</v>
      </c>
    </row>
    <row r="139" spans="1:754" x14ac:dyDescent="0.2">
      <c r="A139" s="2">
        <v>2002</v>
      </c>
      <c r="B139" s="20" t="s">
        <v>67</v>
      </c>
      <c r="C139" s="6">
        <v>255896</v>
      </c>
      <c r="D139" s="5">
        <v>1734</v>
      </c>
      <c r="E139" s="7">
        <f>C139/D139</f>
        <v>147.57554786620531</v>
      </c>
      <c r="F139" s="11">
        <f>C139/678547</f>
        <v>0.37712347118180467</v>
      </c>
      <c r="G139" s="5">
        <v>138346</v>
      </c>
      <c r="H139" s="16">
        <f>C139/G139</f>
        <v>1.8496812340074884</v>
      </c>
    </row>
    <row r="140" spans="1:754" x14ac:dyDescent="0.2">
      <c r="A140">
        <v>1987</v>
      </c>
      <c r="B140" s="20" t="s">
        <v>67</v>
      </c>
      <c r="C140" s="6">
        <v>289730</v>
      </c>
      <c r="D140" s="5">
        <v>1972</v>
      </c>
      <c r="E140" s="7">
        <f>C140/D140</f>
        <v>146.92190669371197</v>
      </c>
      <c r="F140" s="11">
        <f>C140/678547</f>
        <v>0.42698589780811058</v>
      </c>
      <c r="G140" s="5">
        <v>141674</v>
      </c>
      <c r="H140" s="16">
        <f>C140/G140</f>
        <v>2.0450470799158631</v>
      </c>
    </row>
    <row r="141" spans="1:754" x14ac:dyDescent="0.2">
      <c r="A141">
        <v>1982</v>
      </c>
      <c r="B141" s="20" t="s">
        <v>67</v>
      </c>
      <c r="C141" s="6">
        <v>306860</v>
      </c>
      <c r="D141" s="5">
        <v>2143</v>
      </c>
      <c r="E141" s="7">
        <f>C141/D141</f>
        <v>143.19178721418572</v>
      </c>
      <c r="F141" s="11">
        <f>C141/678547</f>
        <v>0.45223101715872299</v>
      </c>
      <c r="G141" s="14">
        <v>146333</v>
      </c>
      <c r="H141" s="16">
        <f>C141/G141</f>
        <v>2.0969979430477061</v>
      </c>
      <c r="DU141" s="2"/>
      <c r="DV141" s="2"/>
      <c r="DW141" s="2"/>
      <c r="DX141" s="2"/>
      <c r="DY141" s="2"/>
      <c r="DZ141" s="2"/>
      <c r="EA141" s="2"/>
      <c r="EB141" s="2"/>
      <c r="EC141" s="2"/>
      <c r="ED141" s="2"/>
      <c r="EE141" s="2"/>
      <c r="EF141" s="2"/>
      <c r="EG141" s="2"/>
      <c r="EH141" s="2"/>
      <c r="EI141" s="2"/>
      <c r="EJ141" s="2"/>
      <c r="EK141" s="2"/>
      <c r="EL141" s="2"/>
      <c r="EM141" s="2"/>
      <c r="EN141" s="2"/>
      <c r="EO141" s="2"/>
      <c r="EP141" s="2"/>
      <c r="EQ141" s="2"/>
      <c r="ER141" s="2"/>
      <c r="ES141" s="2"/>
      <c r="ET141" s="2"/>
      <c r="EU141" s="2"/>
      <c r="EV141" s="2"/>
      <c r="EW141" s="2"/>
      <c r="EX141" s="2"/>
      <c r="EY141" s="2"/>
      <c r="EZ141" s="2"/>
      <c r="FA141" s="2"/>
      <c r="FB141" s="2"/>
      <c r="FC141" s="2"/>
      <c r="FD141" s="2"/>
      <c r="FE141" s="2"/>
      <c r="FF141" s="2"/>
      <c r="FG141" s="2"/>
      <c r="FH141" s="2"/>
      <c r="FI141" s="2"/>
      <c r="FJ141" s="2"/>
      <c r="FK141" s="2"/>
      <c r="FL141" s="2"/>
      <c r="FM141" s="2"/>
      <c r="FN141" s="2"/>
      <c r="FO141" s="2"/>
      <c r="FP141" s="2"/>
      <c r="FQ141" s="2"/>
      <c r="FR141" s="2"/>
      <c r="FS141" s="2"/>
      <c r="FT141" s="2"/>
      <c r="FU141" s="2"/>
      <c r="FV141" s="2"/>
      <c r="FW141" s="2"/>
      <c r="FX141" s="2"/>
      <c r="FY141" s="2"/>
      <c r="FZ141" s="2"/>
      <c r="GA141" s="2"/>
      <c r="GB141" s="2"/>
      <c r="GC141" s="2"/>
      <c r="GD141" s="2"/>
      <c r="GE141" s="2"/>
      <c r="GF141" s="2"/>
      <c r="GG141" s="2"/>
      <c r="GH141" s="2"/>
      <c r="GI141" s="2"/>
      <c r="GJ141" s="2"/>
      <c r="GK141" s="2"/>
      <c r="GL141" s="2"/>
      <c r="GM141" s="2"/>
      <c r="GN141" s="2"/>
      <c r="GO141" s="2"/>
      <c r="GP141" s="2"/>
      <c r="GQ141" s="2"/>
      <c r="GR141" s="2"/>
      <c r="GS141" s="2"/>
      <c r="GT141" s="2"/>
      <c r="GU141" s="2"/>
      <c r="GV141" s="2"/>
      <c r="GW141" s="2"/>
      <c r="GX141" s="2"/>
      <c r="GY141" s="2"/>
      <c r="GZ141" s="2"/>
      <c r="HA141" s="2"/>
      <c r="HB141" s="2"/>
      <c r="HC141" s="2"/>
      <c r="HD141" s="2"/>
      <c r="HE141" s="2"/>
      <c r="HF141" s="2"/>
      <c r="HG141" s="2"/>
      <c r="HH141" s="2"/>
      <c r="HI141" s="2"/>
      <c r="HJ141" s="2"/>
      <c r="HK141" s="2"/>
      <c r="HL141" s="2"/>
      <c r="HM141" s="2"/>
      <c r="HN141" s="2"/>
      <c r="HO141" s="2"/>
      <c r="HP141" s="2"/>
      <c r="HQ141" s="2"/>
      <c r="HR141" s="2"/>
      <c r="HS141" s="2"/>
      <c r="HT141" s="2"/>
      <c r="HU141" s="2"/>
      <c r="HV141" s="2"/>
      <c r="HW141" s="2"/>
      <c r="HX141" s="2"/>
      <c r="HY141" s="2"/>
      <c r="HZ141" s="2"/>
      <c r="IA141" s="2"/>
      <c r="IB141" s="2"/>
      <c r="IC141" s="2"/>
      <c r="ID141" s="2"/>
      <c r="IE141" s="2"/>
      <c r="IF141" s="2"/>
      <c r="IG141" s="2"/>
      <c r="IH141" s="2"/>
      <c r="II141" s="2"/>
      <c r="IJ141" s="2"/>
      <c r="IK141" s="2"/>
      <c r="IL141" s="2"/>
      <c r="IM141" s="2"/>
      <c r="IN141" s="2"/>
      <c r="IO141" s="2"/>
      <c r="IP141" s="2"/>
      <c r="IQ141" s="2"/>
      <c r="IR141" s="2"/>
      <c r="IS141" s="2"/>
      <c r="IT141" s="2"/>
      <c r="IU141" s="2"/>
      <c r="IV141" s="2"/>
      <c r="IW141" s="2"/>
      <c r="IX141" s="2"/>
      <c r="IY141" s="2"/>
      <c r="IZ141" s="2"/>
      <c r="JA141" s="2"/>
      <c r="JB141" s="2"/>
      <c r="JC141" s="2"/>
      <c r="JD141" s="2"/>
      <c r="JE141" s="2"/>
      <c r="JF141" s="2"/>
      <c r="JG141" s="2"/>
      <c r="JH141" s="2"/>
      <c r="JI141" s="2"/>
      <c r="JJ141" s="2"/>
      <c r="JK141" s="2"/>
      <c r="JL141" s="2"/>
      <c r="JM141" s="2"/>
      <c r="JN141" s="2"/>
      <c r="JO141" s="2"/>
      <c r="JP141" s="2"/>
      <c r="JQ141" s="2"/>
      <c r="JR141" s="2"/>
      <c r="JS141" s="2"/>
      <c r="JT141" s="2"/>
      <c r="JU141" s="2"/>
      <c r="JV141" s="2"/>
      <c r="JW141" s="2"/>
      <c r="JX141" s="2"/>
      <c r="JY141" s="2"/>
      <c r="JZ141" s="2"/>
      <c r="KA141" s="2"/>
      <c r="KB141" s="2"/>
      <c r="KC141" s="2"/>
      <c r="KD141" s="2"/>
      <c r="KE141" s="2"/>
      <c r="KF141" s="2"/>
      <c r="KG141" s="2"/>
      <c r="KH141" s="2"/>
      <c r="KI141" s="2"/>
      <c r="KJ141" s="2"/>
      <c r="KK141" s="2"/>
      <c r="KL141" s="2"/>
      <c r="KM141" s="2"/>
      <c r="KN141" s="2"/>
      <c r="KO141" s="2"/>
      <c r="KP141" s="2"/>
      <c r="KQ141" s="2"/>
      <c r="KR141" s="2"/>
      <c r="KS141" s="2"/>
      <c r="KT141" s="2"/>
      <c r="KU141" s="2"/>
      <c r="KV141" s="2"/>
      <c r="KW141" s="2"/>
      <c r="KX141" s="2"/>
      <c r="KY141" s="2"/>
      <c r="KZ141" s="2"/>
      <c r="LA141" s="2"/>
      <c r="LB141" s="2"/>
      <c r="LC141" s="2"/>
      <c r="LD141" s="2"/>
      <c r="LE141" s="2"/>
      <c r="LF141" s="2"/>
      <c r="LG141" s="2"/>
      <c r="LH141" s="2"/>
      <c r="LI141" s="2"/>
      <c r="LJ141" s="2"/>
      <c r="LK141" s="2"/>
      <c r="LL141" s="2"/>
      <c r="LM141" s="2"/>
      <c r="LN141" s="2"/>
      <c r="LO141" s="2"/>
      <c r="LP141" s="2"/>
      <c r="LQ141" s="2"/>
      <c r="LR141" s="2"/>
      <c r="LS141" s="2"/>
      <c r="LT141" s="2"/>
      <c r="LU141" s="2"/>
      <c r="LV141" s="2"/>
      <c r="LW141" s="2"/>
      <c r="LX141" s="2"/>
      <c r="LY141" s="2"/>
      <c r="LZ141" s="2"/>
      <c r="MA141" s="2"/>
      <c r="MB141" s="2"/>
      <c r="MC141" s="2"/>
      <c r="MD141" s="2"/>
      <c r="ME141" s="2"/>
      <c r="MF141" s="2"/>
      <c r="MG141" s="2"/>
      <c r="MH141" s="2"/>
      <c r="MI141" s="2"/>
      <c r="MJ141" s="2"/>
      <c r="MK141" s="2"/>
      <c r="ML141" s="2"/>
      <c r="MM141" s="2"/>
      <c r="MN141" s="2"/>
      <c r="MO141" s="2"/>
      <c r="MP141" s="2"/>
      <c r="MQ141" s="2"/>
      <c r="MR141" s="2"/>
      <c r="MS141" s="2"/>
      <c r="MT141" s="2"/>
      <c r="MU141" s="2"/>
      <c r="MV141" s="2"/>
      <c r="MW141" s="2"/>
      <c r="MX141" s="2"/>
      <c r="MY141" s="2"/>
      <c r="MZ141" s="2"/>
      <c r="NA141" s="2"/>
      <c r="NB141" s="2"/>
      <c r="NC141" s="2"/>
      <c r="ND141" s="2"/>
      <c r="NE141" s="2"/>
      <c r="NF141" s="2"/>
      <c r="NG141" s="2"/>
      <c r="NH141" s="2"/>
      <c r="NI141" s="2"/>
      <c r="NJ141" s="2"/>
      <c r="NK141" s="2"/>
      <c r="NL141" s="2"/>
      <c r="NM141" s="2"/>
      <c r="NN141" s="2"/>
      <c r="NO141" s="2"/>
      <c r="NP141" s="2"/>
      <c r="NQ141" s="2"/>
      <c r="NR141" s="2"/>
      <c r="NS141" s="2"/>
      <c r="NT141" s="2"/>
      <c r="NU141" s="2"/>
      <c r="NV141" s="2"/>
      <c r="NW141" s="2"/>
      <c r="NX141" s="2"/>
      <c r="NY141" s="2"/>
      <c r="NZ141" s="2"/>
      <c r="OA141" s="2"/>
      <c r="OB141" s="2"/>
      <c r="OC141" s="2"/>
      <c r="OD141" s="2"/>
      <c r="OE141" s="2"/>
      <c r="OF141" s="2"/>
      <c r="OG141" s="2"/>
      <c r="OH141" s="2"/>
      <c r="OI141" s="2"/>
      <c r="OJ141" s="2"/>
      <c r="OK141" s="2"/>
      <c r="OL141" s="2"/>
      <c r="OM141" s="2"/>
      <c r="ON141" s="2"/>
      <c r="OO141" s="2"/>
      <c r="OP141" s="2"/>
      <c r="OQ141" s="2"/>
      <c r="OR141" s="2"/>
      <c r="OS141" s="2"/>
      <c r="OT141" s="2"/>
      <c r="OU141" s="2"/>
      <c r="OV141" s="2"/>
      <c r="OW141" s="2"/>
      <c r="OX141" s="2"/>
      <c r="OY141" s="2"/>
      <c r="OZ141" s="2"/>
      <c r="PA141" s="2"/>
      <c r="PB141" s="2"/>
      <c r="PC141" s="2"/>
      <c r="PD141" s="2"/>
      <c r="PE141" s="2"/>
      <c r="PF141" s="2"/>
      <c r="PG141" s="2"/>
      <c r="PH141" s="2"/>
      <c r="PI141" s="2"/>
      <c r="PJ141" s="2"/>
      <c r="PK141" s="2"/>
      <c r="PL141" s="2"/>
      <c r="PM141" s="2"/>
      <c r="PN141" s="2"/>
      <c r="PO141" s="2"/>
      <c r="PP141" s="2"/>
      <c r="PQ141" s="2"/>
      <c r="PR141" s="2"/>
      <c r="PS141" s="2"/>
      <c r="PT141" s="2"/>
      <c r="PU141" s="2"/>
      <c r="PV141" s="2"/>
      <c r="PW141" s="2"/>
      <c r="PX141" s="2"/>
      <c r="PY141" s="2"/>
      <c r="PZ141" s="2"/>
      <c r="QA141" s="2"/>
      <c r="QB141" s="2"/>
      <c r="QC141" s="2"/>
      <c r="QD141" s="2"/>
      <c r="QE141" s="2"/>
      <c r="QF141" s="2"/>
      <c r="QG141" s="2"/>
      <c r="QH141" s="2"/>
      <c r="QI141" s="2"/>
      <c r="QJ141" s="2"/>
      <c r="QK141" s="2"/>
      <c r="QL141" s="2"/>
      <c r="QM141" s="2"/>
      <c r="QN141" s="2"/>
      <c r="QO141" s="2"/>
      <c r="QP141" s="2"/>
      <c r="QQ141" s="2"/>
      <c r="QR141" s="2"/>
      <c r="QS141" s="2"/>
      <c r="QT141" s="2"/>
      <c r="QU141" s="2"/>
      <c r="QV141" s="2"/>
      <c r="QW141" s="2"/>
      <c r="QX141" s="2"/>
      <c r="QY141" s="2"/>
      <c r="QZ141" s="2"/>
      <c r="RA141" s="2"/>
      <c r="RB141" s="2"/>
      <c r="RC141" s="2"/>
      <c r="RD141" s="2"/>
      <c r="RE141" s="2"/>
      <c r="RF141" s="2"/>
      <c r="RG141" s="2"/>
      <c r="RH141" s="2"/>
      <c r="RI141" s="2"/>
      <c r="RJ141" s="2"/>
      <c r="RK141" s="2"/>
      <c r="RL141" s="2"/>
      <c r="RM141" s="2"/>
      <c r="RN141" s="2"/>
      <c r="RO141" s="2"/>
      <c r="RP141" s="2"/>
      <c r="RQ141" s="2"/>
      <c r="RR141" s="2"/>
      <c r="RS141" s="2"/>
      <c r="RT141" s="2"/>
      <c r="RU141" s="2"/>
      <c r="RV141" s="2"/>
      <c r="RW141" s="2"/>
      <c r="RX141" s="2"/>
      <c r="RY141" s="2"/>
      <c r="RZ141" s="2"/>
      <c r="SA141" s="2"/>
      <c r="SB141" s="2"/>
      <c r="SC141" s="2"/>
      <c r="SD141" s="2"/>
      <c r="SE141" s="2"/>
      <c r="SF141" s="2"/>
      <c r="SG141" s="2"/>
      <c r="SH141" s="2"/>
      <c r="SI141" s="2"/>
      <c r="SJ141" s="2"/>
      <c r="SK141" s="2"/>
      <c r="SL141" s="2"/>
      <c r="SM141" s="2"/>
      <c r="SN141" s="2"/>
      <c r="SO141" s="2"/>
      <c r="SP141" s="2"/>
      <c r="SQ141" s="2"/>
      <c r="SR141" s="2"/>
      <c r="SS141" s="2"/>
      <c r="ST141" s="2"/>
      <c r="SU141" s="2"/>
      <c r="SV141" s="2"/>
      <c r="SW141" s="2"/>
      <c r="SX141" s="2"/>
      <c r="SY141" s="2"/>
      <c r="SZ141" s="2"/>
      <c r="TA141" s="2"/>
      <c r="TB141" s="2"/>
      <c r="TC141" s="2"/>
      <c r="TD141" s="2"/>
      <c r="TE141" s="2"/>
      <c r="TF141" s="2"/>
      <c r="TG141" s="2"/>
      <c r="TH141" s="2"/>
      <c r="TI141" s="2"/>
      <c r="TJ141" s="2"/>
      <c r="TK141" s="2"/>
      <c r="TL141" s="2"/>
      <c r="TM141" s="2"/>
      <c r="TN141" s="2"/>
      <c r="TO141" s="2"/>
      <c r="TP141" s="2"/>
      <c r="TQ141" s="2"/>
      <c r="TR141" s="2"/>
      <c r="TS141" s="2"/>
      <c r="TT141" s="2"/>
      <c r="TU141" s="2"/>
      <c r="TV141" s="2"/>
      <c r="TW141" s="2"/>
      <c r="TX141" s="2"/>
      <c r="TY141" s="2"/>
      <c r="TZ141" s="2"/>
      <c r="UA141" s="2"/>
      <c r="UB141" s="2"/>
      <c r="UC141" s="2"/>
      <c r="UD141" s="2"/>
      <c r="UE141" s="2"/>
      <c r="UF141" s="2"/>
      <c r="UG141" s="2"/>
      <c r="UH141" s="2"/>
      <c r="UI141" s="2"/>
      <c r="UJ141" s="2"/>
      <c r="UK141" s="2"/>
      <c r="UL141" s="2"/>
      <c r="UM141" s="2"/>
      <c r="UN141" s="2"/>
      <c r="UO141" s="2"/>
      <c r="UP141" s="2"/>
      <c r="UQ141" s="2"/>
      <c r="UR141" s="2"/>
      <c r="US141" s="2"/>
      <c r="UT141" s="2"/>
      <c r="UU141" s="2"/>
      <c r="UV141" s="2"/>
      <c r="UW141" s="2"/>
      <c r="UX141" s="2"/>
      <c r="UY141" s="2"/>
      <c r="UZ141" s="2"/>
      <c r="VA141" s="2"/>
      <c r="VB141" s="2"/>
      <c r="VC141" s="2"/>
      <c r="VD141" s="2"/>
      <c r="VE141" s="2"/>
      <c r="VF141" s="2"/>
      <c r="VG141" s="2"/>
      <c r="VH141" s="2"/>
      <c r="VI141" s="2"/>
      <c r="VJ141" s="2"/>
      <c r="VK141" s="2"/>
      <c r="VL141" s="2"/>
      <c r="VM141" s="2"/>
      <c r="VN141" s="2"/>
      <c r="VO141" s="2"/>
      <c r="VP141" s="2"/>
      <c r="VQ141" s="2"/>
      <c r="VR141" s="2"/>
      <c r="VS141" s="2"/>
      <c r="VT141" s="2"/>
      <c r="VU141" s="2"/>
      <c r="VV141" s="2"/>
      <c r="VW141" s="2"/>
      <c r="VX141" s="2"/>
      <c r="VY141" s="2"/>
      <c r="VZ141" s="2"/>
      <c r="WA141" s="2"/>
      <c r="WB141" s="2"/>
      <c r="WC141" s="2"/>
      <c r="WD141" s="2"/>
      <c r="WE141" s="2"/>
      <c r="WF141" s="2"/>
      <c r="WG141" s="2"/>
      <c r="WH141" s="2"/>
      <c r="WI141" s="2"/>
      <c r="WJ141" s="2"/>
      <c r="WK141" s="2"/>
      <c r="WL141" s="2"/>
      <c r="WM141" s="2"/>
      <c r="WN141" s="2"/>
      <c r="WO141" s="2"/>
      <c r="WP141" s="2"/>
      <c r="WQ141" s="2"/>
      <c r="WR141" s="2"/>
      <c r="WS141" s="2"/>
      <c r="WT141" s="2"/>
      <c r="WU141" s="2"/>
      <c r="WV141" s="2"/>
      <c r="WW141" s="2"/>
      <c r="WX141" s="2"/>
      <c r="WY141" s="2"/>
      <c r="WZ141" s="2"/>
      <c r="XA141" s="2"/>
      <c r="XB141" s="2"/>
      <c r="XC141" s="2"/>
      <c r="XD141" s="2"/>
      <c r="XE141" s="2"/>
      <c r="XF141" s="2"/>
      <c r="XG141" s="2"/>
      <c r="XH141" s="2"/>
      <c r="XI141" s="2"/>
      <c r="XJ141" s="2"/>
      <c r="XK141" s="2"/>
      <c r="XL141" s="2"/>
      <c r="XM141" s="2"/>
      <c r="XN141" s="2"/>
      <c r="XO141" s="2"/>
      <c r="XP141" s="2"/>
      <c r="XQ141" s="2"/>
      <c r="XR141" s="2"/>
      <c r="XS141" s="2"/>
      <c r="XT141" s="2"/>
      <c r="XU141" s="2"/>
      <c r="XV141" s="2"/>
      <c r="XW141" s="2"/>
      <c r="XX141" s="2"/>
      <c r="XY141" s="2"/>
      <c r="XZ141" s="2"/>
      <c r="YA141" s="2"/>
      <c r="YB141" s="2"/>
      <c r="YC141" s="2"/>
      <c r="YD141" s="2"/>
      <c r="YE141" s="2"/>
      <c r="YF141" s="2"/>
      <c r="YG141" s="2"/>
      <c r="YH141" s="2"/>
      <c r="YI141" s="2"/>
      <c r="YJ141" s="2"/>
      <c r="YK141" s="2"/>
      <c r="YL141" s="2"/>
      <c r="YM141" s="2"/>
      <c r="YN141" s="2"/>
      <c r="YO141" s="2"/>
      <c r="YP141" s="2"/>
      <c r="YQ141" s="2"/>
      <c r="YR141" s="2"/>
      <c r="YS141" s="2"/>
      <c r="YT141" s="2"/>
      <c r="YU141" s="2"/>
      <c r="YV141" s="2"/>
      <c r="YW141" s="2"/>
      <c r="YX141" s="2"/>
      <c r="YY141" s="2"/>
      <c r="YZ141" s="2"/>
      <c r="ZA141" s="2"/>
      <c r="ZB141" s="2"/>
      <c r="ZC141" s="2"/>
      <c r="ZD141" s="2"/>
      <c r="ZE141" s="2"/>
      <c r="ZF141" s="2"/>
      <c r="ZG141" s="2"/>
      <c r="ZH141" s="2"/>
      <c r="ZI141" s="2"/>
      <c r="ZJ141" s="2"/>
      <c r="ZK141" s="2"/>
      <c r="ZL141" s="2"/>
      <c r="ZM141" s="2"/>
      <c r="ZN141" s="2"/>
      <c r="ZO141" s="2"/>
      <c r="ZP141" s="2"/>
      <c r="ZQ141" s="2"/>
      <c r="ZR141" s="2"/>
      <c r="ZS141" s="2"/>
      <c r="ZT141" s="2"/>
      <c r="ZU141" s="2"/>
      <c r="ZV141" s="2"/>
      <c r="ZW141" s="2"/>
      <c r="ZX141" s="2"/>
      <c r="ZY141" s="2"/>
      <c r="ZZ141" s="2"/>
      <c r="AAA141" s="2"/>
      <c r="AAB141" s="2"/>
      <c r="AAC141" s="2"/>
      <c r="AAD141" s="2"/>
      <c r="AAE141" s="2"/>
      <c r="AAF141" s="2"/>
      <c r="AAG141" s="2"/>
      <c r="AAH141" s="2"/>
      <c r="AAI141" s="2"/>
      <c r="AAJ141" s="2"/>
      <c r="AAK141" s="2"/>
      <c r="AAL141" s="2"/>
      <c r="AAM141" s="2"/>
      <c r="AAN141" s="2"/>
      <c r="AAO141" s="2"/>
      <c r="AAP141" s="2"/>
      <c r="AAQ141" s="2"/>
      <c r="AAR141" s="2"/>
      <c r="AAS141" s="2"/>
      <c r="AAT141" s="2"/>
      <c r="AAU141" s="2"/>
      <c r="AAV141" s="2"/>
      <c r="AAW141" s="2"/>
      <c r="AAX141" s="2"/>
      <c r="AAY141" s="2"/>
      <c r="AAZ141" s="2"/>
      <c r="ABA141" s="2"/>
      <c r="ABB141" s="2"/>
      <c r="ABC141" s="2"/>
      <c r="ABD141" s="2"/>
      <c r="ABE141" s="2"/>
      <c r="ABF141" s="2"/>
      <c r="ABG141" s="2"/>
      <c r="ABH141" s="2"/>
      <c r="ABI141" s="2"/>
      <c r="ABJ141" s="2"/>
      <c r="ABK141" s="2"/>
      <c r="ABL141" s="2"/>
      <c r="ABM141" s="2"/>
      <c r="ABN141" s="2"/>
      <c r="ABO141" s="2"/>
      <c r="ABP141" s="2"/>
      <c r="ABQ141" s="2"/>
      <c r="ABR141" s="2"/>
      <c r="ABS141" s="2"/>
      <c r="ABT141" s="2"/>
      <c r="ABU141" s="2"/>
      <c r="ABV141" s="2"/>
      <c r="ABW141" s="2"/>
      <c r="ABX141" s="2"/>
      <c r="ABY141" s="2"/>
      <c r="ABZ141" s="2"/>
    </row>
    <row r="142" spans="1:754" x14ac:dyDescent="0.2">
      <c r="A142" s="2">
        <v>1974</v>
      </c>
      <c r="B142" s="20" t="s">
        <v>67</v>
      </c>
      <c r="C142" s="6">
        <v>317748</v>
      </c>
      <c r="D142" s="5">
        <v>2125</v>
      </c>
      <c r="E142" s="7">
        <f>C142/D142</f>
        <v>149.52847058823531</v>
      </c>
      <c r="F142" s="11">
        <f>C142/678547</f>
        <v>0.46827706850078182</v>
      </c>
      <c r="G142" s="5">
        <v>148714</v>
      </c>
      <c r="H142" s="16">
        <f>C142/G142</f>
        <v>2.1366381107360435</v>
      </c>
    </row>
    <row r="143" spans="1:754" x14ac:dyDescent="0.2">
      <c r="A143" s="2">
        <v>1978</v>
      </c>
      <c r="B143" s="20" t="s">
        <v>67</v>
      </c>
      <c r="C143" s="6">
        <v>320429</v>
      </c>
      <c r="D143" s="5">
        <v>2220</v>
      </c>
      <c r="E143" s="7">
        <f>C143/D143</f>
        <v>144.33738738738739</v>
      </c>
      <c r="F143" s="11">
        <f>C143/678547</f>
        <v>0.47222815810842872</v>
      </c>
      <c r="G143" s="5">
        <v>147845</v>
      </c>
      <c r="H143" s="16">
        <f>C143/G143</f>
        <v>2.1673306503432648</v>
      </c>
    </row>
    <row r="144" spans="1:754" x14ac:dyDescent="0.2">
      <c r="A144" s="2">
        <v>1940</v>
      </c>
      <c r="B144" s="20" t="s">
        <v>67</v>
      </c>
      <c r="C144" s="6">
        <v>499027</v>
      </c>
      <c r="D144" s="5">
        <v>5573</v>
      </c>
      <c r="E144" s="7">
        <f>C144/D144</f>
        <v>89.543692804593576</v>
      </c>
      <c r="F144" s="11">
        <f>C144/678547</f>
        <v>0.73543468617501806</v>
      </c>
      <c r="G144" s="9">
        <v>123580</v>
      </c>
      <c r="H144" s="16">
        <f>C144/G144</f>
        <v>4.0380886874898847</v>
      </c>
    </row>
    <row r="145" spans="1:754" x14ac:dyDescent="0.2">
      <c r="A145" s="2">
        <v>1950</v>
      </c>
      <c r="B145" s="20" t="s">
        <v>67</v>
      </c>
      <c r="C145" s="8">
        <v>499746</v>
      </c>
      <c r="D145" s="5">
        <v>5336</v>
      </c>
      <c r="E145" s="7">
        <f>C145/D145</f>
        <v>93.655547226386801</v>
      </c>
      <c r="F145" s="11">
        <f>C145/678547</f>
        <v>0.73649430326860188</v>
      </c>
      <c r="G145" s="12">
        <v>123580</v>
      </c>
      <c r="H145" s="16">
        <f>C145/G145</f>
        <v>4.0439067810325291</v>
      </c>
    </row>
    <row r="146" spans="1:754" x14ac:dyDescent="0.2">
      <c r="A146">
        <v>1930</v>
      </c>
      <c r="B146" s="20" t="s">
        <v>67</v>
      </c>
      <c r="C146" s="5">
        <v>538635</v>
      </c>
      <c r="D146" s="5">
        <v>6410</v>
      </c>
      <c r="E146" s="7">
        <f>C146/D146</f>
        <v>84.03042121684868</v>
      </c>
      <c r="F146" s="11">
        <f>C146/678547</f>
        <v>0.79380647176982577</v>
      </c>
      <c r="G146" s="9">
        <v>115348</v>
      </c>
      <c r="H146" s="16">
        <f>C146/G146</f>
        <v>4.6696518361826822</v>
      </c>
    </row>
    <row r="147" spans="1:754" x14ac:dyDescent="0.2">
      <c r="A147">
        <v>1920</v>
      </c>
      <c r="B147" s="20" t="s">
        <v>67</v>
      </c>
      <c r="C147" s="4">
        <v>593606</v>
      </c>
      <c r="D147" s="5">
        <v>7100</v>
      </c>
      <c r="E147" s="7">
        <f>C147/D147</f>
        <v>83.606478873239439</v>
      </c>
      <c r="F147" s="11">
        <f>C147/678547</f>
        <v>0.87481928296787104</v>
      </c>
      <c r="G147" s="9">
        <v>115348</v>
      </c>
      <c r="H147" s="16">
        <f>C147/G147</f>
        <v>5.1462183999722582</v>
      </c>
    </row>
    <row r="148" spans="1:754" x14ac:dyDescent="0.2">
      <c r="A148">
        <v>1910</v>
      </c>
      <c r="B148" s="20" t="s">
        <v>67</v>
      </c>
      <c r="C148" s="4">
        <v>613000</v>
      </c>
      <c r="D148" s="6">
        <v>7500</v>
      </c>
      <c r="E148" s="7">
        <f>C148/D148</f>
        <v>81.733333333333334</v>
      </c>
      <c r="F148" s="11">
        <f>C148/678547</f>
        <v>0.90340094348659705</v>
      </c>
      <c r="DU148" s="2"/>
      <c r="DV148" s="2"/>
      <c r="DW148" s="2"/>
      <c r="DX148" s="2"/>
      <c r="DY148" s="2"/>
      <c r="DZ148" s="2"/>
      <c r="EA148" s="2"/>
      <c r="EB148" s="2"/>
      <c r="EC148" s="2"/>
      <c r="ED148" s="2"/>
      <c r="EE148" s="2"/>
      <c r="EF148" s="2"/>
      <c r="EG148" s="2"/>
      <c r="EH148" s="2"/>
      <c r="EI148" s="2"/>
      <c r="EJ148" s="2"/>
      <c r="EK148" s="2"/>
      <c r="EL148" s="2"/>
      <c r="EM148" s="2"/>
      <c r="EN148" s="2"/>
      <c r="EO148" s="2"/>
      <c r="EP148" s="2"/>
      <c r="EQ148" s="2"/>
      <c r="ER148" s="2"/>
      <c r="ES148" s="2"/>
      <c r="ET148" s="2"/>
      <c r="EU148" s="2"/>
      <c r="EV148" s="2"/>
      <c r="EW148" s="2"/>
      <c r="EX148" s="2"/>
      <c r="EY148" s="2"/>
      <c r="EZ148" s="2"/>
      <c r="FA148" s="2"/>
      <c r="FB148" s="2"/>
      <c r="FC148" s="2"/>
      <c r="FD148" s="2"/>
      <c r="FE148" s="2"/>
      <c r="FF148" s="2"/>
      <c r="FG148" s="2"/>
      <c r="FH148" s="2"/>
      <c r="FI148" s="2"/>
      <c r="FJ148" s="2"/>
      <c r="FK148" s="2"/>
      <c r="FL148" s="2"/>
      <c r="FM148" s="2"/>
      <c r="FN148" s="2"/>
      <c r="FO148" s="2"/>
      <c r="FP148" s="2"/>
      <c r="FQ148" s="2"/>
      <c r="FR148" s="2"/>
      <c r="FS148" s="2"/>
      <c r="FT148" s="2"/>
      <c r="FU148" s="2"/>
      <c r="FV148" s="2"/>
      <c r="FW148" s="2"/>
      <c r="FX148" s="2"/>
      <c r="FY148" s="2"/>
      <c r="FZ148" s="2"/>
      <c r="GA148" s="2"/>
      <c r="GB148" s="2"/>
      <c r="GC148" s="2"/>
      <c r="GD148" s="2"/>
      <c r="GE148" s="2"/>
      <c r="GF148" s="2"/>
      <c r="GG148" s="2"/>
      <c r="GH148" s="2"/>
      <c r="GI148" s="2"/>
      <c r="GJ148" s="2"/>
      <c r="GK148" s="2"/>
      <c r="GL148" s="2"/>
      <c r="GM148" s="2"/>
      <c r="GN148" s="2"/>
      <c r="GO148" s="2"/>
      <c r="GP148" s="2"/>
      <c r="GQ148" s="2"/>
      <c r="GR148" s="2"/>
      <c r="GS148" s="2"/>
      <c r="GT148" s="2"/>
      <c r="GU148" s="2"/>
      <c r="GV148" s="2"/>
      <c r="GW148" s="2"/>
      <c r="GX148" s="2"/>
      <c r="GY148" s="2"/>
      <c r="GZ148" s="2"/>
      <c r="HA148" s="2"/>
      <c r="HB148" s="2"/>
      <c r="HC148" s="2"/>
      <c r="HD148" s="2"/>
      <c r="HE148" s="2"/>
      <c r="HF148" s="2"/>
      <c r="HG148" s="2"/>
      <c r="HH148" s="2"/>
      <c r="HI148" s="2"/>
      <c r="HJ148" s="2"/>
      <c r="HK148" s="2"/>
      <c r="HL148" s="2"/>
      <c r="HM148" s="2"/>
      <c r="HN148" s="2"/>
      <c r="HO148" s="2"/>
      <c r="HP148" s="2"/>
      <c r="HQ148" s="2"/>
      <c r="HR148" s="2"/>
      <c r="HS148" s="2"/>
      <c r="HT148" s="2"/>
      <c r="HU148" s="2"/>
      <c r="HV148" s="2"/>
      <c r="HW148" s="2"/>
      <c r="HX148" s="2"/>
      <c r="HY148" s="2"/>
      <c r="HZ148" s="2"/>
      <c r="IA148" s="2"/>
      <c r="IB148" s="2"/>
      <c r="IC148" s="2"/>
      <c r="ID148" s="2"/>
      <c r="IE148" s="2"/>
      <c r="IF148" s="2"/>
      <c r="IG148" s="2"/>
      <c r="IH148" s="2"/>
      <c r="II148" s="2"/>
      <c r="IJ148" s="2"/>
      <c r="IK148" s="2"/>
      <c r="IL148" s="2"/>
      <c r="IM148" s="2"/>
      <c r="IN148" s="2"/>
      <c r="IO148" s="2"/>
      <c r="IP148" s="2"/>
      <c r="IQ148" s="2"/>
      <c r="IR148" s="2"/>
      <c r="IS148" s="2"/>
      <c r="IT148" s="2"/>
      <c r="IU148" s="2"/>
      <c r="IV148" s="2"/>
      <c r="IW148" s="2"/>
      <c r="IX148" s="2"/>
      <c r="IY148" s="2"/>
      <c r="IZ148" s="2"/>
      <c r="JA148" s="2"/>
      <c r="JB148" s="2"/>
      <c r="JC148" s="2"/>
      <c r="JD148" s="2"/>
      <c r="JE148" s="2"/>
      <c r="JF148" s="2"/>
      <c r="JG148" s="2"/>
      <c r="JH148" s="2"/>
      <c r="JI148" s="2"/>
      <c r="JJ148" s="2"/>
      <c r="JK148" s="2"/>
      <c r="JL148" s="2"/>
      <c r="JM148" s="2"/>
      <c r="JN148" s="2"/>
      <c r="JO148" s="2"/>
      <c r="JP148" s="2"/>
      <c r="JQ148" s="2"/>
      <c r="JR148" s="2"/>
      <c r="JS148" s="2"/>
      <c r="JT148" s="2"/>
      <c r="JU148" s="2"/>
      <c r="JV148" s="2"/>
      <c r="JW148" s="2"/>
      <c r="JX148" s="2"/>
      <c r="JY148" s="2"/>
      <c r="JZ148" s="2"/>
      <c r="KA148" s="2"/>
      <c r="KB148" s="2"/>
      <c r="KC148" s="2"/>
      <c r="KD148" s="2"/>
      <c r="KE148" s="2"/>
      <c r="KF148" s="2"/>
      <c r="KG148" s="2"/>
      <c r="KH148" s="2"/>
      <c r="KI148" s="2"/>
      <c r="KJ148" s="2"/>
      <c r="KK148" s="2"/>
      <c r="KL148" s="2"/>
      <c r="KM148" s="2"/>
      <c r="KN148" s="2"/>
      <c r="KO148" s="2"/>
      <c r="KP148" s="2"/>
      <c r="KQ148" s="2"/>
      <c r="KR148" s="2"/>
      <c r="KS148" s="2"/>
      <c r="KT148" s="2"/>
      <c r="KU148" s="2"/>
      <c r="KV148" s="2"/>
      <c r="KW148" s="2"/>
      <c r="KX148" s="2"/>
      <c r="KY148" s="2"/>
      <c r="KZ148" s="2"/>
      <c r="LA148" s="2"/>
      <c r="LB148" s="2"/>
      <c r="LC148" s="2"/>
      <c r="LD148" s="2"/>
      <c r="LE148" s="2"/>
      <c r="LF148" s="2"/>
      <c r="LG148" s="2"/>
      <c r="LH148" s="2"/>
      <c r="LI148" s="2"/>
      <c r="LJ148" s="2"/>
      <c r="LK148" s="2"/>
      <c r="LL148" s="2"/>
      <c r="LM148" s="2"/>
      <c r="LN148" s="2"/>
      <c r="LO148" s="2"/>
      <c r="LP148" s="2"/>
      <c r="LQ148" s="2"/>
      <c r="LR148" s="2"/>
      <c r="LS148" s="2"/>
      <c r="LT148" s="2"/>
      <c r="LU148" s="2"/>
      <c r="LV148" s="2"/>
      <c r="LW148" s="2"/>
      <c r="LX148" s="2"/>
      <c r="LY148" s="2"/>
      <c r="LZ148" s="2"/>
      <c r="MA148" s="2"/>
      <c r="MB148" s="2"/>
      <c r="MC148" s="2"/>
      <c r="MD148" s="2"/>
      <c r="ME148" s="2"/>
      <c r="MF148" s="2"/>
      <c r="MG148" s="2"/>
      <c r="MH148" s="2"/>
      <c r="MI148" s="2"/>
      <c r="MJ148" s="2"/>
      <c r="MK148" s="2"/>
      <c r="ML148" s="2"/>
      <c r="MM148" s="2"/>
      <c r="MN148" s="2"/>
      <c r="MO148" s="2"/>
      <c r="MP148" s="2"/>
      <c r="MQ148" s="2"/>
      <c r="MR148" s="2"/>
      <c r="MS148" s="2"/>
      <c r="MT148" s="2"/>
      <c r="MU148" s="2"/>
      <c r="MV148" s="2"/>
      <c r="MW148" s="2"/>
      <c r="MX148" s="2"/>
      <c r="MY148" s="2"/>
      <c r="MZ148" s="2"/>
      <c r="NA148" s="2"/>
      <c r="NB148" s="2"/>
      <c r="NC148" s="2"/>
      <c r="ND148" s="2"/>
      <c r="NE148" s="2"/>
      <c r="NF148" s="2"/>
      <c r="NG148" s="2"/>
      <c r="NH148" s="2"/>
      <c r="NI148" s="2"/>
      <c r="NJ148" s="2"/>
      <c r="NK148" s="2"/>
      <c r="NL148" s="2"/>
      <c r="NM148" s="2"/>
      <c r="NN148" s="2"/>
      <c r="NO148" s="2"/>
      <c r="NP148" s="2"/>
      <c r="NQ148" s="2"/>
      <c r="NR148" s="2"/>
      <c r="NS148" s="2"/>
      <c r="NT148" s="2"/>
      <c r="NU148" s="2"/>
      <c r="NV148" s="2"/>
      <c r="NW148" s="2"/>
      <c r="NX148" s="2"/>
      <c r="NY148" s="2"/>
      <c r="NZ148" s="2"/>
      <c r="OA148" s="2"/>
      <c r="OB148" s="2"/>
      <c r="OC148" s="2"/>
      <c r="OD148" s="2"/>
      <c r="OE148" s="2"/>
      <c r="OF148" s="2"/>
      <c r="OG148" s="2"/>
      <c r="OH148" s="2"/>
      <c r="OI148" s="2"/>
      <c r="OJ148" s="2"/>
      <c r="OK148" s="2"/>
      <c r="OL148" s="2"/>
      <c r="OM148" s="2"/>
      <c r="ON148" s="2"/>
      <c r="OO148" s="2"/>
      <c r="OP148" s="2"/>
      <c r="OQ148" s="2"/>
      <c r="OR148" s="2"/>
      <c r="OS148" s="2"/>
      <c r="OT148" s="2"/>
      <c r="OU148" s="2"/>
      <c r="OV148" s="2"/>
      <c r="OW148" s="2"/>
      <c r="OX148" s="2"/>
      <c r="OY148" s="2"/>
      <c r="OZ148" s="2"/>
      <c r="PA148" s="2"/>
      <c r="PB148" s="2"/>
      <c r="PC148" s="2"/>
      <c r="PD148" s="2"/>
      <c r="PE148" s="2"/>
      <c r="PF148" s="2"/>
      <c r="PG148" s="2"/>
      <c r="PH148" s="2"/>
      <c r="PI148" s="2"/>
      <c r="PJ148" s="2"/>
      <c r="PK148" s="2"/>
      <c r="PL148" s="2"/>
      <c r="PM148" s="2"/>
      <c r="PN148" s="2"/>
      <c r="PO148" s="2"/>
      <c r="PP148" s="2"/>
      <c r="PQ148" s="2"/>
      <c r="PR148" s="2"/>
      <c r="PS148" s="2"/>
      <c r="PT148" s="2"/>
      <c r="PU148" s="2"/>
      <c r="PV148" s="2"/>
      <c r="PW148" s="2"/>
      <c r="PX148" s="2"/>
      <c r="PY148" s="2"/>
      <c r="PZ148" s="2"/>
      <c r="QA148" s="2"/>
      <c r="QB148" s="2"/>
      <c r="QC148" s="2"/>
      <c r="QD148" s="2"/>
      <c r="QE148" s="2"/>
      <c r="QF148" s="2"/>
      <c r="QG148" s="2"/>
      <c r="QH148" s="2"/>
      <c r="QI148" s="2"/>
      <c r="QJ148" s="2"/>
      <c r="QK148" s="2"/>
      <c r="QL148" s="2"/>
      <c r="QM148" s="2"/>
      <c r="QN148" s="2"/>
      <c r="QO148" s="2"/>
      <c r="QP148" s="2"/>
      <c r="QQ148" s="2"/>
      <c r="QR148" s="2"/>
      <c r="QS148" s="2"/>
      <c r="QT148" s="2"/>
      <c r="QU148" s="2"/>
      <c r="QV148" s="2"/>
      <c r="QW148" s="2"/>
      <c r="QX148" s="2"/>
      <c r="QY148" s="2"/>
      <c r="QZ148" s="2"/>
      <c r="RA148" s="2"/>
      <c r="RB148" s="2"/>
      <c r="RC148" s="2"/>
      <c r="RD148" s="2"/>
      <c r="RE148" s="2"/>
      <c r="RF148" s="2"/>
      <c r="RG148" s="2"/>
      <c r="RH148" s="2"/>
      <c r="RI148" s="2"/>
      <c r="RJ148" s="2"/>
      <c r="RK148" s="2"/>
      <c r="RL148" s="2"/>
      <c r="RM148" s="2"/>
      <c r="RN148" s="2"/>
      <c r="RO148" s="2"/>
      <c r="RP148" s="2"/>
      <c r="RQ148" s="2"/>
      <c r="RR148" s="2"/>
      <c r="RS148" s="2"/>
      <c r="RT148" s="2"/>
      <c r="RU148" s="2"/>
      <c r="RV148" s="2"/>
      <c r="RW148" s="2"/>
      <c r="RX148" s="2"/>
      <c r="RY148" s="2"/>
      <c r="RZ148" s="2"/>
      <c r="SA148" s="2"/>
      <c r="SB148" s="2"/>
      <c r="SC148" s="2"/>
      <c r="SD148" s="2"/>
      <c r="SE148" s="2"/>
      <c r="SF148" s="2"/>
      <c r="SG148" s="2"/>
      <c r="SH148" s="2"/>
      <c r="SI148" s="2"/>
      <c r="SJ148" s="2"/>
      <c r="SK148" s="2"/>
      <c r="SL148" s="2"/>
      <c r="SM148" s="2"/>
      <c r="SN148" s="2"/>
      <c r="SO148" s="2"/>
      <c r="SP148" s="2"/>
      <c r="SQ148" s="2"/>
      <c r="SR148" s="2"/>
      <c r="SS148" s="2"/>
      <c r="ST148" s="2"/>
      <c r="SU148" s="2"/>
      <c r="SV148" s="2"/>
      <c r="SW148" s="2"/>
      <c r="SX148" s="2"/>
      <c r="SY148" s="2"/>
      <c r="SZ148" s="2"/>
      <c r="TA148" s="2"/>
      <c r="TB148" s="2"/>
      <c r="TC148" s="2"/>
      <c r="TD148" s="2"/>
      <c r="TE148" s="2"/>
      <c r="TF148" s="2"/>
      <c r="TG148" s="2"/>
      <c r="TH148" s="2"/>
      <c r="TI148" s="2"/>
      <c r="TJ148" s="2"/>
      <c r="TK148" s="2"/>
      <c r="TL148" s="2"/>
      <c r="TM148" s="2"/>
      <c r="TN148" s="2"/>
      <c r="TO148" s="2"/>
      <c r="TP148" s="2"/>
      <c r="TQ148" s="2"/>
      <c r="TR148" s="2"/>
      <c r="TS148" s="2"/>
      <c r="TT148" s="2"/>
      <c r="TU148" s="2"/>
      <c r="TV148" s="2"/>
      <c r="TW148" s="2"/>
      <c r="TX148" s="2"/>
      <c r="TY148" s="2"/>
      <c r="TZ148" s="2"/>
      <c r="UA148" s="2"/>
      <c r="UB148" s="2"/>
      <c r="UC148" s="2"/>
      <c r="UD148" s="2"/>
      <c r="UE148" s="2"/>
      <c r="UF148" s="2"/>
      <c r="UG148" s="2"/>
      <c r="UH148" s="2"/>
      <c r="UI148" s="2"/>
      <c r="UJ148" s="2"/>
      <c r="UK148" s="2"/>
      <c r="UL148" s="2"/>
      <c r="UM148" s="2"/>
      <c r="UN148" s="2"/>
      <c r="UO148" s="2"/>
      <c r="UP148" s="2"/>
      <c r="UQ148" s="2"/>
      <c r="UR148" s="2"/>
      <c r="US148" s="2"/>
      <c r="UT148" s="2"/>
      <c r="UU148" s="2"/>
      <c r="UV148" s="2"/>
      <c r="UW148" s="2"/>
      <c r="UX148" s="2"/>
      <c r="UY148" s="2"/>
      <c r="UZ148" s="2"/>
      <c r="VA148" s="2"/>
      <c r="VB148" s="2"/>
      <c r="VC148" s="2"/>
      <c r="VD148" s="2"/>
      <c r="VE148" s="2"/>
      <c r="VF148" s="2"/>
      <c r="VG148" s="2"/>
      <c r="VH148" s="2"/>
      <c r="VI148" s="2"/>
      <c r="VJ148" s="2"/>
      <c r="VK148" s="2"/>
      <c r="VL148" s="2"/>
      <c r="VM148" s="2"/>
      <c r="VN148" s="2"/>
      <c r="VO148" s="2"/>
      <c r="VP148" s="2"/>
      <c r="VQ148" s="2"/>
      <c r="VR148" s="2"/>
      <c r="VS148" s="2"/>
      <c r="VT148" s="2"/>
      <c r="VU148" s="2"/>
      <c r="VV148" s="2"/>
      <c r="VW148" s="2"/>
      <c r="VX148" s="2"/>
      <c r="VY148" s="2"/>
      <c r="VZ148" s="2"/>
      <c r="WA148" s="2"/>
      <c r="WB148" s="2"/>
      <c r="WC148" s="2"/>
      <c r="WD148" s="2"/>
      <c r="WE148" s="2"/>
      <c r="WF148" s="2"/>
      <c r="WG148" s="2"/>
      <c r="WH148" s="2"/>
      <c r="WI148" s="2"/>
      <c r="WJ148" s="2"/>
      <c r="WK148" s="2"/>
      <c r="WL148" s="2"/>
      <c r="WM148" s="2"/>
      <c r="WN148" s="2"/>
      <c r="WO148" s="2"/>
      <c r="WP148" s="2"/>
      <c r="WQ148" s="2"/>
      <c r="WR148" s="2"/>
      <c r="WS148" s="2"/>
      <c r="WT148" s="2"/>
      <c r="WU148" s="2"/>
      <c r="WV148" s="2"/>
      <c r="WW148" s="2"/>
      <c r="WX148" s="2"/>
      <c r="WY148" s="2"/>
      <c r="WZ148" s="2"/>
      <c r="XA148" s="2"/>
      <c r="XB148" s="2"/>
      <c r="XC148" s="2"/>
      <c r="XD148" s="2"/>
      <c r="XE148" s="2"/>
      <c r="XF148" s="2"/>
      <c r="XG148" s="2"/>
      <c r="XH148" s="2"/>
      <c r="XI148" s="2"/>
      <c r="XJ148" s="2"/>
      <c r="XK148" s="2"/>
      <c r="XL148" s="2"/>
      <c r="XM148" s="2"/>
      <c r="XN148" s="2"/>
      <c r="XO148" s="2"/>
      <c r="XP148" s="2"/>
      <c r="XQ148" s="2"/>
      <c r="XR148" s="2"/>
      <c r="XS148" s="2"/>
      <c r="XT148" s="2"/>
      <c r="XU148" s="2"/>
      <c r="XV148" s="2"/>
      <c r="XW148" s="2"/>
      <c r="XX148" s="2"/>
      <c r="XY148" s="2"/>
      <c r="XZ148" s="2"/>
      <c r="YA148" s="2"/>
      <c r="YB148" s="2"/>
      <c r="YC148" s="2"/>
      <c r="YD148" s="2"/>
      <c r="YE148" s="2"/>
      <c r="YF148" s="2"/>
      <c r="YG148" s="2"/>
      <c r="YH148" s="2"/>
      <c r="YI148" s="2"/>
      <c r="YJ148" s="2"/>
      <c r="YK148" s="2"/>
      <c r="YL148" s="2"/>
      <c r="YM148" s="2"/>
      <c r="YN148" s="2"/>
      <c r="YO148" s="2"/>
      <c r="YP148" s="2"/>
      <c r="YQ148" s="2"/>
      <c r="YR148" s="2"/>
      <c r="YS148" s="2"/>
      <c r="YT148" s="2"/>
      <c r="YU148" s="2"/>
      <c r="YV148" s="2"/>
      <c r="YW148" s="2"/>
      <c r="YX148" s="2"/>
      <c r="YY148" s="2"/>
      <c r="YZ148" s="2"/>
      <c r="ZA148" s="2"/>
      <c r="ZB148" s="2"/>
      <c r="ZC148" s="2"/>
      <c r="ZD148" s="2"/>
      <c r="ZE148" s="2"/>
      <c r="ZF148" s="2"/>
      <c r="ZG148" s="2"/>
      <c r="ZH148" s="2"/>
      <c r="ZI148" s="2"/>
      <c r="ZJ148" s="2"/>
      <c r="ZK148" s="2"/>
      <c r="ZL148" s="2"/>
      <c r="ZM148" s="2"/>
      <c r="ZN148" s="2"/>
      <c r="ZO148" s="2"/>
      <c r="ZP148" s="2"/>
      <c r="ZQ148" s="2"/>
      <c r="ZR148" s="2"/>
      <c r="ZS148" s="2"/>
      <c r="ZT148" s="2"/>
      <c r="ZU148" s="2"/>
      <c r="ZV148" s="2"/>
      <c r="ZW148" s="2"/>
      <c r="ZX148" s="2"/>
      <c r="ZY148" s="2"/>
      <c r="ZZ148" s="2"/>
      <c r="AAA148" s="2"/>
      <c r="AAB148" s="2"/>
      <c r="AAC148" s="2"/>
      <c r="AAD148" s="2"/>
      <c r="AAE148" s="2"/>
      <c r="AAF148" s="2"/>
      <c r="AAG148" s="2"/>
      <c r="AAH148" s="2"/>
      <c r="AAI148" s="2"/>
      <c r="AAJ148" s="2"/>
      <c r="AAK148" s="2"/>
      <c r="AAL148" s="2"/>
      <c r="AAM148" s="2"/>
      <c r="AAN148" s="2"/>
      <c r="AAO148" s="2"/>
      <c r="AAP148" s="2"/>
      <c r="AAQ148" s="2"/>
      <c r="AAR148" s="2"/>
      <c r="AAS148" s="2"/>
      <c r="AAT148" s="2"/>
      <c r="AAU148" s="2"/>
      <c r="AAV148" s="2"/>
      <c r="AAW148" s="2"/>
      <c r="AAX148" s="2"/>
      <c r="AAY148" s="2"/>
      <c r="AAZ148" s="2"/>
      <c r="ABA148" s="2"/>
      <c r="ABB148" s="2"/>
      <c r="ABC148" s="2"/>
      <c r="ABD148" s="2"/>
      <c r="ABE148" s="2"/>
      <c r="ABF148" s="2"/>
      <c r="ABG148" s="2"/>
      <c r="ABH148" s="2"/>
      <c r="ABI148" s="2"/>
      <c r="ABJ148" s="2"/>
      <c r="ABK148" s="2"/>
      <c r="ABL148" s="2"/>
      <c r="ABM148" s="2"/>
      <c r="ABN148" s="2"/>
      <c r="ABO148" s="2"/>
      <c r="ABP148" s="2"/>
      <c r="ABQ148" s="2"/>
      <c r="ABR148" s="2"/>
      <c r="ABS148" s="2"/>
      <c r="ABT148" s="2"/>
      <c r="ABU148" s="2"/>
      <c r="ABV148" s="2"/>
      <c r="ABW148" s="2"/>
      <c r="ABX148" s="2"/>
      <c r="ABY148" s="2"/>
      <c r="ABZ148" s="2"/>
    </row>
    <row r="149" spans="1:754" x14ac:dyDescent="0.2">
      <c r="A149">
        <v>1925</v>
      </c>
      <c r="B149" s="20" t="s">
        <v>67</v>
      </c>
      <c r="C149" s="4">
        <v>581597</v>
      </c>
      <c r="D149" s="5">
        <v>7354</v>
      </c>
      <c r="E149" s="7">
        <f>C149/D149</f>
        <v>79.085803644275231</v>
      </c>
      <c r="F149" s="11">
        <f>C149/678547</f>
        <v>0.85712117215167116</v>
      </c>
    </row>
    <row r="150" spans="1:754" x14ac:dyDescent="0.2">
      <c r="A150" s="2">
        <v>1935</v>
      </c>
      <c r="B150" s="20" t="s">
        <v>67</v>
      </c>
      <c r="C150" s="5">
        <v>567158</v>
      </c>
      <c r="D150" s="5">
        <v>7017</v>
      </c>
      <c r="E150" s="7">
        <f>C150/D150</f>
        <v>80.826279036625337</v>
      </c>
      <c r="F150" s="11">
        <f>C150/678547</f>
        <v>0.83584187978135638</v>
      </c>
    </row>
    <row r="151" spans="1:754" x14ac:dyDescent="0.2">
      <c r="A151" s="2">
        <v>1945</v>
      </c>
      <c r="B151" s="20" t="s">
        <v>67</v>
      </c>
      <c r="C151" s="6">
        <v>513867</v>
      </c>
      <c r="D151" s="5">
        <v>5776</v>
      </c>
      <c r="E151" s="7">
        <f>C151/D151</f>
        <v>88.96589335180056</v>
      </c>
      <c r="F151" s="11">
        <f>C151/678547</f>
        <v>0.75730494718862507</v>
      </c>
      <c r="G151" s="15"/>
    </row>
    <row r="152" spans="1:754" x14ac:dyDescent="0.2">
      <c r="A152" s="2">
        <v>1954</v>
      </c>
      <c r="B152" s="20" t="s">
        <v>67</v>
      </c>
      <c r="C152" s="8">
        <v>470572</v>
      </c>
      <c r="D152" s="5">
        <v>4621</v>
      </c>
      <c r="E152" s="7">
        <f>C152/D152</f>
        <v>101.83336940056265</v>
      </c>
      <c r="F152" s="11">
        <f>C152/678547</f>
        <v>0.69349949229751218</v>
      </c>
      <c r="G152" s="15"/>
    </row>
    <row r="153" spans="1:754" x14ac:dyDescent="0.2">
      <c r="A153" s="2">
        <v>1959</v>
      </c>
      <c r="B153" s="20" t="s">
        <v>67</v>
      </c>
      <c r="C153" s="6">
        <v>429836</v>
      </c>
      <c r="D153" s="5">
        <v>3784</v>
      </c>
      <c r="E153" s="7">
        <f>C153/D153</f>
        <v>113.59302325581395</v>
      </c>
      <c r="F153" s="11">
        <f>C153/678547</f>
        <v>0.63346533106770786</v>
      </c>
      <c r="G153" s="15"/>
    </row>
    <row r="154" spans="1:754" x14ac:dyDescent="0.2">
      <c r="A154" s="2">
        <v>1964</v>
      </c>
      <c r="B154" s="20" t="s">
        <v>67</v>
      </c>
      <c r="C154" s="6">
        <v>394368</v>
      </c>
      <c r="D154" s="5">
        <v>3155</v>
      </c>
      <c r="E154" s="7">
        <f>C154/D154</f>
        <v>124.99778129952456</v>
      </c>
      <c r="F154" s="11">
        <f>C154/678547</f>
        <v>0.58119481775028115</v>
      </c>
    </row>
    <row r="155" spans="1:754" x14ac:dyDescent="0.2">
      <c r="A155" s="2">
        <v>1969</v>
      </c>
      <c r="B155" s="20" t="s">
        <v>67</v>
      </c>
      <c r="C155" s="6">
        <v>322237</v>
      </c>
      <c r="D155" s="5">
        <v>2392</v>
      </c>
      <c r="E155" s="7">
        <f>C155/D155</f>
        <v>134.71446488294313</v>
      </c>
      <c r="F155" s="11">
        <f>C155/678547</f>
        <v>0.47489267508367144</v>
      </c>
    </row>
    <row r="156" spans="1:754" x14ac:dyDescent="0.2">
      <c r="A156" s="2">
        <v>2017</v>
      </c>
      <c r="B156" s="20" t="s">
        <v>68</v>
      </c>
      <c r="C156" s="5">
        <v>148982</v>
      </c>
      <c r="D156">
        <v>770</v>
      </c>
      <c r="E156" s="7">
        <f>C156/D156</f>
        <v>193.48311688311688</v>
      </c>
      <c r="F156" s="11">
        <f>C156/571872</f>
        <v>0.26051633932068713</v>
      </c>
      <c r="G156" s="14">
        <v>47842</v>
      </c>
      <c r="H156" s="16">
        <f>C156/G156</f>
        <v>3.114042055098031</v>
      </c>
    </row>
    <row r="157" spans="1:754" x14ac:dyDescent="0.2">
      <c r="A157" s="2">
        <v>2012</v>
      </c>
      <c r="B157" s="20" t="s">
        <v>68</v>
      </c>
      <c r="C157" s="5">
        <v>167226</v>
      </c>
      <c r="D157">
        <v>828</v>
      </c>
      <c r="E157" s="7">
        <f>C157/D157</f>
        <v>201.96376811594203</v>
      </c>
      <c r="F157" s="11">
        <f>C157/571872</f>
        <v>0.29241858317945274</v>
      </c>
      <c r="G157" s="14">
        <v>49898</v>
      </c>
      <c r="H157" s="16">
        <f>C157/G157</f>
        <v>3.3513567678063247</v>
      </c>
    </row>
    <row r="158" spans="1:754" x14ac:dyDescent="0.2">
      <c r="A158" s="2">
        <v>2007</v>
      </c>
      <c r="B158" s="20" t="s">
        <v>68</v>
      </c>
      <c r="C158" s="5">
        <v>177267</v>
      </c>
      <c r="D158">
        <v>908</v>
      </c>
      <c r="E158" s="7">
        <f>C158/D158</f>
        <v>195.22797356828193</v>
      </c>
      <c r="F158" s="11">
        <f>C158/571872</f>
        <v>0.30997670807453415</v>
      </c>
      <c r="G158" s="5">
        <v>51463</v>
      </c>
      <c r="H158" s="16">
        <f>C158/G158</f>
        <v>3.4445523968676524</v>
      </c>
    </row>
    <row r="159" spans="1:754" x14ac:dyDescent="0.2">
      <c r="A159">
        <v>1997</v>
      </c>
      <c r="B159" s="20" t="s">
        <v>68</v>
      </c>
      <c r="C159" s="6">
        <v>183312</v>
      </c>
      <c r="D159">
        <v>801</v>
      </c>
      <c r="E159" s="7">
        <f>C159/D159</f>
        <v>228.85393258426967</v>
      </c>
      <c r="F159" s="11">
        <f>C159/571872</f>
        <v>0.320547255329864</v>
      </c>
      <c r="G159" s="14">
        <v>52017</v>
      </c>
      <c r="H159" s="16">
        <f>C159/G159</f>
        <v>3.5240786665897685</v>
      </c>
    </row>
    <row r="160" spans="1:754" x14ac:dyDescent="0.2">
      <c r="A160">
        <v>1992</v>
      </c>
      <c r="B160" s="20" t="s">
        <v>68</v>
      </c>
      <c r="C160" s="6">
        <v>188008</v>
      </c>
      <c r="D160">
        <v>796</v>
      </c>
      <c r="E160" s="7">
        <f>C160/D160</f>
        <v>236.19095477386935</v>
      </c>
      <c r="F160" s="11">
        <f>C160/571872</f>
        <v>0.3287588831067092</v>
      </c>
      <c r="G160" s="14">
        <v>52341</v>
      </c>
      <c r="H160" s="16">
        <f>C160/G160</f>
        <v>3.5919833400202519</v>
      </c>
    </row>
    <row r="161" spans="1:754" x14ac:dyDescent="0.2">
      <c r="A161" s="2">
        <v>2002</v>
      </c>
      <c r="B161" s="20" t="s">
        <v>68</v>
      </c>
      <c r="C161" s="6">
        <v>189980</v>
      </c>
      <c r="D161">
        <v>960</v>
      </c>
      <c r="E161" s="7">
        <f>C161/D161</f>
        <v>197.89583333333334</v>
      </c>
      <c r="F161" s="11">
        <f>C161/571872</f>
        <v>0.3322072072072072</v>
      </c>
      <c r="G161" s="5">
        <v>51205</v>
      </c>
      <c r="H161" s="16">
        <f>C161/G161</f>
        <v>3.7101845522898156</v>
      </c>
    </row>
    <row r="162" spans="1:754" x14ac:dyDescent="0.2">
      <c r="A162">
        <v>1987</v>
      </c>
      <c r="B162" s="20" t="s">
        <v>68</v>
      </c>
      <c r="C162" s="6">
        <v>223893</v>
      </c>
      <c r="D162" s="5">
        <v>933</v>
      </c>
      <c r="E162" s="7">
        <f>C162/D162</f>
        <v>239.97106109324758</v>
      </c>
      <c r="F162" s="11">
        <f>C162/571872</f>
        <v>0.39150893906328688</v>
      </c>
      <c r="G162" s="14">
        <v>50626</v>
      </c>
      <c r="H162" s="16">
        <f>C162/G162</f>
        <v>4.4224904199423225</v>
      </c>
    </row>
    <row r="163" spans="1:754" x14ac:dyDescent="0.2">
      <c r="A163">
        <v>1982</v>
      </c>
      <c r="B163" s="20" t="s">
        <v>68</v>
      </c>
      <c r="C163" s="6">
        <v>230069</v>
      </c>
      <c r="D163" s="5">
        <v>1006</v>
      </c>
      <c r="E163" s="7">
        <f>C163/D163</f>
        <v>228.69681908548708</v>
      </c>
      <c r="F163" s="11">
        <f>C163/571872</f>
        <v>0.40230855855855857</v>
      </c>
      <c r="G163" s="5">
        <v>49737</v>
      </c>
      <c r="H163" s="16">
        <f>C163/G163</f>
        <v>4.625711241128335</v>
      </c>
      <c r="DU163" s="2"/>
      <c r="DV163" s="2"/>
      <c r="DW163" s="2"/>
      <c r="DX163" s="2"/>
      <c r="DY163" s="2"/>
      <c r="DZ163" s="2"/>
      <c r="EA163" s="2"/>
      <c r="EB163" s="2"/>
      <c r="EC163" s="2"/>
      <c r="ED163" s="2"/>
      <c r="EE163" s="2"/>
      <c r="EF163" s="2"/>
      <c r="EG163" s="2"/>
      <c r="EH163" s="2"/>
      <c r="EI163" s="2"/>
      <c r="EJ163" s="2"/>
      <c r="EK163" s="2"/>
      <c r="EL163" s="2"/>
      <c r="EM163" s="2"/>
      <c r="EN163" s="2"/>
      <c r="EO163" s="2"/>
      <c r="EP163" s="2"/>
      <c r="EQ163" s="2"/>
      <c r="ER163" s="2"/>
      <c r="ES163" s="2"/>
      <c r="ET163" s="2"/>
      <c r="EU163" s="2"/>
      <c r="EV163" s="2"/>
      <c r="EW163" s="2"/>
      <c r="EX163" s="2"/>
      <c r="EY163" s="2"/>
      <c r="EZ163" s="2"/>
      <c r="FA163" s="2"/>
      <c r="FB163" s="2"/>
      <c r="FC163" s="2"/>
      <c r="FD163" s="2"/>
      <c r="FE163" s="2"/>
      <c r="FF163" s="2"/>
      <c r="FG163" s="2"/>
      <c r="FH163" s="2"/>
      <c r="FI163" s="2"/>
      <c r="FJ163" s="2"/>
      <c r="FK163" s="2"/>
      <c r="FL163" s="2"/>
      <c r="FM163" s="2"/>
      <c r="FN163" s="2"/>
      <c r="FO163" s="2"/>
      <c r="FP163" s="2"/>
      <c r="FQ163" s="2"/>
      <c r="FR163" s="2"/>
      <c r="FS163" s="2"/>
      <c r="FT163" s="2"/>
      <c r="FU163" s="2"/>
      <c r="FV163" s="2"/>
      <c r="FW163" s="2"/>
      <c r="FX163" s="2"/>
      <c r="FY163" s="2"/>
      <c r="FZ163" s="2"/>
      <c r="GA163" s="2"/>
      <c r="GB163" s="2"/>
      <c r="GC163" s="2"/>
      <c r="GD163" s="2"/>
      <c r="GE163" s="2"/>
      <c r="GF163" s="2"/>
      <c r="GG163" s="2"/>
      <c r="GH163" s="2"/>
      <c r="GI163" s="2"/>
      <c r="GJ163" s="2"/>
      <c r="GK163" s="2"/>
      <c r="GL163" s="2"/>
      <c r="GM163" s="2"/>
      <c r="GN163" s="2"/>
      <c r="GO163" s="2"/>
      <c r="GP163" s="2"/>
      <c r="GQ163" s="2"/>
      <c r="GR163" s="2"/>
      <c r="GS163" s="2"/>
      <c r="GT163" s="2"/>
      <c r="GU163" s="2"/>
      <c r="GV163" s="2"/>
      <c r="GW163" s="2"/>
      <c r="GX163" s="2"/>
      <c r="GY163" s="2"/>
      <c r="GZ163" s="2"/>
      <c r="HA163" s="2"/>
      <c r="HB163" s="2"/>
      <c r="HC163" s="2"/>
      <c r="HD163" s="2"/>
      <c r="HE163" s="2"/>
      <c r="HF163" s="2"/>
      <c r="HG163" s="2"/>
      <c r="HH163" s="2"/>
      <c r="HI163" s="2"/>
      <c r="HJ163" s="2"/>
      <c r="HK163" s="2"/>
      <c r="HL163" s="2"/>
      <c r="HM163" s="2"/>
      <c r="HN163" s="2"/>
      <c r="HO163" s="2"/>
      <c r="HP163" s="2"/>
      <c r="HQ163" s="2"/>
      <c r="HR163" s="2"/>
      <c r="HS163" s="2"/>
      <c r="HT163" s="2"/>
      <c r="HU163" s="2"/>
      <c r="HV163" s="2"/>
      <c r="HW163" s="2"/>
      <c r="HX163" s="2"/>
      <c r="HY163" s="2"/>
      <c r="HZ163" s="2"/>
      <c r="IA163" s="2"/>
      <c r="IB163" s="2"/>
      <c r="IC163" s="2"/>
      <c r="ID163" s="2"/>
      <c r="IE163" s="2"/>
      <c r="IF163" s="2"/>
      <c r="IG163" s="2"/>
      <c r="IH163" s="2"/>
      <c r="II163" s="2"/>
      <c r="IJ163" s="2"/>
      <c r="IK163" s="2"/>
      <c r="IL163" s="2"/>
      <c r="IM163" s="2"/>
      <c r="IN163" s="2"/>
      <c r="IO163" s="2"/>
      <c r="IP163" s="2"/>
      <c r="IQ163" s="2"/>
      <c r="IR163" s="2"/>
      <c r="IS163" s="2"/>
      <c r="IT163" s="2"/>
      <c r="IU163" s="2"/>
      <c r="IV163" s="2"/>
      <c r="IW163" s="2"/>
      <c r="IX163" s="2"/>
      <c r="IY163" s="2"/>
      <c r="IZ163" s="2"/>
      <c r="JA163" s="2"/>
      <c r="JB163" s="2"/>
      <c r="JC163" s="2"/>
      <c r="JD163" s="2"/>
      <c r="JE163" s="2"/>
      <c r="JF163" s="2"/>
      <c r="JG163" s="2"/>
      <c r="JH163" s="2"/>
      <c r="JI163" s="2"/>
      <c r="JJ163" s="2"/>
      <c r="JK163" s="2"/>
      <c r="JL163" s="2"/>
      <c r="JM163" s="2"/>
      <c r="JN163" s="2"/>
      <c r="JO163" s="2"/>
      <c r="JP163" s="2"/>
      <c r="JQ163" s="2"/>
      <c r="JR163" s="2"/>
      <c r="JS163" s="2"/>
      <c r="JT163" s="2"/>
      <c r="JU163" s="2"/>
      <c r="JV163" s="2"/>
      <c r="JW163" s="2"/>
      <c r="JX163" s="2"/>
      <c r="JY163" s="2"/>
      <c r="JZ163" s="2"/>
      <c r="KA163" s="2"/>
      <c r="KB163" s="2"/>
      <c r="KC163" s="2"/>
      <c r="KD163" s="2"/>
      <c r="KE163" s="2"/>
      <c r="KF163" s="2"/>
      <c r="KG163" s="2"/>
      <c r="KH163" s="2"/>
      <c r="KI163" s="2"/>
      <c r="KJ163" s="2"/>
      <c r="KK163" s="2"/>
      <c r="KL163" s="2"/>
      <c r="KM163" s="2"/>
      <c r="KN163" s="2"/>
      <c r="KO163" s="2"/>
      <c r="KP163" s="2"/>
      <c r="KQ163" s="2"/>
      <c r="KR163" s="2"/>
      <c r="KS163" s="2"/>
      <c r="KT163" s="2"/>
      <c r="KU163" s="2"/>
      <c r="KV163" s="2"/>
      <c r="KW163" s="2"/>
      <c r="KX163" s="2"/>
      <c r="KY163" s="2"/>
      <c r="KZ163" s="2"/>
      <c r="LA163" s="2"/>
      <c r="LB163" s="2"/>
      <c r="LC163" s="2"/>
      <c r="LD163" s="2"/>
      <c r="LE163" s="2"/>
      <c r="LF163" s="2"/>
      <c r="LG163" s="2"/>
      <c r="LH163" s="2"/>
      <c r="LI163" s="2"/>
      <c r="LJ163" s="2"/>
      <c r="LK163" s="2"/>
      <c r="LL163" s="2"/>
      <c r="LM163" s="2"/>
      <c r="LN163" s="2"/>
      <c r="LO163" s="2"/>
      <c r="LP163" s="2"/>
      <c r="LQ163" s="2"/>
      <c r="LR163" s="2"/>
      <c r="LS163" s="2"/>
      <c r="LT163" s="2"/>
      <c r="LU163" s="2"/>
      <c r="LV163" s="2"/>
      <c r="LW163" s="2"/>
      <c r="LX163" s="2"/>
      <c r="LY163" s="2"/>
      <c r="LZ163" s="2"/>
      <c r="MA163" s="2"/>
      <c r="MB163" s="2"/>
      <c r="MC163" s="2"/>
      <c r="MD163" s="2"/>
      <c r="ME163" s="2"/>
      <c r="MF163" s="2"/>
      <c r="MG163" s="2"/>
      <c r="MH163" s="2"/>
      <c r="MI163" s="2"/>
      <c r="MJ163" s="2"/>
      <c r="MK163" s="2"/>
      <c r="ML163" s="2"/>
      <c r="MM163" s="2"/>
      <c r="MN163" s="2"/>
      <c r="MO163" s="2"/>
      <c r="MP163" s="2"/>
      <c r="MQ163" s="2"/>
      <c r="MR163" s="2"/>
      <c r="MS163" s="2"/>
      <c r="MT163" s="2"/>
      <c r="MU163" s="2"/>
      <c r="MV163" s="2"/>
      <c r="MW163" s="2"/>
      <c r="MX163" s="2"/>
      <c r="MY163" s="2"/>
      <c r="MZ163" s="2"/>
      <c r="NA163" s="2"/>
      <c r="NB163" s="2"/>
      <c r="NC163" s="2"/>
      <c r="ND163" s="2"/>
      <c r="NE163" s="2"/>
      <c r="NF163" s="2"/>
      <c r="NG163" s="2"/>
      <c r="NH163" s="2"/>
      <c r="NI163" s="2"/>
      <c r="NJ163" s="2"/>
      <c r="NK163" s="2"/>
      <c r="NL163" s="2"/>
      <c r="NM163" s="2"/>
      <c r="NN163" s="2"/>
      <c r="NO163" s="2"/>
      <c r="NP163" s="2"/>
      <c r="NQ163" s="2"/>
      <c r="NR163" s="2"/>
      <c r="NS163" s="2"/>
      <c r="NT163" s="2"/>
      <c r="NU163" s="2"/>
      <c r="NV163" s="2"/>
      <c r="NW163" s="2"/>
      <c r="NX163" s="2"/>
      <c r="NY163" s="2"/>
      <c r="NZ163" s="2"/>
      <c r="OA163" s="2"/>
      <c r="OB163" s="2"/>
      <c r="OC163" s="2"/>
      <c r="OD163" s="2"/>
      <c r="OE163" s="2"/>
      <c r="OF163" s="2"/>
      <c r="OG163" s="2"/>
      <c r="OH163" s="2"/>
      <c r="OI163" s="2"/>
      <c r="OJ163" s="2"/>
      <c r="OK163" s="2"/>
      <c r="OL163" s="2"/>
      <c r="OM163" s="2"/>
      <c r="ON163" s="2"/>
      <c r="OO163" s="2"/>
      <c r="OP163" s="2"/>
      <c r="OQ163" s="2"/>
      <c r="OR163" s="2"/>
      <c r="OS163" s="2"/>
      <c r="OT163" s="2"/>
      <c r="OU163" s="2"/>
      <c r="OV163" s="2"/>
      <c r="OW163" s="2"/>
      <c r="OX163" s="2"/>
      <c r="OY163" s="2"/>
      <c r="OZ163" s="2"/>
      <c r="PA163" s="2"/>
      <c r="PB163" s="2"/>
      <c r="PC163" s="2"/>
      <c r="PD163" s="2"/>
      <c r="PE163" s="2"/>
      <c r="PF163" s="2"/>
      <c r="PG163" s="2"/>
      <c r="PH163" s="2"/>
      <c r="PI163" s="2"/>
      <c r="PJ163" s="2"/>
      <c r="PK163" s="2"/>
      <c r="PL163" s="2"/>
      <c r="PM163" s="2"/>
      <c r="PN163" s="2"/>
      <c r="PO163" s="2"/>
      <c r="PP163" s="2"/>
      <c r="PQ163" s="2"/>
      <c r="PR163" s="2"/>
      <c r="PS163" s="2"/>
      <c r="PT163" s="2"/>
      <c r="PU163" s="2"/>
      <c r="PV163" s="2"/>
      <c r="PW163" s="2"/>
      <c r="PX163" s="2"/>
      <c r="PY163" s="2"/>
      <c r="PZ163" s="2"/>
      <c r="QA163" s="2"/>
      <c r="QB163" s="2"/>
      <c r="QC163" s="2"/>
      <c r="QD163" s="2"/>
      <c r="QE163" s="2"/>
      <c r="QF163" s="2"/>
      <c r="QG163" s="2"/>
      <c r="QH163" s="2"/>
      <c r="QI163" s="2"/>
      <c r="QJ163" s="2"/>
      <c r="QK163" s="2"/>
      <c r="QL163" s="2"/>
      <c r="QM163" s="2"/>
      <c r="QN163" s="2"/>
      <c r="QO163" s="2"/>
      <c r="QP163" s="2"/>
      <c r="QQ163" s="2"/>
      <c r="QR163" s="2"/>
      <c r="QS163" s="2"/>
      <c r="QT163" s="2"/>
      <c r="QU163" s="2"/>
      <c r="QV163" s="2"/>
      <c r="QW163" s="2"/>
      <c r="QX163" s="2"/>
      <c r="QY163" s="2"/>
      <c r="QZ163" s="2"/>
      <c r="RA163" s="2"/>
      <c r="RB163" s="2"/>
      <c r="RC163" s="2"/>
      <c r="RD163" s="2"/>
      <c r="RE163" s="2"/>
      <c r="RF163" s="2"/>
      <c r="RG163" s="2"/>
      <c r="RH163" s="2"/>
      <c r="RI163" s="2"/>
      <c r="RJ163" s="2"/>
      <c r="RK163" s="2"/>
      <c r="RL163" s="2"/>
      <c r="RM163" s="2"/>
      <c r="RN163" s="2"/>
      <c r="RO163" s="2"/>
      <c r="RP163" s="2"/>
      <c r="RQ163" s="2"/>
      <c r="RR163" s="2"/>
      <c r="RS163" s="2"/>
      <c r="RT163" s="2"/>
      <c r="RU163" s="2"/>
      <c r="RV163" s="2"/>
      <c r="RW163" s="2"/>
      <c r="RX163" s="2"/>
      <c r="RY163" s="2"/>
      <c r="RZ163" s="2"/>
      <c r="SA163" s="2"/>
      <c r="SB163" s="2"/>
      <c r="SC163" s="2"/>
      <c r="SD163" s="2"/>
      <c r="SE163" s="2"/>
      <c r="SF163" s="2"/>
      <c r="SG163" s="2"/>
      <c r="SH163" s="2"/>
      <c r="SI163" s="2"/>
      <c r="SJ163" s="2"/>
      <c r="SK163" s="2"/>
      <c r="SL163" s="2"/>
      <c r="SM163" s="2"/>
      <c r="SN163" s="2"/>
      <c r="SO163" s="2"/>
      <c r="SP163" s="2"/>
      <c r="SQ163" s="2"/>
      <c r="SR163" s="2"/>
      <c r="SS163" s="2"/>
      <c r="ST163" s="2"/>
      <c r="SU163" s="2"/>
      <c r="SV163" s="2"/>
      <c r="SW163" s="2"/>
      <c r="SX163" s="2"/>
      <c r="SY163" s="2"/>
      <c r="SZ163" s="2"/>
      <c r="TA163" s="2"/>
      <c r="TB163" s="2"/>
      <c r="TC163" s="2"/>
      <c r="TD163" s="2"/>
      <c r="TE163" s="2"/>
      <c r="TF163" s="2"/>
      <c r="TG163" s="2"/>
      <c r="TH163" s="2"/>
      <c r="TI163" s="2"/>
      <c r="TJ163" s="2"/>
      <c r="TK163" s="2"/>
      <c r="TL163" s="2"/>
      <c r="TM163" s="2"/>
      <c r="TN163" s="2"/>
      <c r="TO163" s="2"/>
      <c r="TP163" s="2"/>
      <c r="TQ163" s="2"/>
      <c r="TR163" s="2"/>
      <c r="TS163" s="2"/>
      <c r="TT163" s="2"/>
      <c r="TU163" s="2"/>
      <c r="TV163" s="2"/>
      <c r="TW163" s="2"/>
      <c r="TX163" s="2"/>
      <c r="TY163" s="2"/>
      <c r="TZ163" s="2"/>
      <c r="UA163" s="2"/>
      <c r="UB163" s="2"/>
      <c r="UC163" s="2"/>
      <c r="UD163" s="2"/>
      <c r="UE163" s="2"/>
      <c r="UF163" s="2"/>
      <c r="UG163" s="2"/>
      <c r="UH163" s="2"/>
      <c r="UI163" s="2"/>
      <c r="UJ163" s="2"/>
      <c r="UK163" s="2"/>
      <c r="UL163" s="2"/>
      <c r="UM163" s="2"/>
      <c r="UN163" s="2"/>
      <c r="UO163" s="2"/>
      <c r="UP163" s="2"/>
      <c r="UQ163" s="2"/>
      <c r="UR163" s="2"/>
      <c r="US163" s="2"/>
      <c r="UT163" s="2"/>
      <c r="UU163" s="2"/>
      <c r="UV163" s="2"/>
      <c r="UW163" s="2"/>
      <c r="UX163" s="2"/>
      <c r="UY163" s="2"/>
      <c r="UZ163" s="2"/>
      <c r="VA163" s="2"/>
      <c r="VB163" s="2"/>
      <c r="VC163" s="2"/>
      <c r="VD163" s="2"/>
      <c r="VE163" s="2"/>
      <c r="VF163" s="2"/>
      <c r="VG163" s="2"/>
      <c r="VH163" s="2"/>
      <c r="VI163" s="2"/>
      <c r="VJ163" s="2"/>
      <c r="VK163" s="2"/>
      <c r="VL163" s="2"/>
      <c r="VM163" s="2"/>
      <c r="VN163" s="2"/>
      <c r="VO163" s="2"/>
      <c r="VP163" s="2"/>
      <c r="VQ163" s="2"/>
      <c r="VR163" s="2"/>
      <c r="VS163" s="2"/>
      <c r="VT163" s="2"/>
      <c r="VU163" s="2"/>
      <c r="VV163" s="2"/>
      <c r="VW163" s="2"/>
      <c r="VX163" s="2"/>
      <c r="VY163" s="2"/>
      <c r="VZ163" s="2"/>
      <c r="WA163" s="2"/>
      <c r="WB163" s="2"/>
      <c r="WC163" s="2"/>
      <c r="WD163" s="2"/>
      <c r="WE163" s="2"/>
      <c r="WF163" s="2"/>
      <c r="WG163" s="2"/>
      <c r="WH163" s="2"/>
      <c r="WI163" s="2"/>
      <c r="WJ163" s="2"/>
      <c r="WK163" s="2"/>
      <c r="WL163" s="2"/>
      <c r="WM163" s="2"/>
      <c r="WN163" s="2"/>
      <c r="WO163" s="2"/>
      <c r="WP163" s="2"/>
      <c r="WQ163" s="2"/>
      <c r="WR163" s="2"/>
      <c r="WS163" s="2"/>
      <c r="WT163" s="2"/>
      <c r="WU163" s="2"/>
      <c r="WV163" s="2"/>
      <c r="WW163" s="2"/>
      <c r="WX163" s="2"/>
      <c r="WY163" s="2"/>
      <c r="WZ163" s="2"/>
      <c r="XA163" s="2"/>
      <c r="XB163" s="2"/>
      <c r="XC163" s="2"/>
      <c r="XD163" s="2"/>
      <c r="XE163" s="2"/>
      <c r="XF163" s="2"/>
      <c r="XG163" s="2"/>
      <c r="XH163" s="2"/>
      <c r="XI163" s="2"/>
      <c r="XJ163" s="2"/>
      <c r="XK163" s="2"/>
      <c r="XL163" s="2"/>
      <c r="XM163" s="2"/>
      <c r="XN163" s="2"/>
      <c r="XO163" s="2"/>
      <c r="XP163" s="2"/>
      <c r="XQ163" s="2"/>
      <c r="XR163" s="2"/>
      <c r="XS163" s="2"/>
      <c r="XT163" s="2"/>
      <c r="XU163" s="2"/>
      <c r="XV163" s="2"/>
      <c r="XW163" s="2"/>
      <c r="XX163" s="2"/>
      <c r="XY163" s="2"/>
      <c r="XZ163" s="2"/>
      <c r="YA163" s="2"/>
      <c r="YB163" s="2"/>
      <c r="YC163" s="2"/>
      <c r="YD163" s="2"/>
      <c r="YE163" s="2"/>
      <c r="YF163" s="2"/>
      <c r="YG163" s="2"/>
      <c r="YH163" s="2"/>
      <c r="YI163" s="2"/>
      <c r="YJ163" s="2"/>
      <c r="YK163" s="2"/>
      <c r="YL163" s="2"/>
      <c r="YM163" s="2"/>
      <c r="YN163" s="2"/>
      <c r="YO163" s="2"/>
      <c r="YP163" s="2"/>
      <c r="YQ163" s="2"/>
      <c r="YR163" s="2"/>
      <c r="YS163" s="2"/>
      <c r="YT163" s="2"/>
      <c r="YU163" s="2"/>
      <c r="YV163" s="2"/>
      <c r="YW163" s="2"/>
      <c r="YX163" s="2"/>
      <c r="YY163" s="2"/>
      <c r="YZ163" s="2"/>
      <c r="ZA163" s="2"/>
      <c r="ZB163" s="2"/>
      <c r="ZC163" s="2"/>
      <c r="ZD163" s="2"/>
      <c r="ZE163" s="2"/>
      <c r="ZF163" s="2"/>
      <c r="ZG163" s="2"/>
      <c r="ZH163" s="2"/>
      <c r="ZI163" s="2"/>
      <c r="ZJ163" s="2"/>
      <c r="ZK163" s="2"/>
      <c r="ZL163" s="2"/>
      <c r="ZM163" s="2"/>
      <c r="ZN163" s="2"/>
      <c r="ZO163" s="2"/>
      <c r="ZP163" s="2"/>
      <c r="ZQ163" s="2"/>
      <c r="ZR163" s="2"/>
      <c r="ZS163" s="2"/>
      <c r="ZT163" s="2"/>
      <c r="ZU163" s="2"/>
      <c r="ZV163" s="2"/>
      <c r="ZW163" s="2"/>
      <c r="ZX163" s="2"/>
      <c r="ZY163" s="2"/>
      <c r="ZZ163" s="2"/>
      <c r="AAA163" s="2"/>
      <c r="AAB163" s="2"/>
      <c r="AAC163" s="2"/>
      <c r="AAD163" s="2"/>
      <c r="AAE163" s="2"/>
      <c r="AAF163" s="2"/>
      <c r="AAG163" s="2"/>
      <c r="AAH163" s="2"/>
      <c r="AAI163" s="2"/>
      <c r="AAJ163" s="2"/>
      <c r="AAK163" s="2"/>
      <c r="AAL163" s="2"/>
      <c r="AAM163" s="2"/>
      <c r="AAN163" s="2"/>
      <c r="AAO163" s="2"/>
      <c r="AAP163" s="2"/>
      <c r="AAQ163" s="2"/>
      <c r="AAR163" s="2"/>
      <c r="AAS163" s="2"/>
      <c r="AAT163" s="2"/>
      <c r="AAU163" s="2"/>
      <c r="AAV163" s="2"/>
      <c r="AAW163" s="2"/>
      <c r="AAX163" s="2"/>
      <c r="AAY163" s="2"/>
      <c r="AAZ163" s="2"/>
      <c r="ABA163" s="2"/>
      <c r="ABB163" s="2"/>
      <c r="ABC163" s="2"/>
      <c r="ABD163" s="2"/>
      <c r="ABE163" s="2"/>
      <c r="ABF163" s="2"/>
      <c r="ABG163" s="2"/>
      <c r="ABH163" s="2"/>
      <c r="ABI163" s="2"/>
      <c r="ABJ163" s="2"/>
      <c r="ABK163" s="2"/>
      <c r="ABL163" s="2"/>
      <c r="ABM163" s="2"/>
      <c r="ABN163" s="2"/>
      <c r="ABO163" s="2"/>
      <c r="ABP163" s="2"/>
      <c r="ABQ163" s="2"/>
      <c r="ABR163" s="2"/>
      <c r="ABS163" s="2"/>
      <c r="ABT163" s="2"/>
      <c r="ABU163" s="2"/>
      <c r="ABV163" s="2"/>
      <c r="ABW163" s="2"/>
      <c r="ABX163" s="2"/>
      <c r="ABY163" s="2"/>
      <c r="ABZ163" s="2"/>
    </row>
    <row r="164" spans="1:754" x14ac:dyDescent="0.2">
      <c r="A164" s="2">
        <v>1978</v>
      </c>
      <c r="B164" s="20" t="s">
        <v>68</v>
      </c>
      <c r="C164" s="6">
        <v>254549</v>
      </c>
      <c r="D164" s="5">
        <v>1054</v>
      </c>
      <c r="E164" s="7">
        <f>C164/D164</f>
        <v>241.50759013282732</v>
      </c>
      <c r="F164" s="11">
        <f>C164/571872</f>
        <v>0.44511534049577528</v>
      </c>
      <c r="G164" s="5">
        <v>49292</v>
      </c>
      <c r="H164" s="16">
        <f>C164/G164</f>
        <v>5.1641037085125374</v>
      </c>
    </row>
    <row r="165" spans="1:754" x14ac:dyDescent="0.2">
      <c r="A165" s="2">
        <v>1974</v>
      </c>
      <c r="B165" s="20" t="s">
        <v>68</v>
      </c>
      <c r="C165" s="6">
        <v>260693</v>
      </c>
      <c r="D165" s="5">
        <v>1054</v>
      </c>
      <c r="E165" s="7">
        <f>C165/D165</f>
        <v>247.33681214421253</v>
      </c>
      <c r="F165" s="11">
        <f>C165/571872</f>
        <v>0.45585900341335123</v>
      </c>
      <c r="G165" s="5">
        <v>47397</v>
      </c>
      <c r="H165" s="16">
        <f>C165/G165</f>
        <v>5.500200434626664</v>
      </c>
    </row>
    <row r="166" spans="1:754" x14ac:dyDescent="0.2">
      <c r="A166" s="2">
        <v>1950</v>
      </c>
      <c r="B166" s="20" t="s">
        <v>68</v>
      </c>
      <c r="C166" s="8">
        <v>416052</v>
      </c>
      <c r="D166" s="5">
        <v>2689</v>
      </c>
      <c r="E166" s="7">
        <f>C166/D166</f>
        <v>154.72368910375604</v>
      </c>
      <c r="F166" s="11">
        <f>C166/571872</f>
        <v>0.72752643948296125</v>
      </c>
      <c r="G166" s="9">
        <v>36454</v>
      </c>
      <c r="H166" s="16">
        <f>C166/G166</f>
        <v>11.413068524716081</v>
      </c>
    </row>
    <row r="167" spans="1:754" x14ac:dyDescent="0.2">
      <c r="A167" s="2">
        <v>1940</v>
      </c>
      <c r="B167" s="20" t="s">
        <v>68</v>
      </c>
      <c r="C167" s="6">
        <v>450226</v>
      </c>
      <c r="D167" s="5">
        <v>3371</v>
      </c>
      <c r="E167" s="7">
        <f>C167/D167</f>
        <v>133.55858795609612</v>
      </c>
      <c r="F167" s="11">
        <f>C167/571872</f>
        <v>0.78728456717587147</v>
      </c>
      <c r="G167" s="9">
        <v>36454</v>
      </c>
      <c r="H167" s="16">
        <f>C167/G167</f>
        <v>12.350523947989247</v>
      </c>
    </row>
    <row r="168" spans="1:754" x14ac:dyDescent="0.2">
      <c r="A168">
        <v>1930</v>
      </c>
      <c r="B168" s="20" t="s">
        <v>68</v>
      </c>
      <c r="C168" s="5">
        <v>465666</v>
      </c>
      <c r="D168" s="5">
        <v>3333</v>
      </c>
      <c r="E168" s="7">
        <f>C168/D168</f>
        <v>139.7137713771377</v>
      </c>
      <c r="F168" s="11">
        <f>C168/571872</f>
        <v>0.81428361591405074</v>
      </c>
      <c r="G168" s="12">
        <v>34969</v>
      </c>
      <c r="H168" s="16">
        <f>C168/G168</f>
        <v>13.316537504646973</v>
      </c>
    </row>
    <row r="169" spans="1:754" x14ac:dyDescent="0.2">
      <c r="A169">
        <v>1920</v>
      </c>
      <c r="B169" s="20" t="s">
        <v>68</v>
      </c>
      <c r="C169" s="4">
        <v>512586</v>
      </c>
      <c r="D169" s="5">
        <v>3838</v>
      </c>
      <c r="E169" s="7">
        <f>C169/D169</f>
        <v>133.55549765502866</v>
      </c>
      <c r="F169" s="11">
        <f>C169/571872</f>
        <v>0.89632994796038279</v>
      </c>
      <c r="G169" s="12">
        <v>34969</v>
      </c>
      <c r="H169" s="16">
        <f>C169/G169</f>
        <v>14.658297349080614</v>
      </c>
    </row>
    <row r="170" spans="1:754" x14ac:dyDescent="0.2">
      <c r="A170">
        <v>1910</v>
      </c>
      <c r="B170" s="20" t="s">
        <v>68</v>
      </c>
      <c r="C170" s="4">
        <v>539084</v>
      </c>
      <c r="D170" s="5">
        <v>3385</v>
      </c>
      <c r="E170" s="7">
        <f>C170/D170</f>
        <v>159.25672082717873</v>
      </c>
      <c r="F170" s="11">
        <f>C170/571872</f>
        <v>0.94266549157853508</v>
      </c>
      <c r="G170" s="15"/>
      <c r="DU170" s="2"/>
      <c r="DV170" s="2"/>
      <c r="DW170" s="2"/>
      <c r="DX170" s="2"/>
      <c r="DY170" s="2"/>
      <c r="DZ170" s="2"/>
      <c r="EA170" s="2"/>
      <c r="EB170" s="2"/>
      <c r="EC170" s="2"/>
      <c r="ED170" s="2"/>
      <c r="EE170" s="2"/>
      <c r="EF170" s="2"/>
      <c r="EG170" s="2"/>
      <c r="EH170" s="2"/>
      <c r="EI170" s="2"/>
      <c r="EJ170" s="2"/>
      <c r="EK170" s="2"/>
      <c r="EL170" s="2"/>
      <c r="EM170" s="2"/>
      <c r="EN170" s="2"/>
      <c r="EO170" s="2"/>
      <c r="EP170" s="2"/>
      <c r="EQ170" s="2"/>
      <c r="ER170" s="2"/>
      <c r="ES170" s="2"/>
      <c r="ET170" s="2"/>
      <c r="EU170" s="2"/>
      <c r="EV170" s="2"/>
      <c r="EW170" s="2"/>
      <c r="EX170" s="2"/>
      <c r="EY170" s="2"/>
      <c r="EZ170" s="2"/>
      <c r="FA170" s="2"/>
      <c r="FB170" s="2"/>
      <c r="FC170" s="2"/>
      <c r="FD170" s="2"/>
      <c r="FE170" s="2"/>
      <c r="FF170" s="2"/>
      <c r="FG170" s="2"/>
      <c r="FH170" s="2"/>
      <c r="FI170" s="2"/>
      <c r="FJ170" s="2"/>
      <c r="FK170" s="2"/>
      <c r="FL170" s="2"/>
      <c r="FM170" s="2"/>
      <c r="FN170" s="2"/>
      <c r="FO170" s="2"/>
      <c r="FP170" s="2"/>
      <c r="FQ170" s="2"/>
      <c r="FR170" s="2"/>
      <c r="FS170" s="2"/>
      <c r="FT170" s="2"/>
      <c r="FU170" s="2"/>
      <c r="FV170" s="2"/>
      <c r="FW170" s="2"/>
      <c r="FX170" s="2"/>
      <c r="FY170" s="2"/>
      <c r="FZ170" s="2"/>
      <c r="GA170" s="2"/>
      <c r="GB170" s="2"/>
      <c r="GC170" s="2"/>
      <c r="GD170" s="2"/>
      <c r="GE170" s="2"/>
      <c r="GF170" s="2"/>
      <c r="GG170" s="2"/>
      <c r="GH170" s="2"/>
      <c r="GI170" s="2"/>
      <c r="GJ170" s="2"/>
      <c r="GK170" s="2"/>
      <c r="GL170" s="2"/>
      <c r="GM170" s="2"/>
      <c r="GN170" s="2"/>
      <c r="GO170" s="2"/>
      <c r="GP170" s="2"/>
      <c r="GQ170" s="2"/>
      <c r="GR170" s="2"/>
      <c r="GS170" s="2"/>
      <c r="GT170" s="2"/>
      <c r="GU170" s="2"/>
      <c r="GV170" s="2"/>
      <c r="GW170" s="2"/>
      <c r="GX170" s="2"/>
      <c r="GY170" s="2"/>
      <c r="GZ170" s="2"/>
      <c r="HA170" s="2"/>
      <c r="HB170" s="2"/>
      <c r="HC170" s="2"/>
      <c r="HD170" s="2"/>
      <c r="HE170" s="2"/>
      <c r="HF170" s="2"/>
      <c r="HG170" s="2"/>
      <c r="HH170" s="2"/>
      <c r="HI170" s="2"/>
      <c r="HJ170" s="2"/>
      <c r="HK170" s="2"/>
      <c r="HL170" s="2"/>
      <c r="HM170" s="2"/>
      <c r="HN170" s="2"/>
      <c r="HO170" s="2"/>
      <c r="HP170" s="2"/>
      <c r="HQ170" s="2"/>
      <c r="HR170" s="2"/>
      <c r="HS170" s="2"/>
      <c r="HT170" s="2"/>
      <c r="HU170" s="2"/>
      <c r="HV170" s="2"/>
      <c r="HW170" s="2"/>
      <c r="HX170" s="2"/>
      <c r="HY170" s="2"/>
      <c r="HZ170" s="2"/>
      <c r="IA170" s="2"/>
      <c r="IB170" s="2"/>
      <c r="IC170" s="2"/>
      <c r="ID170" s="2"/>
      <c r="IE170" s="2"/>
      <c r="IF170" s="2"/>
      <c r="IG170" s="2"/>
      <c r="IH170" s="2"/>
      <c r="II170" s="2"/>
      <c r="IJ170" s="2"/>
      <c r="IK170" s="2"/>
      <c r="IL170" s="2"/>
      <c r="IM170" s="2"/>
      <c r="IN170" s="2"/>
      <c r="IO170" s="2"/>
      <c r="IP170" s="2"/>
      <c r="IQ170" s="2"/>
      <c r="IR170" s="2"/>
      <c r="IS170" s="2"/>
      <c r="IT170" s="2"/>
      <c r="IU170" s="2"/>
      <c r="IV170" s="2"/>
      <c r="IW170" s="2"/>
      <c r="IX170" s="2"/>
      <c r="IY170" s="2"/>
      <c r="IZ170" s="2"/>
      <c r="JA170" s="2"/>
      <c r="JB170" s="2"/>
      <c r="JC170" s="2"/>
      <c r="JD170" s="2"/>
      <c r="JE170" s="2"/>
      <c r="JF170" s="2"/>
      <c r="JG170" s="2"/>
      <c r="JH170" s="2"/>
      <c r="JI170" s="2"/>
      <c r="JJ170" s="2"/>
      <c r="JK170" s="2"/>
      <c r="JL170" s="2"/>
      <c r="JM170" s="2"/>
      <c r="JN170" s="2"/>
      <c r="JO170" s="2"/>
      <c r="JP170" s="2"/>
      <c r="JQ170" s="2"/>
      <c r="JR170" s="2"/>
      <c r="JS170" s="2"/>
      <c r="JT170" s="2"/>
      <c r="JU170" s="2"/>
      <c r="JV170" s="2"/>
      <c r="JW170" s="2"/>
      <c r="JX170" s="2"/>
      <c r="JY170" s="2"/>
      <c r="JZ170" s="2"/>
      <c r="KA170" s="2"/>
      <c r="KB170" s="2"/>
      <c r="KC170" s="2"/>
      <c r="KD170" s="2"/>
      <c r="KE170" s="2"/>
      <c r="KF170" s="2"/>
      <c r="KG170" s="2"/>
      <c r="KH170" s="2"/>
      <c r="KI170" s="2"/>
      <c r="KJ170" s="2"/>
      <c r="KK170" s="2"/>
      <c r="KL170" s="2"/>
      <c r="KM170" s="2"/>
      <c r="KN170" s="2"/>
      <c r="KO170" s="2"/>
      <c r="KP170" s="2"/>
      <c r="KQ170" s="2"/>
      <c r="KR170" s="2"/>
      <c r="KS170" s="2"/>
      <c r="KT170" s="2"/>
      <c r="KU170" s="2"/>
      <c r="KV170" s="2"/>
      <c r="KW170" s="2"/>
      <c r="KX170" s="2"/>
      <c r="KY170" s="2"/>
      <c r="KZ170" s="2"/>
      <c r="LA170" s="2"/>
      <c r="LB170" s="2"/>
      <c r="LC170" s="2"/>
      <c r="LD170" s="2"/>
      <c r="LE170" s="2"/>
      <c r="LF170" s="2"/>
      <c r="LG170" s="2"/>
      <c r="LH170" s="2"/>
      <c r="LI170" s="2"/>
      <c r="LJ170" s="2"/>
      <c r="LK170" s="2"/>
      <c r="LL170" s="2"/>
      <c r="LM170" s="2"/>
      <c r="LN170" s="2"/>
      <c r="LO170" s="2"/>
      <c r="LP170" s="2"/>
      <c r="LQ170" s="2"/>
      <c r="LR170" s="2"/>
      <c r="LS170" s="2"/>
      <c r="LT170" s="2"/>
      <c r="LU170" s="2"/>
      <c r="LV170" s="2"/>
      <c r="LW170" s="2"/>
      <c r="LX170" s="2"/>
      <c r="LY170" s="2"/>
      <c r="LZ170" s="2"/>
      <c r="MA170" s="2"/>
      <c r="MB170" s="2"/>
      <c r="MC170" s="2"/>
      <c r="MD170" s="2"/>
      <c r="ME170" s="2"/>
      <c r="MF170" s="2"/>
      <c r="MG170" s="2"/>
      <c r="MH170" s="2"/>
      <c r="MI170" s="2"/>
      <c r="MJ170" s="2"/>
      <c r="MK170" s="2"/>
      <c r="ML170" s="2"/>
      <c r="MM170" s="2"/>
      <c r="MN170" s="2"/>
      <c r="MO170" s="2"/>
      <c r="MP170" s="2"/>
      <c r="MQ170" s="2"/>
      <c r="MR170" s="2"/>
      <c r="MS170" s="2"/>
      <c r="MT170" s="2"/>
      <c r="MU170" s="2"/>
      <c r="MV170" s="2"/>
      <c r="MW170" s="2"/>
      <c r="MX170" s="2"/>
      <c r="MY170" s="2"/>
      <c r="MZ170" s="2"/>
      <c r="NA170" s="2"/>
      <c r="NB170" s="2"/>
      <c r="NC170" s="2"/>
      <c r="ND170" s="2"/>
      <c r="NE170" s="2"/>
      <c r="NF170" s="2"/>
      <c r="NG170" s="2"/>
      <c r="NH170" s="2"/>
      <c r="NI170" s="2"/>
      <c r="NJ170" s="2"/>
      <c r="NK170" s="2"/>
      <c r="NL170" s="2"/>
      <c r="NM170" s="2"/>
      <c r="NN170" s="2"/>
      <c r="NO170" s="2"/>
      <c r="NP170" s="2"/>
      <c r="NQ170" s="2"/>
      <c r="NR170" s="2"/>
      <c r="NS170" s="2"/>
      <c r="NT170" s="2"/>
      <c r="NU170" s="2"/>
      <c r="NV170" s="2"/>
      <c r="NW170" s="2"/>
      <c r="NX170" s="2"/>
      <c r="NY170" s="2"/>
      <c r="NZ170" s="2"/>
      <c r="OA170" s="2"/>
      <c r="OB170" s="2"/>
      <c r="OC170" s="2"/>
      <c r="OD170" s="2"/>
      <c r="OE170" s="2"/>
      <c r="OF170" s="2"/>
      <c r="OG170" s="2"/>
      <c r="OH170" s="2"/>
      <c r="OI170" s="2"/>
      <c r="OJ170" s="2"/>
      <c r="OK170" s="2"/>
      <c r="OL170" s="2"/>
      <c r="OM170" s="2"/>
      <c r="ON170" s="2"/>
      <c r="OO170" s="2"/>
      <c r="OP170" s="2"/>
      <c r="OQ170" s="2"/>
      <c r="OR170" s="2"/>
      <c r="OS170" s="2"/>
      <c r="OT170" s="2"/>
      <c r="OU170" s="2"/>
      <c r="OV170" s="2"/>
      <c r="OW170" s="2"/>
      <c r="OX170" s="2"/>
      <c r="OY170" s="2"/>
      <c r="OZ170" s="2"/>
      <c r="PA170" s="2"/>
      <c r="PB170" s="2"/>
      <c r="PC170" s="2"/>
      <c r="PD170" s="2"/>
      <c r="PE170" s="2"/>
      <c r="PF170" s="2"/>
      <c r="PG170" s="2"/>
      <c r="PH170" s="2"/>
      <c r="PI170" s="2"/>
      <c r="PJ170" s="2"/>
      <c r="PK170" s="2"/>
      <c r="PL170" s="2"/>
      <c r="PM170" s="2"/>
      <c r="PN170" s="2"/>
      <c r="PO170" s="2"/>
      <c r="PP170" s="2"/>
      <c r="PQ170" s="2"/>
      <c r="PR170" s="2"/>
      <c r="PS170" s="2"/>
      <c r="PT170" s="2"/>
      <c r="PU170" s="2"/>
      <c r="PV170" s="2"/>
      <c r="PW170" s="2"/>
      <c r="PX170" s="2"/>
      <c r="PY170" s="2"/>
      <c r="PZ170" s="2"/>
      <c r="QA170" s="2"/>
      <c r="QB170" s="2"/>
      <c r="QC170" s="2"/>
      <c r="QD170" s="2"/>
      <c r="QE170" s="2"/>
      <c r="QF170" s="2"/>
      <c r="QG170" s="2"/>
      <c r="QH170" s="2"/>
      <c r="QI170" s="2"/>
      <c r="QJ170" s="2"/>
      <c r="QK170" s="2"/>
      <c r="QL170" s="2"/>
      <c r="QM170" s="2"/>
      <c r="QN170" s="2"/>
      <c r="QO170" s="2"/>
      <c r="QP170" s="2"/>
      <c r="QQ170" s="2"/>
      <c r="QR170" s="2"/>
      <c r="QS170" s="2"/>
      <c r="QT170" s="2"/>
      <c r="QU170" s="2"/>
      <c r="QV170" s="2"/>
      <c r="QW170" s="2"/>
      <c r="QX170" s="2"/>
      <c r="QY170" s="2"/>
      <c r="QZ170" s="2"/>
      <c r="RA170" s="2"/>
      <c r="RB170" s="2"/>
      <c r="RC170" s="2"/>
      <c r="RD170" s="2"/>
      <c r="RE170" s="2"/>
      <c r="RF170" s="2"/>
      <c r="RG170" s="2"/>
      <c r="RH170" s="2"/>
      <c r="RI170" s="2"/>
      <c r="RJ170" s="2"/>
      <c r="RK170" s="2"/>
      <c r="RL170" s="2"/>
      <c r="RM170" s="2"/>
      <c r="RN170" s="2"/>
      <c r="RO170" s="2"/>
      <c r="RP170" s="2"/>
      <c r="RQ170" s="2"/>
      <c r="RR170" s="2"/>
      <c r="RS170" s="2"/>
      <c r="RT170" s="2"/>
      <c r="RU170" s="2"/>
      <c r="RV170" s="2"/>
      <c r="RW170" s="2"/>
      <c r="RX170" s="2"/>
      <c r="RY170" s="2"/>
      <c r="RZ170" s="2"/>
      <c r="SA170" s="2"/>
      <c r="SB170" s="2"/>
      <c r="SC170" s="2"/>
      <c r="SD170" s="2"/>
      <c r="SE170" s="2"/>
      <c r="SF170" s="2"/>
      <c r="SG170" s="2"/>
      <c r="SH170" s="2"/>
      <c r="SI170" s="2"/>
      <c r="SJ170" s="2"/>
      <c r="SK170" s="2"/>
      <c r="SL170" s="2"/>
      <c r="SM170" s="2"/>
      <c r="SN170" s="2"/>
      <c r="SO170" s="2"/>
      <c r="SP170" s="2"/>
      <c r="SQ170" s="2"/>
      <c r="SR170" s="2"/>
      <c r="SS170" s="2"/>
      <c r="ST170" s="2"/>
      <c r="SU170" s="2"/>
      <c r="SV170" s="2"/>
      <c r="SW170" s="2"/>
      <c r="SX170" s="2"/>
      <c r="SY170" s="2"/>
      <c r="SZ170" s="2"/>
      <c r="TA170" s="2"/>
      <c r="TB170" s="2"/>
      <c r="TC170" s="2"/>
      <c r="TD170" s="2"/>
      <c r="TE170" s="2"/>
      <c r="TF170" s="2"/>
      <c r="TG170" s="2"/>
      <c r="TH170" s="2"/>
      <c r="TI170" s="2"/>
      <c r="TJ170" s="2"/>
      <c r="TK170" s="2"/>
      <c r="TL170" s="2"/>
      <c r="TM170" s="2"/>
      <c r="TN170" s="2"/>
      <c r="TO170" s="2"/>
      <c r="TP170" s="2"/>
      <c r="TQ170" s="2"/>
      <c r="TR170" s="2"/>
      <c r="TS170" s="2"/>
      <c r="TT170" s="2"/>
      <c r="TU170" s="2"/>
      <c r="TV170" s="2"/>
      <c r="TW170" s="2"/>
      <c r="TX170" s="2"/>
      <c r="TY170" s="2"/>
      <c r="TZ170" s="2"/>
      <c r="UA170" s="2"/>
      <c r="UB170" s="2"/>
      <c r="UC170" s="2"/>
      <c r="UD170" s="2"/>
      <c r="UE170" s="2"/>
      <c r="UF170" s="2"/>
      <c r="UG170" s="2"/>
      <c r="UH170" s="2"/>
      <c r="UI170" s="2"/>
      <c r="UJ170" s="2"/>
      <c r="UK170" s="2"/>
      <c r="UL170" s="2"/>
      <c r="UM170" s="2"/>
      <c r="UN170" s="2"/>
      <c r="UO170" s="2"/>
      <c r="UP170" s="2"/>
      <c r="UQ170" s="2"/>
      <c r="UR170" s="2"/>
      <c r="US170" s="2"/>
      <c r="UT170" s="2"/>
      <c r="UU170" s="2"/>
      <c r="UV170" s="2"/>
      <c r="UW170" s="2"/>
      <c r="UX170" s="2"/>
      <c r="UY170" s="2"/>
      <c r="UZ170" s="2"/>
      <c r="VA170" s="2"/>
      <c r="VB170" s="2"/>
      <c r="VC170" s="2"/>
      <c r="VD170" s="2"/>
      <c r="VE170" s="2"/>
      <c r="VF170" s="2"/>
      <c r="VG170" s="2"/>
      <c r="VH170" s="2"/>
      <c r="VI170" s="2"/>
      <c r="VJ170" s="2"/>
      <c r="VK170" s="2"/>
      <c r="VL170" s="2"/>
      <c r="VM170" s="2"/>
      <c r="VN170" s="2"/>
      <c r="VO170" s="2"/>
      <c r="VP170" s="2"/>
      <c r="VQ170" s="2"/>
      <c r="VR170" s="2"/>
      <c r="VS170" s="2"/>
      <c r="VT170" s="2"/>
      <c r="VU170" s="2"/>
      <c r="VV170" s="2"/>
      <c r="VW170" s="2"/>
      <c r="VX170" s="2"/>
      <c r="VY170" s="2"/>
      <c r="VZ170" s="2"/>
      <c r="WA170" s="2"/>
      <c r="WB170" s="2"/>
      <c r="WC170" s="2"/>
      <c r="WD170" s="2"/>
      <c r="WE170" s="2"/>
      <c r="WF170" s="2"/>
      <c r="WG170" s="2"/>
      <c r="WH170" s="2"/>
      <c r="WI170" s="2"/>
      <c r="WJ170" s="2"/>
      <c r="WK170" s="2"/>
      <c r="WL170" s="2"/>
      <c r="WM170" s="2"/>
      <c r="WN170" s="2"/>
      <c r="WO170" s="2"/>
      <c r="WP170" s="2"/>
      <c r="WQ170" s="2"/>
      <c r="WR170" s="2"/>
      <c r="WS170" s="2"/>
      <c r="WT170" s="2"/>
      <c r="WU170" s="2"/>
      <c r="WV170" s="2"/>
      <c r="WW170" s="2"/>
      <c r="WX170" s="2"/>
      <c r="WY170" s="2"/>
      <c r="WZ170" s="2"/>
      <c r="XA170" s="2"/>
      <c r="XB170" s="2"/>
      <c r="XC170" s="2"/>
      <c r="XD170" s="2"/>
      <c r="XE170" s="2"/>
      <c r="XF170" s="2"/>
      <c r="XG170" s="2"/>
      <c r="XH170" s="2"/>
      <c r="XI170" s="2"/>
      <c r="XJ170" s="2"/>
      <c r="XK170" s="2"/>
      <c r="XL170" s="2"/>
      <c r="XM170" s="2"/>
      <c r="XN170" s="2"/>
      <c r="XO170" s="2"/>
      <c r="XP170" s="2"/>
      <c r="XQ170" s="2"/>
      <c r="XR170" s="2"/>
      <c r="XS170" s="2"/>
      <c r="XT170" s="2"/>
      <c r="XU170" s="2"/>
      <c r="XV170" s="2"/>
      <c r="XW170" s="2"/>
      <c r="XX170" s="2"/>
      <c r="XY170" s="2"/>
      <c r="XZ170" s="2"/>
      <c r="YA170" s="2"/>
      <c r="YB170" s="2"/>
      <c r="YC170" s="2"/>
      <c r="YD170" s="2"/>
      <c r="YE170" s="2"/>
      <c r="YF170" s="2"/>
      <c r="YG170" s="2"/>
      <c r="YH170" s="2"/>
      <c r="YI170" s="2"/>
      <c r="YJ170" s="2"/>
      <c r="YK170" s="2"/>
      <c r="YL170" s="2"/>
      <c r="YM170" s="2"/>
      <c r="YN170" s="2"/>
      <c r="YO170" s="2"/>
      <c r="YP170" s="2"/>
      <c r="YQ170" s="2"/>
      <c r="YR170" s="2"/>
      <c r="YS170" s="2"/>
      <c r="YT170" s="2"/>
      <c r="YU170" s="2"/>
      <c r="YV170" s="2"/>
      <c r="YW170" s="2"/>
      <c r="YX170" s="2"/>
      <c r="YY170" s="2"/>
      <c r="YZ170" s="2"/>
      <c r="ZA170" s="2"/>
      <c r="ZB170" s="2"/>
      <c r="ZC170" s="2"/>
      <c r="ZD170" s="2"/>
      <c r="ZE170" s="2"/>
      <c r="ZF170" s="2"/>
      <c r="ZG170" s="2"/>
      <c r="ZH170" s="2"/>
      <c r="ZI170" s="2"/>
      <c r="ZJ170" s="2"/>
      <c r="ZK170" s="2"/>
      <c r="ZL170" s="2"/>
      <c r="ZM170" s="2"/>
      <c r="ZN170" s="2"/>
      <c r="ZO170" s="2"/>
      <c r="ZP170" s="2"/>
      <c r="ZQ170" s="2"/>
      <c r="ZR170" s="2"/>
      <c r="ZS170" s="2"/>
      <c r="ZT170" s="2"/>
      <c r="ZU170" s="2"/>
      <c r="ZV170" s="2"/>
      <c r="ZW170" s="2"/>
      <c r="ZX170" s="2"/>
      <c r="ZY170" s="2"/>
      <c r="ZZ170" s="2"/>
      <c r="AAA170" s="2"/>
      <c r="AAB170" s="2"/>
      <c r="AAC170" s="2"/>
      <c r="AAD170" s="2"/>
      <c r="AAE170" s="2"/>
      <c r="AAF170" s="2"/>
      <c r="AAG170" s="2"/>
      <c r="AAH170" s="2"/>
      <c r="AAI170" s="2"/>
      <c r="AAJ170" s="2"/>
      <c r="AAK170" s="2"/>
      <c r="AAL170" s="2"/>
      <c r="AAM170" s="2"/>
      <c r="AAN170" s="2"/>
      <c r="AAO170" s="2"/>
      <c r="AAP170" s="2"/>
      <c r="AAQ170" s="2"/>
      <c r="AAR170" s="2"/>
      <c r="AAS170" s="2"/>
      <c r="AAT170" s="2"/>
      <c r="AAU170" s="2"/>
      <c r="AAV170" s="2"/>
      <c r="AAW170" s="2"/>
      <c r="AAX170" s="2"/>
      <c r="AAY170" s="2"/>
      <c r="AAZ170" s="2"/>
      <c r="ABA170" s="2"/>
      <c r="ABB170" s="2"/>
      <c r="ABC170" s="2"/>
      <c r="ABD170" s="2"/>
      <c r="ABE170" s="2"/>
      <c r="ABF170" s="2"/>
      <c r="ABG170" s="2"/>
      <c r="ABH170" s="2"/>
      <c r="ABI170" s="2"/>
      <c r="ABJ170" s="2"/>
      <c r="ABK170" s="2"/>
      <c r="ABL170" s="2"/>
      <c r="ABM170" s="2"/>
      <c r="ABN170" s="2"/>
      <c r="ABO170" s="2"/>
      <c r="ABP170" s="2"/>
      <c r="ABQ170" s="2"/>
      <c r="ABR170" s="2"/>
      <c r="ABS170" s="2"/>
      <c r="ABT170" s="2"/>
      <c r="ABU170" s="2"/>
      <c r="ABV170" s="2"/>
      <c r="ABW170" s="2"/>
      <c r="ABX170" s="2"/>
      <c r="ABY170" s="2"/>
      <c r="ABZ170" s="2"/>
    </row>
    <row r="171" spans="1:754" x14ac:dyDescent="0.2">
      <c r="A171">
        <v>1925</v>
      </c>
      <c r="B171" s="20" t="s">
        <v>68</v>
      </c>
      <c r="C171" s="4">
        <v>478496</v>
      </c>
      <c r="D171" s="5">
        <v>3698</v>
      </c>
      <c r="E171" s="7">
        <f>C171/D171</f>
        <v>129.39318550567876</v>
      </c>
      <c r="F171" s="11">
        <f>C171/571872</f>
        <v>0.83671870628392364</v>
      </c>
    </row>
    <row r="172" spans="1:754" x14ac:dyDescent="0.2">
      <c r="A172" s="2">
        <v>1935</v>
      </c>
      <c r="B172" s="20" t="s">
        <v>68</v>
      </c>
      <c r="C172" s="5">
        <v>466938</v>
      </c>
      <c r="D172" s="6">
        <v>3636</v>
      </c>
      <c r="E172" s="7">
        <f>C172/D172</f>
        <v>128.42079207920793</v>
      </c>
      <c r="F172" s="11">
        <f>C172/571872</f>
        <v>0.81650788987745504</v>
      </c>
    </row>
    <row r="173" spans="1:754" x14ac:dyDescent="0.2">
      <c r="A173" s="2">
        <v>1945</v>
      </c>
      <c r="B173" s="20" t="s">
        <v>68</v>
      </c>
      <c r="C173" s="6">
        <v>448201</v>
      </c>
      <c r="D173" s="5">
        <v>3485</v>
      </c>
      <c r="E173" s="7">
        <f>C173/D173</f>
        <v>128.60860832137732</v>
      </c>
      <c r="F173" s="11">
        <f>C173/571872</f>
        <v>0.78374356499356501</v>
      </c>
      <c r="G173" s="15"/>
    </row>
    <row r="174" spans="1:754" x14ac:dyDescent="0.2">
      <c r="A174" s="2">
        <v>1954</v>
      </c>
      <c r="B174" s="20" t="s">
        <v>68</v>
      </c>
      <c r="C174" s="8">
        <v>392419</v>
      </c>
      <c r="D174" s="5">
        <v>2280</v>
      </c>
      <c r="E174" s="7">
        <f>C174/D174</f>
        <v>172.11359649122807</v>
      </c>
      <c r="F174" s="11">
        <f>C174/571872</f>
        <v>0.68620075821162774</v>
      </c>
      <c r="G174" s="15"/>
    </row>
    <row r="175" spans="1:754" x14ac:dyDescent="0.2">
      <c r="A175" s="2">
        <v>1959</v>
      </c>
      <c r="B175" s="20" t="s">
        <v>68</v>
      </c>
      <c r="C175" s="6">
        <v>375581</v>
      </c>
      <c r="D175" s="5">
        <v>1889</v>
      </c>
      <c r="E175" s="7">
        <f>C175/D175</f>
        <v>198.8253043938592</v>
      </c>
      <c r="F175" s="11">
        <f>C175/571872</f>
        <v>0.65675710648536734</v>
      </c>
    </row>
    <row r="176" spans="1:754" x14ac:dyDescent="0.2">
      <c r="A176" s="2">
        <v>1964</v>
      </c>
      <c r="B176" s="20" t="s">
        <v>68</v>
      </c>
      <c r="C176" s="6">
        <v>347202</v>
      </c>
      <c r="D176" s="5">
        <v>1583</v>
      </c>
      <c r="E176" s="7">
        <f>C176/D176</f>
        <v>219.33164876816173</v>
      </c>
      <c r="F176" s="11">
        <f>C176/571872</f>
        <v>0.60713236528453918</v>
      </c>
    </row>
    <row r="177" spans="1:754" x14ac:dyDescent="0.2">
      <c r="A177" s="2">
        <v>1969</v>
      </c>
      <c r="B177" s="20" t="s">
        <v>68</v>
      </c>
      <c r="C177" s="6">
        <v>273750</v>
      </c>
      <c r="D177" s="5">
        <v>1196</v>
      </c>
      <c r="E177" s="7">
        <f>C177/D177</f>
        <v>228.88795986622074</v>
      </c>
      <c r="F177" s="11">
        <f>C177/571872</f>
        <v>0.47869103575625316</v>
      </c>
      <c r="G177" s="15"/>
    </row>
    <row r="178" spans="1:754" x14ac:dyDescent="0.2">
      <c r="A178">
        <v>1992</v>
      </c>
      <c r="B178" s="19" t="s">
        <v>12</v>
      </c>
      <c r="C178" s="6">
        <v>58963</v>
      </c>
      <c r="D178">
        <v>285</v>
      </c>
      <c r="E178" s="7">
        <f>C178/D178</f>
        <v>206.88771929824563</v>
      </c>
      <c r="F178" s="11">
        <f>C178/260704</f>
        <v>0.22616837486191235</v>
      </c>
      <c r="G178" s="14">
        <v>94954</v>
      </c>
      <c r="H178" s="16">
        <f>C178/G178</f>
        <v>0.6209638351201634</v>
      </c>
    </row>
    <row r="179" spans="1:754" x14ac:dyDescent="0.2">
      <c r="A179">
        <v>1997</v>
      </c>
      <c r="B179" s="19" t="s">
        <v>12</v>
      </c>
      <c r="C179" s="6">
        <v>59272</v>
      </c>
      <c r="D179">
        <v>313</v>
      </c>
      <c r="E179" s="7">
        <f>C179/D179</f>
        <v>189.36741214057508</v>
      </c>
      <c r="F179" s="11">
        <f>C179/260704</f>
        <v>0.22735362710200074</v>
      </c>
      <c r="G179" s="5">
        <v>92162</v>
      </c>
      <c r="H179" s="16">
        <f>C179/G179</f>
        <v>0.6431284043315032</v>
      </c>
    </row>
    <row r="180" spans="1:754" x14ac:dyDescent="0.2">
      <c r="A180" s="2">
        <v>2012</v>
      </c>
      <c r="B180" s="19" t="s">
        <v>12</v>
      </c>
      <c r="C180" s="5">
        <v>58114</v>
      </c>
      <c r="D180">
        <v>372</v>
      </c>
      <c r="E180" s="7">
        <f>C180/D180</f>
        <v>156.22043010752688</v>
      </c>
      <c r="F180" s="11">
        <f>C180/260704</f>
        <v>0.22291180802749477</v>
      </c>
      <c r="G180" s="14">
        <v>89162</v>
      </c>
      <c r="H180" s="16">
        <f>C180/G180</f>
        <v>0.65177990623808346</v>
      </c>
    </row>
    <row r="181" spans="1:754" x14ac:dyDescent="0.2">
      <c r="A181">
        <v>1987</v>
      </c>
      <c r="B181" s="19" t="s">
        <v>12</v>
      </c>
      <c r="C181" s="6">
        <v>64159</v>
      </c>
      <c r="D181" s="5">
        <v>327</v>
      </c>
      <c r="E181" s="7">
        <f>C181/D181</f>
        <v>196.20489296636086</v>
      </c>
      <c r="F181" s="11">
        <f>C181/260704</f>
        <v>0.24609902418068</v>
      </c>
      <c r="G181" s="14">
        <v>91819</v>
      </c>
      <c r="H181" s="16">
        <f>C181/G181</f>
        <v>0.69875515960748869</v>
      </c>
    </row>
    <row r="182" spans="1:754" x14ac:dyDescent="0.2">
      <c r="A182" s="2">
        <v>2007</v>
      </c>
      <c r="B182" s="19" t="s">
        <v>12</v>
      </c>
      <c r="C182" s="5">
        <v>65124</v>
      </c>
      <c r="D182">
        <v>373</v>
      </c>
      <c r="E182" s="7">
        <f>C182/D182</f>
        <v>174.59517426273459</v>
      </c>
      <c r="F182" s="11">
        <f>C182/260704</f>
        <v>0.24980054007610164</v>
      </c>
      <c r="G182" s="14">
        <v>88634</v>
      </c>
      <c r="H182" s="16">
        <f>C182/G182</f>
        <v>0.73475190107633637</v>
      </c>
    </row>
    <row r="183" spans="1:754" x14ac:dyDescent="0.2">
      <c r="A183">
        <v>1982</v>
      </c>
      <c r="B183" s="19" t="s">
        <v>12</v>
      </c>
      <c r="C183" s="6">
        <v>70800</v>
      </c>
      <c r="D183" s="5">
        <v>372</v>
      </c>
      <c r="E183" s="7">
        <f>C183/D183</f>
        <v>190.32258064516128</v>
      </c>
      <c r="F183" s="11">
        <f>C183/260704</f>
        <v>0.27157235792316192</v>
      </c>
      <c r="G183" s="14">
        <v>96032</v>
      </c>
      <c r="H183" s="16">
        <f>C183/G183</f>
        <v>0.73725424858380539</v>
      </c>
      <c r="DU183" s="2"/>
      <c r="DV183" s="2"/>
      <c r="DW183" s="2"/>
      <c r="DX183" s="2"/>
      <c r="DY183" s="2"/>
      <c r="DZ183" s="2"/>
      <c r="EA183" s="2"/>
      <c r="EB183" s="2"/>
      <c r="EC183" s="2"/>
      <c r="ED183" s="2"/>
      <c r="EE183" s="2"/>
      <c r="EF183" s="2"/>
      <c r="EG183" s="2"/>
      <c r="EH183" s="2"/>
      <c r="EI183" s="2"/>
      <c r="EJ183" s="2"/>
      <c r="EK183" s="2"/>
      <c r="EL183" s="2"/>
      <c r="EM183" s="2"/>
      <c r="EN183" s="2"/>
      <c r="EO183" s="2"/>
      <c r="EP183" s="2"/>
      <c r="EQ183" s="2"/>
      <c r="ER183" s="2"/>
      <c r="ES183" s="2"/>
      <c r="ET183" s="2"/>
      <c r="EU183" s="2"/>
      <c r="EV183" s="2"/>
      <c r="EW183" s="2"/>
      <c r="EX183" s="2"/>
      <c r="EY183" s="2"/>
      <c r="EZ183" s="2"/>
      <c r="FA183" s="2"/>
      <c r="FB183" s="2"/>
      <c r="FC183" s="2"/>
      <c r="FD183" s="2"/>
      <c r="FE183" s="2"/>
      <c r="FF183" s="2"/>
      <c r="FG183" s="2"/>
      <c r="FH183" s="2"/>
      <c r="FI183" s="2"/>
      <c r="FJ183" s="2"/>
      <c r="FK183" s="2"/>
      <c r="FL183" s="2"/>
      <c r="FM183" s="2"/>
      <c r="FN183" s="2"/>
      <c r="FO183" s="2"/>
      <c r="FP183" s="2"/>
      <c r="FQ183" s="2"/>
      <c r="FR183" s="2"/>
      <c r="FS183" s="2"/>
      <c r="FT183" s="2"/>
      <c r="FU183" s="2"/>
      <c r="FV183" s="2"/>
      <c r="FW183" s="2"/>
      <c r="FX183" s="2"/>
      <c r="FY183" s="2"/>
      <c r="FZ183" s="2"/>
      <c r="GA183" s="2"/>
      <c r="GB183" s="2"/>
      <c r="GC183" s="2"/>
      <c r="GD183" s="2"/>
      <c r="GE183" s="2"/>
      <c r="GF183" s="2"/>
      <c r="GG183" s="2"/>
      <c r="GH183" s="2"/>
      <c r="GI183" s="2"/>
      <c r="GJ183" s="2"/>
      <c r="GK183" s="2"/>
      <c r="GL183" s="2"/>
      <c r="GM183" s="2"/>
      <c r="GN183" s="2"/>
      <c r="GO183" s="2"/>
      <c r="GP183" s="2"/>
      <c r="GQ183" s="2"/>
      <c r="GR183" s="2"/>
      <c r="GS183" s="2"/>
      <c r="GT183" s="2"/>
      <c r="GU183" s="2"/>
      <c r="GV183" s="2"/>
      <c r="GW183" s="2"/>
      <c r="GX183" s="2"/>
      <c r="GY183" s="2"/>
      <c r="GZ183" s="2"/>
      <c r="HA183" s="2"/>
      <c r="HB183" s="2"/>
      <c r="HC183" s="2"/>
      <c r="HD183" s="2"/>
      <c r="HE183" s="2"/>
      <c r="HF183" s="2"/>
      <c r="HG183" s="2"/>
      <c r="HH183" s="2"/>
      <c r="HI183" s="2"/>
      <c r="HJ183" s="2"/>
      <c r="HK183" s="2"/>
      <c r="HL183" s="2"/>
      <c r="HM183" s="2"/>
      <c r="HN183" s="2"/>
      <c r="HO183" s="2"/>
      <c r="HP183" s="2"/>
      <c r="HQ183" s="2"/>
      <c r="HR183" s="2"/>
      <c r="HS183" s="2"/>
      <c r="HT183" s="2"/>
      <c r="HU183" s="2"/>
      <c r="HV183" s="2"/>
      <c r="HW183" s="2"/>
      <c r="HX183" s="2"/>
      <c r="HY183" s="2"/>
      <c r="HZ183" s="2"/>
      <c r="IA183" s="2"/>
      <c r="IB183" s="2"/>
      <c r="IC183" s="2"/>
      <c r="ID183" s="2"/>
      <c r="IE183" s="2"/>
      <c r="IF183" s="2"/>
      <c r="IG183" s="2"/>
      <c r="IH183" s="2"/>
      <c r="II183" s="2"/>
      <c r="IJ183" s="2"/>
      <c r="IK183" s="2"/>
      <c r="IL183" s="2"/>
      <c r="IM183" s="2"/>
      <c r="IN183" s="2"/>
      <c r="IO183" s="2"/>
      <c r="IP183" s="2"/>
      <c r="IQ183" s="2"/>
      <c r="IR183" s="2"/>
      <c r="IS183" s="2"/>
      <c r="IT183" s="2"/>
      <c r="IU183" s="2"/>
      <c r="IV183" s="2"/>
      <c r="IW183" s="2"/>
      <c r="IX183" s="2"/>
      <c r="IY183" s="2"/>
      <c r="IZ183" s="2"/>
      <c r="JA183" s="2"/>
      <c r="JB183" s="2"/>
      <c r="JC183" s="2"/>
      <c r="JD183" s="2"/>
      <c r="JE183" s="2"/>
      <c r="JF183" s="2"/>
      <c r="JG183" s="2"/>
      <c r="JH183" s="2"/>
      <c r="JI183" s="2"/>
      <c r="JJ183" s="2"/>
      <c r="JK183" s="2"/>
      <c r="JL183" s="2"/>
      <c r="JM183" s="2"/>
      <c r="JN183" s="2"/>
      <c r="JO183" s="2"/>
      <c r="JP183" s="2"/>
      <c r="JQ183" s="2"/>
      <c r="JR183" s="2"/>
      <c r="JS183" s="2"/>
      <c r="JT183" s="2"/>
      <c r="JU183" s="2"/>
      <c r="JV183" s="2"/>
      <c r="JW183" s="2"/>
      <c r="JX183" s="2"/>
      <c r="JY183" s="2"/>
      <c r="JZ183" s="2"/>
      <c r="KA183" s="2"/>
      <c r="KB183" s="2"/>
      <c r="KC183" s="2"/>
      <c r="KD183" s="2"/>
      <c r="KE183" s="2"/>
      <c r="KF183" s="2"/>
      <c r="KG183" s="2"/>
      <c r="KH183" s="2"/>
      <c r="KI183" s="2"/>
      <c r="KJ183" s="2"/>
      <c r="KK183" s="2"/>
      <c r="KL183" s="2"/>
      <c r="KM183" s="2"/>
      <c r="KN183" s="2"/>
      <c r="KO183" s="2"/>
      <c r="KP183" s="2"/>
      <c r="KQ183" s="2"/>
      <c r="KR183" s="2"/>
      <c r="KS183" s="2"/>
      <c r="KT183" s="2"/>
      <c r="KU183" s="2"/>
      <c r="KV183" s="2"/>
      <c r="KW183" s="2"/>
      <c r="KX183" s="2"/>
      <c r="KY183" s="2"/>
      <c r="KZ183" s="2"/>
      <c r="LA183" s="2"/>
      <c r="LB183" s="2"/>
      <c r="LC183" s="2"/>
      <c r="LD183" s="2"/>
      <c r="LE183" s="2"/>
      <c r="LF183" s="2"/>
      <c r="LG183" s="2"/>
      <c r="LH183" s="2"/>
      <c r="LI183" s="2"/>
      <c r="LJ183" s="2"/>
      <c r="LK183" s="2"/>
      <c r="LL183" s="2"/>
      <c r="LM183" s="2"/>
      <c r="LN183" s="2"/>
      <c r="LO183" s="2"/>
      <c r="LP183" s="2"/>
      <c r="LQ183" s="2"/>
      <c r="LR183" s="2"/>
      <c r="LS183" s="2"/>
      <c r="LT183" s="2"/>
      <c r="LU183" s="2"/>
      <c r="LV183" s="2"/>
      <c r="LW183" s="2"/>
      <c r="LX183" s="2"/>
      <c r="LY183" s="2"/>
      <c r="LZ183" s="2"/>
      <c r="MA183" s="2"/>
      <c r="MB183" s="2"/>
      <c r="MC183" s="2"/>
      <c r="MD183" s="2"/>
      <c r="ME183" s="2"/>
      <c r="MF183" s="2"/>
      <c r="MG183" s="2"/>
      <c r="MH183" s="2"/>
      <c r="MI183" s="2"/>
      <c r="MJ183" s="2"/>
      <c r="MK183" s="2"/>
      <c r="ML183" s="2"/>
      <c r="MM183" s="2"/>
      <c r="MN183" s="2"/>
      <c r="MO183" s="2"/>
      <c r="MP183" s="2"/>
      <c r="MQ183" s="2"/>
      <c r="MR183" s="2"/>
      <c r="MS183" s="2"/>
      <c r="MT183" s="2"/>
      <c r="MU183" s="2"/>
      <c r="MV183" s="2"/>
      <c r="MW183" s="2"/>
      <c r="MX183" s="2"/>
      <c r="MY183" s="2"/>
      <c r="MZ183" s="2"/>
      <c r="NA183" s="2"/>
      <c r="NB183" s="2"/>
      <c r="NC183" s="2"/>
      <c r="ND183" s="2"/>
      <c r="NE183" s="2"/>
      <c r="NF183" s="2"/>
      <c r="NG183" s="2"/>
      <c r="NH183" s="2"/>
      <c r="NI183" s="2"/>
      <c r="NJ183" s="2"/>
      <c r="NK183" s="2"/>
      <c r="NL183" s="2"/>
      <c r="NM183" s="2"/>
      <c r="NN183" s="2"/>
      <c r="NO183" s="2"/>
      <c r="NP183" s="2"/>
      <c r="NQ183" s="2"/>
      <c r="NR183" s="2"/>
      <c r="NS183" s="2"/>
      <c r="NT183" s="2"/>
      <c r="NU183" s="2"/>
      <c r="NV183" s="2"/>
      <c r="NW183" s="2"/>
      <c r="NX183" s="2"/>
      <c r="NY183" s="2"/>
      <c r="NZ183" s="2"/>
      <c r="OA183" s="2"/>
      <c r="OB183" s="2"/>
      <c r="OC183" s="2"/>
      <c r="OD183" s="2"/>
      <c r="OE183" s="2"/>
      <c r="OF183" s="2"/>
      <c r="OG183" s="2"/>
      <c r="OH183" s="2"/>
      <c r="OI183" s="2"/>
      <c r="OJ183" s="2"/>
      <c r="OK183" s="2"/>
      <c r="OL183" s="2"/>
      <c r="OM183" s="2"/>
      <c r="ON183" s="2"/>
      <c r="OO183" s="2"/>
      <c r="OP183" s="2"/>
      <c r="OQ183" s="2"/>
      <c r="OR183" s="2"/>
      <c r="OS183" s="2"/>
      <c r="OT183" s="2"/>
      <c r="OU183" s="2"/>
      <c r="OV183" s="2"/>
      <c r="OW183" s="2"/>
      <c r="OX183" s="2"/>
      <c r="OY183" s="2"/>
      <c r="OZ183" s="2"/>
      <c r="PA183" s="2"/>
      <c r="PB183" s="2"/>
      <c r="PC183" s="2"/>
      <c r="PD183" s="2"/>
      <c r="PE183" s="2"/>
      <c r="PF183" s="2"/>
      <c r="PG183" s="2"/>
      <c r="PH183" s="2"/>
      <c r="PI183" s="2"/>
      <c r="PJ183" s="2"/>
      <c r="PK183" s="2"/>
      <c r="PL183" s="2"/>
      <c r="PM183" s="2"/>
      <c r="PN183" s="2"/>
      <c r="PO183" s="2"/>
      <c r="PP183" s="2"/>
      <c r="PQ183" s="2"/>
      <c r="PR183" s="2"/>
      <c r="PS183" s="2"/>
      <c r="PT183" s="2"/>
      <c r="PU183" s="2"/>
      <c r="PV183" s="2"/>
      <c r="PW183" s="2"/>
      <c r="PX183" s="2"/>
      <c r="PY183" s="2"/>
      <c r="PZ183" s="2"/>
      <c r="QA183" s="2"/>
      <c r="QB183" s="2"/>
      <c r="QC183" s="2"/>
      <c r="QD183" s="2"/>
      <c r="QE183" s="2"/>
      <c r="QF183" s="2"/>
      <c r="QG183" s="2"/>
      <c r="QH183" s="2"/>
      <c r="QI183" s="2"/>
      <c r="QJ183" s="2"/>
      <c r="QK183" s="2"/>
      <c r="QL183" s="2"/>
      <c r="QM183" s="2"/>
      <c r="QN183" s="2"/>
      <c r="QO183" s="2"/>
      <c r="QP183" s="2"/>
      <c r="QQ183" s="2"/>
      <c r="QR183" s="2"/>
      <c r="QS183" s="2"/>
      <c r="QT183" s="2"/>
      <c r="QU183" s="2"/>
      <c r="QV183" s="2"/>
      <c r="QW183" s="2"/>
      <c r="QX183" s="2"/>
      <c r="QY183" s="2"/>
      <c r="QZ183" s="2"/>
      <c r="RA183" s="2"/>
      <c r="RB183" s="2"/>
      <c r="RC183" s="2"/>
      <c r="RD183" s="2"/>
      <c r="RE183" s="2"/>
      <c r="RF183" s="2"/>
      <c r="RG183" s="2"/>
      <c r="RH183" s="2"/>
      <c r="RI183" s="2"/>
      <c r="RJ183" s="2"/>
      <c r="RK183" s="2"/>
      <c r="RL183" s="2"/>
      <c r="RM183" s="2"/>
      <c r="RN183" s="2"/>
      <c r="RO183" s="2"/>
      <c r="RP183" s="2"/>
      <c r="RQ183" s="2"/>
      <c r="RR183" s="2"/>
      <c r="RS183" s="2"/>
      <c r="RT183" s="2"/>
      <c r="RU183" s="2"/>
      <c r="RV183" s="2"/>
      <c r="RW183" s="2"/>
      <c r="RX183" s="2"/>
      <c r="RY183" s="2"/>
      <c r="RZ183" s="2"/>
      <c r="SA183" s="2"/>
      <c r="SB183" s="2"/>
      <c r="SC183" s="2"/>
      <c r="SD183" s="2"/>
      <c r="SE183" s="2"/>
      <c r="SF183" s="2"/>
      <c r="SG183" s="2"/>
      <c r="SH183" s="2"/>
      <c r="SI183" s="2"/>
      <c r="SJ183" s="2"/>
      <c r="SK183" s="2"/>
      <c r="SL183" s="2"/>
      <c r="SM183" s="2"/>
      <c r="SN183" s="2"/>
      <c r="SO183" s="2"/>
      <c r="SP183" s="2"/>
      <c r="SQ183" s="2"/>
      <c r="SR183" s="2"/>
      <c r="SS183" s="2"/>
      <c r="ST183" s="2"/>
      <c r="SU183" s="2"/>
      <c r="SV183" s="2"/>
      <c r="SW183" s="2"/>
      <c r="SX183" s="2"/>
      <c r="SY183" s="2"/>
      <c r="SZ183" s="2"/>
      <c r="TA183" s="2"/>
      <c r="TB183" s="2"/>
      <c r="TC183" s="2"/>
      <c r="TD183" s="2"/>
      <c r="TE183" s="2"/>
      <c r="TF183" s="2"/>
      <c r="TG183" s="2"/>
      <c r="TH183" s="2"/>
      <c r="TI183" s="2"/>
      <c r="TJ183" s="2"/>
      <c r="TK183" s="2"/>
      <c r="TL183" s="2"/>
      <c r="TM183" s="2"/>
      <c r="TN183" s="2"/>
      <c r="TO183" s="2"/>
      <c r="TP183" s="2"/>
      <c r="TQ183" s="2"/>
      <c r="TR183" s="2"/>
      <c r="TS183" s="2"/>
      <c r="TT183" s="2"/>
      <c r="TU183" s="2"/>
      <c r="TV183" s="2"/>
      <c r="TW183" s="2"/>
      <c r="TX183" s="2"/>
      <c r="TY183" s="2"/>
      <c r="TZ183" s="2"/>
      <c r="UA183" s="2"/>
      <c r="UB183" s="2"/>
      <c r="UC183" s="2"/>
      <c r="UD183" s="2"/>
      <c r="UE183" s="2"/>
      <c r="UF183" s="2"/>
      <c r="UG183" s="2"/>
      <c r="UH183" s="2"/>
      <c r="UI183" s="2"/>
      <c r="UJ183" s="2"/>
      <c r="UK183" s="2"/>
      <c r="UL183" s="2"/>
      <c r="UM183" s="2"/>
      <c r="UN183" s="2"/>
      <c r="UO183" s="2"/>
      <c r="UP183" s="2"/>
      <c r="UQ183" s="2"/>
      <c r="UR183" s="2"/>
      <c r="US183" s="2"/>
      <c r="UT183" s="2"/>
      <c r="UU183" s="2"/>
      <c r="UV183" s="2"/>
      <c r="UW183" s="2"/>
      <c r="UX183" s="2"/>
      <c r="UY183" s="2"/>
      <c r="UZ183" s="2"/>
      <c r="VA183" s="2"/>
      <c r="VB183" s="2"/>
      <c r="VC183" s="2"/>
      <c r="VD183" s="2"/>
      <c r="VE183" s="2"/>
      <c r="VF183" s="2"/>
      <c r="VG183" s="2"/>
      <c r="VH183" s="2"/>
      <c r="VI183" s="2"/>
      <c r="VJ183" s="2"/>
      <c r="VK183" s="2"/>
      <c r="VL183" s="2"/>
      <c r="VM183" s="2"/>
      <c r="VN183" s="2"/>
      <c r="VO183" s="2"/>
      <c r="VP183" s="2"/>
      <c r="VQ183" s="2"/>
      <c r="VR183" s="2"/>
      <c r="VS183" s="2"/>
      <c r="VT183" s="2"/>
      <c r="VU183" s="2"/>
      <c r="VV183" s="2"/>
      <c r="VW183" s="2"/>
      <c r="VX183" s="2"/>
      <c r="VY183" s="2"/>
      <c r="VZ183" s="2"/>
      <c r="WA183" s="2"/>
      <c r="WB183" s="2"/>
      <c r="WC183" s="2"/>
      <c r="WD183" s="2"/>
      <c r="WE183" s="2"/>
      <c r="WF183" s="2"/>
      <c r="WG183" s="2"/>
      <c r="WH183" s="2"/>
      <c r="WI183" s="2"/>
      <c r="WJ183" s="2"/>
      <c r="WK183" s="2"/>
      <c r="WL183" s="2"/>
      <c r="WM183" s="2"/>
      <c r="WN183" s="2"/>
      <c r="WO183" s="2"/>
      <c r="WP183" s="2"/>
      <c r="WQ183" s="2"/>
      <c r="WR183" s="2"/>
      <c r="WS183" s="2"/>
      <c r="WT183" s="2"/>
      <c r="WU183" s="2"/>
      <c r="WV183" s="2"/>
      <c r="WW183" s="2"/>
      <c r="WX183" s="2"/>
      <c r="WY183" s="2"/>
      <c r="WZ183" s="2"/>
      <c r="XA183" s="2"/>
      <c r="XB183" s="2"/>
      <c r="XC183" s="2"/>
      <c r="XD183" s="2"/>
      <c r="XE183" s="2"/>
      <c r="XF183" s="2"/>
      <c r="XG183" s="2"/>
      <c r="XH183" s="2"/>
      <c r="XI183" s="2"/>
      <c r="XJ183" s="2"/>
      <c r="XK183" s="2"/>
      <c r="XL183" s="2"/>
      <c r="XM183" s="2"/>
      <c r="XN183" s="2"/>
      <c r="XO183" s="2"/>
      <c r="XP183" s="2"/>
      <c r="XQ183" s="2"/>
      <c r="XR183" s="2"/>
      <c r="XS183" s="2"/>
      <c r="XT183" s="2"/>
      <c r="XU183" s="2"/>
      <c r="XV183" s="2"/>
      <c r="XW183" s="2"/>
      <c r="XX183" s="2"/>
      <c r="XY183" s="2"/>
      <c r="XZ183" s="2"/>
      <c r="YA183" s="2"/>
      <c r="YB183" s="2"/>
      <c r="YC183" s="2"/>
      <c r="YD183" s="2"/>
      <c r="YE183" s="2"/>
      <c r="YF183" s="2"/>
      <c r="YG183" s="2"/>
      <c r="YH183" s="2"/>
      <c r="YI183" s="2"/>
      <c r="YJ183" s="2"/>
      <c r="YK183" s="2"/>
      <c r="YL183" s="2"/>
      <c r="YM183" s="2"/>
      <c r="YN183" s="2"/>
      <c r="YO183" s="2"/>
      <c r="YP183" s="2"/>
      <c r="YQ183" s="2"/>
      <c r="YR183" s="2"/>
      <c r="YS183" s="2"/>
      <c r="YT183" s="2"/>
      <c r="YU183" s="2"/>
      <c r="YV183" s="2"/>
      <c r="YW183" s="2"/>
      <c r="YX183" s="2"/>
      <c r="YY183" s="2"/>
      <c r="YZ183" s="2"/>
      <c r="ZA183" s="2"/>
      <c r="ZB183" s="2"/>
      <c r="ZC183" s="2"/>
      <c r="ZD183" s="2"/>
      <c r="ZE183" s="2"/>
      <c r="ZF183" s="2"/>
      <c r="ZG183" s="2"/>
      <c r="ZH183" s="2"/>
      <c r="ZI183" s="2"/>
      <c r="ZJ183" s="2"/>
      <c r="ZK183" s="2"/>
      <c r="ZL183" s="2"/>
      <c r="ZM183" s="2"/>
      <c r="ZN183" s="2"/>
      <c r="ZO183" s="2"/>
      <c r="ZP183" s="2"/>
      <c r="ZQ183" s="2"/>
      <c r="ZR183" s="2"/>
      <c r="ZS183" s="2"/>
      <c r="ZT183" s="2"/>
      <c r="ZU183" s="2"/>
      <c r="ZV183" s="2"/>
      <c r="ZW183" s="2"/>
      <c r="ZX183" s="2"/>
      <c r="ZY183" s="2"/>
      <c r="ZZ183" s="2"/>
      <c r="AAA183" s="2"/>
      <c r="AAB183" s="2"/>
      <c r="AAC183" s="2"/>
      <c r="AAD183" s="2"/>
      <c r="AAE183" s="2"/>
      <c r="AAF183" s="2"/>
      <c r="AAG183" s="2"/>
      <c r="AAH183" s="2"/>
      <c r="AAI183" s="2"/>
      <c r="AAJ183" s="2"/>
      <c r="AAK183" s="2"/>
      <c r="AAL183" s="2"/>
      <c r="AAM183" s="2"/>
      <c r="AAN183" s="2"/>
      <c r="AAO183" s="2"/>
      <c r="AAP183" s="2"/>
      <c r="AAQ183" s="2"/>
      <c r="AAR183" s="2"/>
      <c r="AAS183" s="2"/>
      <c r="AAT183" s="2"/>
      <c r="AAU183" s="2"/>
      <c r="AAV183" s="2"/>
      <c r="AAW183" s="2"/>
      <c r="AAX183" s="2"/>
      <c r="AAY183" s="2"/>
      <c r="AAZ183" s="2"/>
      <c r="ABA183" s="2"/>
      <c r="ABB183" s="2"/>
      <c r="ABC183" s="2"/>
      <c r="ABD183" s="2"/>
      <c r="ABE183" s="2"/>
      <c r="ABF183" s="2"/>
      <c r="ABG183" s="2"/>
      <c r="ABH183" s="2"/>
      <c r="ABI183" s="2"/>
      <c r="ABJ183" s="2"/>
      <c r="ABK183" s="2"/>
      <c r="ABL183" s="2"/>
      <c r="ABM183" s="2"/>
      <c r="ABN183" s="2"/>
      <c r="ABO183" s="2"/>
      <c r="ABP183" s="2"/>
      <c r="ABQ183" s="2"/>
      <c r="ABR183" s="2"/>
      <c r="ABS183" s="2"/>
      <c r="ABT183" s="2"/>
      <c r="ABU183" s="2"/>
      <c r="ABV183" s="2"/>
      <c r="ABW183" s="2"/>
      <c r="ABX183" s="2"/>
      <c r="ABY183" s="2"/>
      <c r="ABZ183" s="2"/>
    </row>
    <row r="184" spans="1:754" x14ac:dyDescent="0.2">
      <c r="A184" s="2">
        <v>1978</v>
      </c>
      <c r="B184" s="19" t="s">
        <v>12</v>
      </c>
      <c r="C184" s="6">
        <v>75221</v>
      </c>
      <c r="D184" s="5">
        <v>367</v>
      </c>
      <c r="E184" s="7">
        <f>C184/D184</f>
        <v>204.96185286103542</v>
      </c>
      <c r="F184" s="11">
        <f>C184/260704</f>
        <v>0.2885302872222904</v>
      </c>
      <c r="G184" s="14">
        <v>98694</v>
      </c>
      <c r="H184" s="16">
        <f>C184/G184</f>
        <v>0.76216386001175351</v>
      </c>
    </row>
    <row r="185" spans="1:754" x14ac:dyDescent="0.2">
      <c r="A185" s="2">
        <v>2002</v>
      </c>
      <c r="B185" s="19" t="s">
        <v>12</v>
      </c>
      <c r="C185" s="6">
        <v>69183</v>
      </c>
      <c r="D185">
        <v>427</v>
      </c>
      <c r="E185" s="7">
        <f>C185/D185</f>
        <v>162.02107728337236</v>
      </c>
      <c r="F185" s="11">
        <f>C185/260704</f>
        <v>0.26536992144347615</v>
      </c>
      <c r="G185" s="14">
        <v>90613</v>
      </c>
      <c r="H185" s="16">
        <f>C185/G185</f>
        <v>0.76349971858342625</v>
      </c>
    </row>
    <row r="186" spans="1:754" x14ac:dyDescent="0.2">
      <c r="A186" s="2">
        <v>2017</v>
      </c>
      <c r="B186" s="19" t="s">
        <v>12</v>
      </c>
      <c r="C186" s="5">
        <v>66904</v>
      </c>
      <c r="D186">
        <v>398</v>
      </c>
      <c r="E186" s="7">
        <f>C186/D186</f>
        <v>168.10050251256283</v>
      </c>
      <c r="F186" s="11">
        <f>C186/260704</f>
        <v>0.25662820670185343</v>
      </c>
      <c r="G186" s="14">
        <v>84825</v>
      </c>
      <c r="H186" s="16">
        <f>C186/G186</f>
        <v>0.7887297376952549</v>
      </c>
    </row>
    <row r="187" spans="1:754" x14ac:dyDescent="0.2">
      <c r="A187" s="2">
        <v>1974</v>
      </c>
      <c r="B187" s="19" t="s">
        <v>12</v>
      </c>
      <c r="C187" s="6">
        <v>84005</v>
      </c>
      <c r="D187" s="5">
        <v>390</v>
      </c>
      <c r="E187" s="7">
        <f>C187/D187</f>
        <v>215.39743589743588</v>
      </c>
      <c r="F187" s="11">
        <f>C187/260704</f>
        <v>0.32222367129004542</v>
      </c>
      <c r="G187" s="14">
        <v>99940</v>
      </c>
      <c r="H187" s="16">
        <f>C187/G187</f>
        <v>0.84055433259955969</v>
      </c>
    </row>
    <row r="188" spans="1:754" x14ac:dyDescent="0.2">
      <c r="A188" s="2">
        <v>1950</v>
      </c>
      <c r="B188" s="19" t="s">
        <v>12</v>
      </c>
      <c r="C188" s="8">
        <v>155628</v>
      </c>
      <c r="D188" s="5">
        <v>1280</v>
      </c>
      <c r="E188" s="7">
        <f>C188/D188</f>
        <v>121.58437499999999</v>
      </c>
      <c r="F188" s="11">
        <f>C188/260704</f>
        <v>0.59695286608567566</v>
      </c>
      <c r="G188" s="12">
        <v>73718</v>
      </c>
      <c r="H188" s="16">
        <f>C188/G188</f>
        <v>2.111126183564394</v>
      </c>
    </row>
    <row r="189" spans="1:754" x14ac:dyDescent="0.2">
      <c r="A189" s="2">
        <v>1940</v>
      </c>
      <c r="B189" s="19" t="s">
        <v>12</v>
      </c>
      <c r="C189" s="6">
        <v>166199</v>
      </c>
      <c r="D189">
        <v>1508</v>
      </c>
      <c r="E189" s="7">
        <f>C189/D189</f>
        <v>110.21153846153847</v>
      </c>
      <c r="F189" s="11">
        <f>C189/260704</f>
        <v>0.63750076715355342</v>
      </c>
      <c r="G189" s="12">
        <v>73718</v>
      </c>
      <c r="H189" s="16">
        <f>C189/G189</f>
        <v>2.2545239968528716</v>
      </c>
    </row>
    <row r="190" spans="1:754" x14ac:dyDescent="0.2">
      <c r="A190">
        <v>1930</v>
      </c>
      <c r="B190" s="19" t="s">
        <v>12</v>
      </c>
      <c r="C190" s="5">
        <v>180186</v>
      </c>
      <c r="D190" s="5">
        <v>1565</v>
      </c>
      <c r="E190" s="7">
        <f>C190/D190</f>
        <v>115.13482428115016</v>
      </c>
      <c r="F190" s="11">
        <f>C190/260704</f>
        <v>0.69115165091444708</v>
      </c>
      <c r="G190" s="12">
        <v>65872</v>
      </c>
      <c r="H190" s="16">
        <f>C190/G190</f>
        <v>2.7353959193587563</v>
      </c>
    </row>
    <row r="191" spans="1:754" x14ac:dyDescent="0.2">
      <c r="A191">
        <v>1920</v>
      </c>
      <c r="B191" s="19" t="s">
        <v>12</v>
      </c>
      <c r="C191" s="4">
        <v>208813</v>
      </c>
      <c r="D191">
        <v>1945</v>
      </c>
      <c r="E191" s="7">
        <f>C191/D191</f>
        <v>107.35886889460154</v>
      </c>
      <c r="F191" s="11">
        <f>C191/260704</f>
        <v>0.80095817478826559</v>
      </c>
      <c r="G191" s="12">
        <v>65872</v>
      </c>
      <c r="H191" s="16">
        <f>C191/G191</f>
        <v>3.1699811756133105</v>
      </c>
    </row>
    <row r="192" spans="1:754" x14ac:dyDescent="0.2">
      <c r="A192">
        <v>1910</v>
      </c>
      <c r="B192" s="19" t="s">
        <v>12</v>
      </c>
      <c r="C192" s="4">
        <v>226772</v>
      </c>
      <c r="D192" s="5">
        <v>2193</v>
      </c>
      <c r="E192" s="7">
        <f>C192/D192</f>
        <v>103.40720474236205</v>
      </c>
      <c r="F192" s="11">
        <f>C192/260704</f>
        <v>0.86984472812078062</v>
      </c>
      <c r="G192" s="17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  <c r="FB192" s="2"/>
      <c r="FC192" s="2"/>
      <c r="FD192" s="2"/>
      <c r="FE192" s="2"/>
      <c r="FF192" s="2"/>
      <c r="FG192" s="2"/>
      <c r="FH192" s="2"/>
      <c r="FI192" s="2"/>
      <c r="FJ192" s="2"/>
      <c r="FK192" s="2"/>
      <c r="FL192" s="2"/>
      <c r="FM192" s="2"/>
      <c r="FN192" s="2"/>
      <c r="FO192" s="2"/>
      <c r="FP192" s="2"/>
      <c r="FQ192" s="2"/>
      <c r="FR192" s="2"/>
      <c r="FS192" s="2"/>
      <c r="FT192" s="2"/>
      <c r="FU192" s="2"/>
      <c r="FV192" s="2"/>
      <c r="FW192" s="2"/>
      <c r="FX192" s="2"/>
      <c r="FY192" s="2"/>
      <c r="FZ192" s="2"/>
      <c r="GA192" s="2"/>
      <c r="GB192" s="2"/>
      <c r="GC192" s="2"/>
      <c r="GD192" s="2"/>
      <c r="GE192" s="2"/>
      <c r="GF192" s="2"/>
      <c r="GG192" s="2"/>
      <c r="GH192" s="2"/>
      <c r="GI192" s="2"/>
      <c r="GJ192" s="2"/>
      <c r="GK192" s="2"/>
      <c r="GL192" s="2"/>
      <c r="GM192" s="2"/>
      <c r="GN192" s="2"/>
      <c r="GO192" s="2"/>
      <c r="GP192" s="2"/>
      <c r="GQ192" s="2"/>
      <c r="GR192" s="2"/>
      <c r="GS192" s="2"/>
      <c r="GT192" s="2"/>
      <c r="GU192" s="2"/>
      <c r="GV192" s="2"/>
      <c r="GW192" s="2"/>
      <c r="GX192" s="2"/>
      <c r="GY192" s="2"/>
      <c r="GZ192" s="2"/>
      <c r="HA192" s="2"/>
      <c r="HB192" s="2"/>
      <c r="HC192" s="2"/>
      <c r="HD192" s="2"/>
      <c r="HE192" s="2"/>
      <c r="HF192" s="2"/>
      <c r="HG192" s="2"/>
      <c r="HH192" s="2"/>
      <c r="HI192" s="2"/>
      <c r="HJ192" s="2"/>
      <c r="HK192" s="2"/>
      <c r="HL192" s="2"/>
      <c r="HM192" s="2"/>
      <c r="HN192" s="2"/>
      <c r="HO192" s="2"/>
      <c r="HP192" s="2"/>
      <c r="HQ192" s="2"/>
      <c r="HR192" s="2"/>
      <c r="HS192" s="2"/>
      <c r="HT192" s="2"/>
      <c r="HU192" s="2"/>
      <c r="HV192" s="2"/>
      <c r="HW192" s="2"/>
      <c r="HX192" s="2"/>
      <c r="HY192" s="2"/>
      <c r="HZ192" s="2"/>
      <c r="IA192" s="2"/>
      <c r="IB192" s="2"/>
      <c r="IC192" s="2"/>
      <c r="ID192" s="2"/>
      <c r="IE192" s="2"/>
      <c r="IF192" s="2"/>
      <c r="IG192" s="2"/>
      <c r="IH192" s="2"/>
      <c r="II192" s="2"/>
      <c r="IJ192" s="2"/>
      <c r="IK192" s="2"/>
      <c r="IL192" s="2"/>
      <c r="IM192" s="2"/>
      <c r="IN192" s="2"/>
      <c r="IO192" s="2"/>
      <c r="IP192" s="2"/>
      <c r="IQ192" s="2"/>
      <c r="IR192" s="2"/>
      <c r="IS192" s="2"/>
      <c r="IT192" s="2"/>
      <c r="IU192" s="2"/>
      <c r="IV192" s="2"/>
      <c r="IW192" s="2"/>
      <c r="IX192" s="2"/>
      <c r="IY192" s="2"/>
      <c r="IZ192" s="2"/>
      <c r="JA192" s="2"/>
      <c r="JB192" s="2"/>
      <c r="JC192" s="2"/>
      <c r="JD192" s="2"/>
      <c r="JE192" s="2"/>
      <c r="JF192" s="2"/>
      <c r="JG192" s="2"/>
      <c r="JH192" s="2"/>
      <c r="JI192" s="2"/>
      <c r="JJ192" s="2"/>
      <c r="JK192" s="2"/>
      <c r="JL192" s="2"/>
      <c r="JM192" s="2"/>
      <c r="JN192" s="2"/>
      <c r="JO192" s="2"/>
      <c r="JP192" s="2"/>
      <c r="JQ192" s="2"/>
      <c r="JR192" s="2"/>
      <c r="JS192" s="2"/>
      <c r="JT192" s="2"/>
      <c r="JU192" s="2"/>
      <c r="JV192" s="2"/>
      <c r="JW192" s="2"/>
      <c r="JX192" s="2"/>
      <c r="JY192" s="2"/>
      <c r="JZ192" s="2"/>
      <c r="KA192" s="2"/>
      <c r="KB192" s="2"/>
      <c r="KC192" s="2"/>
      <c r="KD192" s="2"/>
      <c r="KE192" s="2"/>
      <c r="KF192" s="2"/>
      <c r="KG192" s="2"/>
      <c r="KH192" s="2"/>
      <c r="KI192" s="2"/>
      <c r="KJ192" s="2"/>
      <c r="KK192" s="2"/>
      <c r="KL192" s="2"/>
      <c r="KM192" s="2"/>
      <c r="KN192" s="2"/>
      <c r="KO192" s="2"/>
      <c r="KP192" s="2"/>
      <c r="KQ192" s="2"/>
      <c r="KR192" s="2"/>
      <c r="KS192" s="2"/>
      <c r="KT192" s="2"/>
      <c r="KU192" s="2"/>
      <c r="KV192" s="2"/>
      <c r="KW192" s="2"/>
      <c r="KX192" s="2"/>
      <c r="KY192" s="2"/>
      <c r="KZ192" s="2"/>
      <c r="LA192" s="2"/>
      <c r="LB192" s="2"/>
      <c r="LC192" s="2"/>
      <c r="LD192" s="2"/>
      <c r="LE192" s="2"/>
      <c r="LF192" s="2"/>
      <c r="LG192" s="2"/>
      <c r="LH192" s="2"/>
      <c r="LI192" s="2"/>
      <c r="LJ192" s="2"/>
      <c r="LK192" s="2"/>
      <c r="LL192" s="2"/>
      <c r="LM192" s="2"/>
      <c r="LN192" s="2"/>
      <c r="LO192" s="2"/>
      <c r="LP192" s="2"/>
      <c r="LQ192" s="2"/>
      <c r="LR192" s="2"/>
      <c r="LS192" s="2"/>
      <c r="LT192" s="2"/>
      <c r="LU192" s="2"/>
      <c r="LV192" s="2"/>
      <c r="LW192" s="2"/>
      <c r="LX192" s="2"/>
      <c r="LY192" s="2"/>
      <c r="LZ192" s="2"/>
      <c r="MA192" s="2"/>
      <c r="MB192" s="2"/>
      <c r="MC192" s="2"/>
      <c r="MD192" s="2"/>
      <c r="ME192" s="2"/>
      <c r="MF192" s="2"/>
      <c r="MG192" s="2"/>
      <c r="MH192" s="2"/>
      <c r="MI192" s="2"/>
      <c r="MJ192" s="2"/>
      <c r="MK192" s="2"/>
      <c r="ML192" s="2"/>
      <c r="MM192" s="2"/>
      <c r="MN192" s="2"/>
      <c r="MO192" s="2"/>
      <c r="MP192" s="2"/>
      <c r="MQ192" s="2"/>
      <c r="MR192" s="2"/>
      <c r="MS192" s="2"/>
      <c r="MT192" s="2"/>
      <c r="MU192" s="2"/>
      <c r="MV192" s="2"/>
      <c r="MW192" s="2"/>
      <c r="MX192" s="2"/>
      <c r="MY192" s="2"/>
      <c r="MZ192" s="2"/>
      <c r="NA192" s="2"/>
      <c r="NB192" s="2"/>
      <c r="NC192" s="2"/>
      <c r="ND192" s="2"/>
      <c r="NE192" s="2"/>
      <c r="NF192" s="2"/>
      <c r="NG192" s="2"/>
      <c r="NH192" s="2"/>
      <c r="NI192" s="2"/>
      <c r="NJ192" s="2"/>
      <c r="NK192" s="2"/>
      <c r="NL192" s="2"/>
      <c r="NM192" s="2"/>
      <c r="NN192" s="2"/>
      <c r="NO192" s="2"/>
      <c r="NP192" s="2"/>
      <c r="NQ192" s="2"/>
      <c r="NR192" s="2"/>
      <c r="NS192" s="2"/>
      <c r="NT192" s="2"/>
      <c r="NU192" s="2"/>
      <c r="NV192" s="2"/>
      <c r="NW192" s="2"/>
      <c r="NX192" s="2"/>
      <c r="NY192" s="2"/>
      <c r="NZ192" s="2"/>
      <c r="OA192" s="2"/>
      <c r="OB192" s="2"/>
      <c r="OC192" s="2"/>
      <c r="OD192" s="2"/>
      <c r="OE192" s="2"/>
      <c r="OF192" s="2"/>
      <c r="OG192" s="2"/>
      <c r="OH192" s="2"/>
      <c r="OI192" s="2"/>
      <c r="OJ192" s="2"/>
      <c r="OK192" s="2"/>
      <c r="OL192" s="2"/>
      <c r="OM192" s="2"/>
      <c r="ON192" s="2"/>
      <c r="OO192" s="2"/>
      <c r="OP192" s="2"/>
      <c r="OQ192" s="2"/>
      <c r="OR192" s="2"/>
      <c r="OS192" s="2"/>
      <c r="OT192" s="2"/>
      <c r="OU192" s="2"/>
      <c r="OV192" s="2"/>
      <c r="OW192" s="2"/>
      <c r="OX192" s="2"/>
      <c r="OY192" s="2"/>
      <c r="OZ192" s="2"/>
      <c r="PA192" s="2"/>
      <c r="PB192" s="2"/>
      <c r="PC192" s="2"/>
      <c r="PD192" s="2"/>
      <c r="PE192" s="2"/>
      <c r="PF192" s="2"/>
      <c r="PG192" s="2"/>
      <c r="PH192" s="2"/>
      <c r="PI192" s="2"/>
      <c r="PJ192" s="2"/>
      <c r="PK192" s="2"/>
      <c r="PL192" s="2"/>
      <c r="PM192" s="2"/>
      <c r="PN192" s="2"/>
      <c r="PO192" s="2"/>
      <c r="PP192" s="2"/>
      <c r="PQ192" s="2"/>
      <c r="PR192" s="2"/>
      <c r="PS192" s="2"/>
      <c r="PT192" s="2"/>
      <c r="PU192" s="2"/>
      <c r="PV192" s="2"/>
      <c r="PW192" s="2"/>
      <c r="PX192" s="2"/>
      <c r="PY192" s="2"/>
      <c r="PZ192" s="2"/>
      <c r="QA192" s="2"/>
      <c r="QB192" s="2"/>
      <c r="QC192" s="2"/>
      <c r="QD192" s="2"/>
      <c r="QE192" s="2"/>
      <c r="QF192" s="2"/>
      <c r="QG192" s="2"/>
      <c r="QH192" s="2"/>
      <c r="QI192" s="2"/>
      <c r="QJ192" s="2"/>
      <c r="QK192" s="2"/>
      <c r="QL192" s="2"/>
      <c r="QM192" s="2"/>
      <c r="QN192" s="2"/>
      <c r="QO192" s="2"/>
      <c r="QP192" s="2"/>
      <c r="QQ192" s="2"/>
      <c r="QR192" s="2"/>
      <c r="QS192" s="2"/>
      <c r="QT192" s="2"/>
      <c r="QU192" s="2"/>
      <c r="QV192" s="2"/>
      <c r="QW192" s="2"/>
      <c r="QX192" s="2"/>
      <c r="QY192" s="2"/>
      <c r="QZ192" s="2"/>
      <c r="RA192" s="2"/>
      <c r="RB192" s="2"/>
      <c r="RC192" s="2"/>
      <c r="RD192" s="2"/>
      <c r="RE192" s="2"/>
      <c r="RF192" s="2"/>
      <c r="RG192" s="2"/>
      <c r="RH192" s="2"/>
      <c r="RI192" s="2"/>
      <c r="RJ192" s="2"/>
      <c r="RK192" s="2"/>
      <c r="RL192" s="2"/>
      <c r="RM192" s="2"/>
      <c r="RN192" s="2"/>
      <c r="RO192" s="2"/>
      <c r="RP192" s="2"/>
      <c r="RQ192" s="2"/>
      <c r="RR192" s="2"/>
      <c r="RS192" s="2"/>
      <c r="RT192" s="2"/>
      <c r="RU192" s="2"/>
      <c r="RV192" s="2"/>
      <c r="RW192" s="2"/>
      <c r="RX192" s="2"/>
      <c r="RY192" s="2"/>
      <c r="RZ192" s="2"/>
      <c r="SA192" s="2"/>
      <c r="SB192" s="2"/>
      <c r="SC192" s="2"/>
      <c r="SD192" s="2"/>
      <c r="SE192" s="2"/>
      <c r="SF192" s="2"/>
      <c r="SG192" s="2"/>
      <c r="SH192" s="2"/>
      <c r="SI192" s="2"/>
      <c r="SJ192" s="2"/>
      <c r="SK192" s="2"/>
      <c r="SL192" s="2"/>
      <c r="SM192" s="2"/>
      <c r="SN192" s="2"/>
      <c r="SO192" s="2"/>
      <c r="SP192" s="2"/>
      <c r="SQ192" s="2"/>
      <c r="SR192" s="2"/>
      <c r="SS192" s="2"/>
      <c r="ST192" s="2"/>
      <c r="SU192" s="2"/>
      <c r="SV192" s="2"/>
      <c r="SW192" s="2"/>
      <c r="SX192" s="2"/>
      <c r="SY192" s="2"/>
      <c r="SZ192" s="2"/>
      <c r="TA192" s="2"/>
      <c r="TB192" s="2"/>
      <c r="TC192" s="2"/>
      <c r="TD192" s="2"/>
      <c r="TE192" s="2"/>
      <c r="TF192" s="2"/>
      <c r="TG192" s="2"/>
      <c r="TH192" s="2"/>
      <c r="TI192" s="2"/>
      <c r="TJ192" s="2"/>
      <c r="TK192" s="2"/>
      <c r="TL192" s="2"/>
      <c r="TM192" s="2"/>
      <c r="TN192" s="2"/>
      <c r="TO192" s="2"/>
      <c r="TP192" s="2"/>
      <c r="TQ192" s="2"/>
      <c r="TR192" s="2"/>
      <c r="TS192" s="2"/>
      <c r="TT192" s="2"/>
      <c r="TU192" s="2"/>
      <c r="TV192" s="2"/>
      <c r="TW192" s="2"/>
      <c r="TX192" s="2"/>
      <c r="TY192" s="2"/>
      <c r="TZ192" s="2"/>
      <c r="UA192" s="2"/>
      <c r="UB192" s="2"/>
      <c r="UC192" s="2"/>
      <c r="UD192" s="2"/>
      <c r="UE192" s="2"/>
      <c r="UF192" s="2"/>
      <c r="UG192" s="2"/>
      <c r="UH192" s="2"/>
      <c r="UI192" s="2"/>
      <c r="UJ192" s="2"/>
      <c r="UK192" s="2"/>
      <c r="UL192" s="2"/>
      <c r="UM192" s="2"/>
      <c r="UN192" s="2"/>
      <c r="UO192" s="2"/>
      <c r="UP192" s="2"/>
      <c r="UQ192" s="2"/>
      <c r="UR192" s="2"/>
      <c r="US192" s="2"/>
      <c r="UT192" s="2"/>
      <c r="UU192" s="2"/>
      <c r="UV192" s="2"/>
      <c r="UW192" s="2"/>
      <c r="UX192" s="2"/>
      <c r="UY192" s="2"/>
      <c r="UZ192" s="2"/>
      <c r="VA192" s="2"/>
      <c r="VB192" s="2"/>
      <c r="VC192" s="2"/>
      <c r="VD192" s="2"/>
      <c r="VE192" s="2"/>
      <c r="VF192" s="2"/>
      <c r="VG192" s="2"/>
      <c r="VH192" s="2"/>
      <c r="VI192" s="2"/>
      <c r="VJ192" s="2"/>
      <c r="VK192" s="2"/>
      <c r="VL192" s="2"/>
      <c r="VM192" s="2"/>
      <c r="VN192" s="2"/>
      <c r="VO192" s="2"/>
      <c r="VP192" s="2"/>
      <c r="VQ192" s="2"/>
      <c r="VR192" s="2"/>
      <c r="VS192" s="2"/>
      <c r="VT192" s="2"/>
      <c r="VU192" s="2"/>
      <c r="VV192" s="2"/>
      <c r="VW192" s="2"/>
      <c r="VX192" s="2"/>
      <c r="VY192" s="2"/>
      <c r="VZ192" s="2"/>
      <c r="WA192" s="2"/>
      <c r="WB192" s="2"/>
      <c r="WC192" s="2"/>
      <c r="WD192" s="2"/>
      <c r="WE192" s="2"/>
      <c r="WF192" s="2"/>
      <c r="WG192" s="2"/>
      <c r="WH192" s="2"/>
      <c r="WI192" s="2"/>
      <c r="WJ192" s="2"/>
      <c r="WK192" s="2"/>
      <c r="WL192" s="2"/>
      <c r="WM192" s="2"/>
      <c r="WN192" s="2"/>
      <c r="WO192" s="2"/>
      <c r="WP192" s="2"/>
      <c r="WQ192" s="2"/>
      <c r="WR192" s="2"/>
      <c r="WS192" s="2"/>
      <c r="WT192" s="2"/>
      <c r="WU192" s="2"/>
      <c r="WV192" s="2"/>
      <c r="WW192" s="2"/>
      <c r="WX192" s="2"/>
      <c r="WY192" s="2"/>
      <c r="WZ192" s="2"/>
      <c r="XA192" s="2"/>
      <c r="XB192" s="2"/>
      <c r="XC192" s="2"/>
      <c r="XD192" s="2"/>
      <c r="XE192" s="2"/>
      <c r="XF192" s="2"/>
      <c r="XG192" s="2"/>
      <c r="XH192" s="2"/>
      <c r="XI192" s="2"/>
      <c r="XJ192" s="2"/>
      <c r="XK192" s="2"/>
      <c r="XL192" s="2"/>
      <c r="XM192" s="2"/>
      <c r="XN192" s="2"/>
      <c r="XO192" s="2"/>
      <c r="XP192" s="2"/>
      <c r="XQ192" s="2"/>
      <c r="XR192" s="2"/>
      <c r="XS192" s="2"/>
      <c r="XT192" s="2"/>
      <c r="XU192" s="2"/>
      <c r="XV192" s="2"/>
      <c r="XW192" s="2"/>
      <c r="XX192" s="2"/>
      <c r="XY192" s="2"/>
      <c r="XZ192" s="2"/>
      <c r="YA192" s="2"/>
      <c r="YB192" s="2"/>
      <c r="YC192" s="2"/>
      <c r="YD192" s="2"/>
      <c r="YE192" s="2"/>
      <c r="YF192" s="2"/>
      <c r="YG192" s="2"/>
      <c r="YH192" s="2"/>
      <c r="YI192" s="2"/>
      <c r="YJ192" s="2"/>
      <c r="YK192" s="2"/>
      <c r="YL192" s="2"/>
      <c r="YM192" s="2"/>
      <c r="YN192" s="2"/>
      <c r="YO192" s="2"/>
      <c r="YP192" s="2"/>
      <c r="YQ192" s="2"/>
      <c r="YR192" s="2"/>
      <c r="YS192" s="2"/>
      <c r="YT192" s="2"/>
      <c r="YU192" s="2"/>
      <c r="YV192" s="2"/>
      <c r="YW192" s="2"/>
      <c r="YX192" s="2"/>
      <c r="YY192" s="2"/>
      <c r="YZ192" s="2"/>
      <c r="ZA192" s="2"/>
      <c r="ZB192" s="2"/>
      <c r="ZC192" s="2"/>
      <c r="ZD192" s="2"/>
      <c r="ZE192" s="2"/>
      <c r="ZF192" s="2"/>
      <c r="ZG192" s="2"/>
      <c r="ZH192" s="2"/>
      <c r="ZI192" s="2"/>
      <c r="ZJ192" s="2"/>
      <c r="ZK192" s="2"/>
      <c r="ZL192" s="2"/>
      <c r="ZM192" s="2"/>
      <c r="ZN192" s="2"/>
      <c r="ZO192" s="2"/>
      <c r="ZP192" s="2"/>
      <c r="ZQ192" s="2"/>
      <c r="ZR192" s="2"/>
      <c r="ZS192" s="2"/>
      <c r="ZT192" s="2"/>
      <c r="ZU192" s="2"/>
      <c r="ZV192" s="2"/>
      <c r="ZW192" s="2"/>
      <c r="ZX192" s="2"/>
      <c r="ZY192" s="2"/>
      <c r="ZZ192" s="2"/>
      <c r="AAA192" s="2"/>
      <c r="AAB192" s="2"/>
      <c r="AAC192" s="2"/>
      <c r="AAD192" s="2"/>
      <c r="AAE192" s="2"/>
      <c r="AAF192" s="2"/>
      <c r="AAG192" s="2"/>
      <c r="AAH192" s="2"/>
      <c r="AAI192" s="2"/>
      <c r="AAJ192" s="2"/>
      <c r="AAK192" s="2"/>
      <c r="AAL192" s="2"/>
      <c r="AAM192" s="2"/>
      <c r="AAN192" s="2"/>
      <c r="AAO192" s="2"/>
      <c r="AAP192" s="2"/>
      <c r="AAQ192" s="2"/>
      <c r="AAR192" s="2"/>
      <c r="AAS192" s="2"/>
      <c r="AAT192" s="2"/>
      <c r="AAU192" s="2"/>
      <c r="AAV192" s="2"/>
      <c r="AAW192" s="2"/>
      <c r="AAX192" s="2"/>
      <c r="AAY192" s="2"/>
      <c r="AAZ192" s="2"/>
      <c r="ABA192" s="2"/>
      <c r="ABB192" s="2"/>
      <c r="ABC192" s="2"/>
      <c r="ABD192" s="2"/>
      <c r="ABE192" s="2"/>
      <c r="ABF192" s="2"/>
      <c r="ABG192" s="2"/>
      <c r="ABH192" s="2"/>
      <c r="ABI192" s="2"/>
      <c r="ABJ192" s="2"/>
      <c r="ABK192" s="2"/>
      <c r="ABL192" s="2"/>
      <c r="ABM192" s="2"/>
      <c r="ABN192" s="2"/>
      <c r="ABO192" s="2"/>
      <c r="ABP192" s="2"/>
      <c r="ABQ192" s="2"/>
      <c r="ABR192" s="2"/>
      <c r="ABS192" s="2"/>
      <c r="ABT192" s="2"/>
      <c r="ABU192" s="2"/>
      <c r="ABV192" s="2"/>
      <c r="ABW192" s="2"/>
      <c r="ABX192" s="2"/>
      <c r="ABY192" s="2"/>
      <c r="ABZ192" s="2"/>
    </row>
    <row r="193" spans="1:754" x14ac:dyDescent="0.2">
      <c r="A193">
        <v>1925</v>
      </c>
      <c r="B193" s="19" t="s">
        <v>12</v>
      </c>
      <c r="C193" s="4">
        <v>207991</v>
      </c>
      <c r="D193">
        <v>1925</v>
      </c>
      <c r="E193" s="7">
        <f>C193/D193</f>
        <v>108.04727272727273</v>
      </c>
      <c r="F193" s="11">
        <f>C193/260704</f>
        <v>0.79780517368356452</v>
      </c>
    </row>
    <row r="194" spans="1:754" x14ac:dyDescent="0.2">
      <c r="A194" s="2">
        <v>1935</v>
      </c>
      <c r="B194" s="19" t="s">
        <v>12</v>
      </c>
      <c r="C194" s="5">
        <v>193695</v>
      </c>
      <c r="D194" s="5">
        <v>1845</v>
      </c>
      <c r="E194" s="7">
        <f>C194/D194</f>
        <v>104.98373983739837</v>
      </c>
      <c r="F194" s="11">
        <f>C194/260704</f>
        <v>0.7429690376825826</v>
      </c>
      <c r="G194" s="17"/>
    </row>
    <row r="195" spans="1:754" x14ac:dyDescent="0.2">
      <c r="A195" s="2">
        <v>1945</v>
      </c>
      <c r="B195" s="19" t="s">
        <v>12</v>
      </c>
      <c r="C195" s="6">
        <v>175183</v>
      </c>
      <c r="D195" s="5">
        <v>1529</v>
      </c>
      <c r="E195" s="7">
        <f>C195/D195</f>
        <v>114.57357750163506</v>
      </c>
      <c r="F195" s="11">
        <f>C195/260704</f>
        <v>0.67196130477476368</v>
      </c>
      <c r="G195" s="15"/>
    </row>
    <row r="196" spans="1:754" x14ac:dyDescent="0.2">
      <c r="A196" s="2">
        <v>1954</v>
      </c>
      <c r="B196" s="19" t="s">
        <v>12</v>
      </c>
      <c r="C196" s="8">
        <v>141976</v>
      </c>
      <c r="D196" s="5">
        <v>1090</v>
      </c>
      <c r="E196" s="7">
        <f>C196/D196</f>
        <v>130.25321100917432</v>
      </c>
      <c r="F196" s="11">
        <f>C196/260704</f>
        <v>0.54458696452681965</v>
      </c>
      <c r="G196" s="17"/>
    </row>
    <row r="197" spans="1:754" x14ac:dyDescent="0.2">
      <c r="A197" s="2">
        <v>1959</v>
      </c>
      <c r="B197" s="19" t="s">
        <v>12</v>
      </c>
      <c r="C197" s="6">
        <v>113979</v>
      </c>
      <c r="D197" s="5">
        <v>747</v>
      </c>
      <c r="E197" s="7">
        <f>C197/D197</f>
        <v>152.58232931726909</v>
      </c>
      <c r="F197" s="11">
        <f>C197/260704</f>
        <v>0.43719697434638516</v>
      </c>
      <c r="G197" s="15"/>
    </row>
    <row r="198" spans="1:754" x14ac:dyDescent="0.2">
      <c r="A198" s="2">
        <v>1964</v>
      </c>
      <c r="B198" s="19" t="s">
        <v>12</v>
      </c>
      <c r="C198" s="6">
        <v>104474</v>
      </c>
      <c r="D198" s="5">
        <v>602</v>
      </c>
      <c r="E198" s="7">
        <f>C198/D198</f>
        <v>173.54485049833886</v>
      </c>
      <c r="F198" s="11">
        <f>C198/260704</f>
        <v>0.40073800171842394</v>
      </c>
      <c r="G198" s="17"/>
    </row>
    <row r="199" spans="1:754" x14ac:dyDescent="0.2">
      <c r="A199" s="2">
        <v>1969</v>
      </c>
      <c r="B199" s="19" t="s">
        <v>12</v>
      </c>
      <c r="C199" s="6">
        <v>90335</v>
      </c>
      <c r="D199" s="5">
        <v>432</v>
      </c>
      <c r="E199" s="7">
        <f>C199/D199</f>
        <v>209.1087962962963</v>
      </c>
      <c r="F199" s="11">
        <f>C199/260704</f>
        <v>0.34650408125690441</v>
      </c>
      <c r="G199" s="15"/>
    </row>
    <row r="200" spans="1:754" x14ac:dyDescent="0.2">
      <c r="A200" s="2">
        <v>2012</v>
      </c>
      <c r="B200" s="19" t="s">
        <v>13</v>
      </c>
      <c r="C200" s="5">
        <v>147229</v>
      </c>
      <c r="D200">
        <v>603</v>
      </c>
      <c r="E200" s="7">
        <f>C200/D200</f>
        <v>244.1608623548922</v>
      </c>
      <c r="F200" s="11">
        <f>C200/664224</f>
        <v>0.22165564628799922</v>
      </c>
      <c r="G200" s="13">
        <v>81730</v>
      </c>
      <c r="H200" s="16">
        <f>C200/G200</f>
        <v>1.8014070720665607</v>
      </c>
    </row>
    <row r="201" spans="1:754" x14ac:dyDescent="0.2">
      <c r="A201" s="2">
        <v>2007</v>
      </c>
      <c r="B201" s="19" t="s">
        <v>13</v>
      </c>
      <c r="C201" s="5">
        <v>149219</v>
      </c>
      <c r="D201">
        <v>590</v>
      </c>
      <c r="E201" s="7">
        <f>C201/D201</f>
        <v>252.9135593220339</v>
      </c>
      <c r="F201" s="11">
        <f>C201/664224</f>
        <v>0.22465162354868237</v>
      </c>
      <c r="G201" s="5">
        <v>82556</v>
      </c>
      <c r="H201" s="16">
        <f>C201/G201</f>
        <v>1.8074882503997287</v>
      </c>
    </row>
    <row r="202" spans="1:754" x14ac:dyDescent="0.2">
      <c r="A202">
        <v>1992</v>
      </c>
      <c r="B202" s="19" t="s">
        <v>13</v>
      </c>
      <c r="C202" s="6">
        <v>158392</v>
      </c>
      <c r="D202">
        <v>488</v>
      </c>
      <c r="E202" s="7">
        <f>C202/D202</f>
        <v>324.57377049180326</v>
      </c>
      <c r="F202" s="11">
        <f>C202/664224</f>
        <v>0.2384617237558414</v>
      </c>
      <c r="G202" s="13">
        <v>85555</v>
      </c>
      <c r="H202" s="16">
        <f>C202/G202</f>
        <v>1.851347086669394</v>
      </c>
    </row>
    <row r="203" spans="1:754" x14ac:dyDescent="0.2">
      <c r="A203">
        <v>1997</v>
      </c>
      <c r="B203" s="19" t="s">
        <v>13</v>
      </c>
      <c r="C203" s="6">
        <v>148677</v>
      </c>
      <c r="D203">
        <v>488</v>
      </c>
      <c r="E203" s="7">
        <f>C203/D203</f>
        <v>304.6659836065574</v>
      </c>
      <c r="F203" s="11">
        <f>C203/664224</f>
        <v>0.22383563376210436</v>
      </c>
      <c r="G203" s="5">
        <v>80191</v>
      </c>
      <c r="H203" s="16">
        <f>C203/G203</f>
        <v>1.8540359890760809</v>
      </c>
    </row>
    <row r="204" spans="1:754" x14ac:dyDescent="0.2">
      <c r="A204" s="2">
        <v>2017</v>
      </c>
      <c r="B204" s="19" t="s">
        <v>13</v>
      </c>
      <c r="C204" s="5">
        <v>161605</v>
      </c>
      <c r="D204">
        <v>588</v>
      </c>
      <c r="E204" s="7">
        <f>C204/D204</f>
        <v>274.83843537414964</v>
      </c>
      <c r="F204" s="11">
        <f>C204/664224</f>
        <v>0.24329894734306498</v>
      </c>
      <c r="G204" s="13">
        <v>80595</v>
      </c>
      <c r="H204" s="16">
        <f>C204/G204</f>
        <v>2.005149202804144</v>
      </c>
    </row>
    <row r="205" spans="1:754" x14ac:dyDescent="0.2">
      <c r="A205">
        <v>1987</v>
      </c>
      <c r="B205" s="19" t="s">
        <v>13</v>
      </c>
      <c r="C205" s="6">
        <v>172734</v>
      </c>
      <c r="D205" s="5">
        <v>591</v>
      </c>
      <c r="E205" s="7">
        <f>C205/D205</f>
        <v>292.2741116751269</v>
      </c>
      <c r="F205" s="11">
        <f>C205/664224</f>
        <v>0.26005383725971959</v>
      </c>
      <c r="G205" s="5">
        <v>83533</v>
      </c>
      <c r="H205" s="16">
        <f>C205/G205</f>
        <v>2.0678534231980175</v>
      </c>
    </row>
    <row r="206" spans="1:754" x14ac:dyDescent="0.2">
      <c r="A206" s="2">
        <v>2002</v>
      </c>
      <c r="B206" s="19" t="s">
        <v>13</v>
      </c>
      <c r="C206" s="6">
        <v>168536</v>
      </c>
      <c r="D206">
        <v>604</v>
      </c>
      <c r="E206" s="7">
        <f>C206/D206</f>
        <v>279.03311258278148</v>
      </c>
      <c r="F206" s="11">
        <f>C206/664224</f>
        <v>0.25373368020426845</v>
      </c>
      <c r="G206" s="13">
        <v>80707</v>
      </c>
      <c r="H206" s="16">
        <f>C206/G206</f>
        <v>2.0882451336315313</v>
      </c>
    </row>
    <row r="207" spans="1:754" x14ac:dyDescent="0.2">
      <c r="A207" s="2">
        <v>1974</v>
      </c>
      <c r="B207" s="19" t="s">
        <v>13</v>
      </c>
      <c r="C207" s="6">
        <v>201739</v>
      </c>
      <c r="D207" s="5">
        <v>706</v>
      </c>
      <c r="E207" s="7">
        <f>C207/D207</f>
        <v>285.74929178470256</v>
      </c>
      <c r="F207" s="11">
        <f>C207/664224</f>
        <v>0.30372133497133497</v>
      </c>
      <c r="G207" s="14">
        <v>79864</v>
      </c>
      <c r="H207" s="16">
        <f>C207/G207</f>
        <v>2.5260317539817692</v>
      </c>
    </row>
    <row r="208" spans="1:754" x14ac:dyDescent="0.2">
      <c r="A208">
        <v>1982</v>
      </c>
      <c r="B208" s="19" t="s">
        <v>13</v>
      </c>
      <c r="C208" s="6">
        <v>206396</v>
      </c>
      <c r="D208" s="5">
        <v>705</v>
      </c>
      <c r="E208" s="7">
        <f>C208/D208</f>
        <v>292.76028368794329</v>
      </c>
      <c r="F208" s="11">
        <f>C208/664224</f>
        <v>0.31073252396781809</v>
      </c>
      <c r="G208" s="13">
        <v>81202</v>
      </c>
      <c r="H208" s="16">
        <f>C208/G208</f>
        <v>2.5417600551710549</v>
      </c>
      <c r="DU208" s="2"/>
      <c r="DV208" s="2"/>
      <c r="DW208" s="2"/>
      <c r="DX208" s="2"/>
      <c r="DY208" s="2"/>
      <c r="DZ208" s="2"/>
      <c r="EA208" s="2"/>
      <c r="EB208" s="2"/>
      <c r="EC208" s="2"/>
      <c r="ED208" s="2"/>
      <c r="EE208" s="2"/>
      <c r="EF208" s="2"/>
      <c r="EG208" s="2"/>
      <c r="EH208" s="2"/>
      <c r="EI208" s="2"/>
      <c r="EJ208" s="2"/>
      <c r="EK208" s="2"/>
      <c r="EL208" s="2"/>
      <c r="EM208" s="2"/>
      <c r="EN208" s="2"/>
      <c r="EO208" s="2"/>
      <c r="EP208" s="2"/>
      <c r="EQ208" s="2"/>
      <c r="ER208" s="2"/>
      <c r="ES208" s="2"/>
      <c r="ET208" s="2"/>
      <c r="EU208" s="2"/>
      <c r="EV208" s="2"/>
      <c r="EW208" s="2"/>
      <c r="EX208" s="2"/>
      <c r="EY208" s="2"/>
      <c r="EZ208" s="2"/>
      <c r="FA208" s="2"/>
      <c r="FB208" s="2"/>
      <c r="FC208" s="2"/>
      <c r="FD208" s="2"/>
      <c r="FE208" s="2"/>
      <c r="FF208" s="2"/>
      <c r="FG208" s="2"/>
      <c r="FH208" s="2"/>
      <c r="FI208" s="2"/>
      <c r="FJ208" s="2"/>
      <c r="FK208" s="2"/>
      <c r="FL208" s="2"/>
      <c r="FM208" s="2"/>
      <c r="FN208" s="2"/>
      <c r="FO208" s="2"/>
      <c r="FP208" s="2"/>
      <c r="FQ208" s="2"/>
      <c r="FR208" s="2"/>
      <c r="FS208" s="2"/>
      <c r="FT208" s="2"/>
      <c r="FU208" s="2"/>
      <c r="FV208" s="2"/>
      <c r="FW208" s="2"/>
      <c r="FX208" s="2"/>
      <c r="FY208" s="2"/>
      <c r="FZ208" s="2"/>
      <c r="GA208" s="2"/>
      <c r="GB208" s="2"/>
      <c r="GC208" s="2"/>
      <c r="GD208" s="2"/>
      <c r="GE208" s="2"/>
      <c r="GF208" s="2"/>
      <c r="GG208" s="2"/>
      <c r="GH208" s="2"/>
      <c r="GI208" s="2"/>
      <c r="GJ208" s="2"/>
      <c r="GK208" s="2"/>
      <c r="GL208" s="2"/>
      <c r="GM208" s="2"/>
      <c r="GN208" s="2"/>
      <c r="GO208" s="2"/>
      <c r="GP208" s="2"/>
      <c r="GQ208" s="2"/>
      <c r="GR208" s="2"/>
      <c r="GS208" s="2"/>
      <c r="GT208" s="2"/>
      <c r="GU208" s="2"/>
      <c r="GV208" s="2"/>
      <c r="GW208" s="2"/>
      <c r="GX208" s="2"/>
      <c r="GY208" s="2"/>
      <c r="GZ208" s="2"/>
      <c r="HA208" s="2"/>
      <c r="HB208" s="2"/>
      <c r="HC208" s="2"/>
      <c r="HD208" s="2"/>
      <c r="HE208" s="2"/>
      <c r="HF208" s="2"/>
      <c r="HG208" s="2"/>
      <c r="HH208" s="2"/>
      <c r="HI208" s="2"/>
      <c r="HJ208" s="2"/>
      <c r="HK208" s="2"/>
      <c r="HL208" s="2"/>
      <c r="HM208" s="2"/>
      <c r="HN208" s="2"/>
      <c r="HO208" s="2"/>
      <c r="HP208" s="2"/>
      <c r="HQ208" s="2"/>
      <c r="HR208" s="2"/>
      <c r="HS208" s="2"/>
      <c r="HT208" s="2"/>
      <c r="HU208" s="2"/>
      <c r="HV208" s="2"/>
      <c r="HW208" s="2"/>
      <c r="HX208" s="2"/>
      <c r="HY208" s="2"/>
      <c r="HZ208" s="2"/>
      <c r="IA208" s="2"/>
      <c r="IB208" s="2"/>
      <c r="IC208" s="2"/>
      <c r="ID208" s="2"/>
      <c r="IE208" s="2"/>
      <c r="IF208" s="2"/>
      <c r="IG208" s="2"/>
      <c r="IH208" s="2"/>
      <c r="II208" s="2"/>
      <c r="IJ208" s="2"/>
      <c r="IK208" s="2"/>
      <c r="IL208" s="2"/>
      <c r="IM208" s="2"/>
      <c r="IN208" s="2"/>
      <c r="IO208" s="2"/>
      <c r="IP208" s="2"/>
      <c r="IQ208" s="2"/>
      <c r="IR208" s="2"/>
      <c r="IS208" s="2"/>
      <c r="IT208" s="2"/>
      <c r="IU208" s="2"/>
      <c r="IV208" s="2"/>
      <c r="IW208" s="2"/>
      <c r="IX208" s="2"/>
      <c r="IY208" s="2"/>
      <c r="IZ208" s="2"/>
      <c r="JA208" s="2"/>
      <c r="JB208" s="2"/>
      <c r="JC208" s="2"/>
      <c r="JD208" s="2"/>
      <c r="JE208" s="2"/>
      <c r="JF208" s="2"/>
      <c r="JG208" s="2"/>
      <c r="JH208" s="2"/>
      <c r="JI208" s="2"/>
      <c r="JJ208" s="2"/>
      <c r="JK208" s="2"/>
      <c r="JL208" s="2"/>
      <c r="JM208" s="2"/>
      <c r="JN208" s="2"/>
      <c r="JO208" s="2"/>
      <c r="JP208" s="2"/>
      <c r="JQ208" s="2"/>
      <c r="JR208" s="2"/>
      <c r="JS208" s="2"/>
      <c r="JT208" s="2"/>
      <c r="JU208" s="2"/>
      <c r="JV208" s="2"/>
      <c r="JW208" s="2"/>
      <c r="JX208" s="2"/>
      <c r="JY208" s="2"/>
      <c r="JZ208" s="2"/>
      <c r="KA208" s="2"/>
      <c r="KB208" s="2"/>
      <c r="KC208" s="2"/>
      <c r="KD208" s="2"/>
      <c r="KE208" s="2"/>
      <c r="KF208" s="2"/>
      <c r="KG208" s="2"/>
      <c r="KH208" s="2"/>
      <c r="KI208" s="2"/>
      <c r="KJ208" s="2"/>
      <c r="KK208" s="2"/>
      <c r="KL208" s="2"/>
      <c r="KM208" s="2"/>
      <c r="KN208" s="2"/>
      <c r="KO208" s="2"/>
      <c r="KP208" s="2"/>
      <c r="KQ208" s="2"/>
      <c r="KR208" s="2"/>
      <c r="KS208" s="2"/>
      <c r="KT208" s="2"/>
      <c r="KU208" s="2"/>
      <c r="KV208" s="2"/>
      <c r="KW208" s="2"/>
      <c r="KX208" s="2"/>
      <c r="KY208" s="2"/>
      <c r="KZ208" s="2"/>
      <c r="LA208" s="2"/>
      <c r="LB208" s="2"/>
      <c r="LC208" s="2"/>
      <c r="LD208" s="2"/>
      <c r="LE208" s="2"/>
      <c r="LF208" s="2"/>
      <c r="LG208" s="2"/>
      <c r="LH208" s="2"/>
      <c r="LI208" s="2"/>
      <c r="LJ208" s="2"/>
      <c r="LK208" s="2"/>
      <c r="LL208" s="2"/>
      <c r="LM208" s="2"/>
      <c r="LN208" s="2"/>
      <c r="LO208" s="2"/>
      <c r="LP208" s="2"/>
      <c r="LQ208" s="2"/>
      <c r="LR208" s="2"/>
      <c r="LS208" s="2"/>
      <c r="LT208" s="2"/>
      <c r="LU208" s="2"/>
      <c r="LV208" s="2"/>
      <c r="LW208" s="2"/>
      <c r="LX208" s="2"/>
      <c r="LY208" s="2"/>
      <c r="LZ208" s="2"/>
      <c r="MA208" s="2"/>
      <c r="MB208" s="2"/>
      <c r="MC208" s="2"/>
      <c r="MD208" s="2"/>
      <c r="ME208" s="2"/>
      <c r="MF208" s="2"/>
      <c r="MG208" s="2"/>
      <c r="MH208" s="2"/>
      <c r="MI208" s="2"/>
      <c r="MJ208" s="2"/>
      <c r="MK208" s="2"/>
      <c r="ML208" s="2"/>
      <c r="MM208" s="2"/>
      <c r="MN208" s="2"/>
      <c r="MO208" s="2"/>
      <c r="MP208" s="2"/>
      <c r="MQ208" s="2"/>
      <c r="MR208" s="2"/>
      <c r="MS208" s="2"/>
      <c r="MT208" s="2"/>
      <c r="MU208" s="2"/>
      <c r="MV208" s="2"/>
      <c r="MW208" s="2"/>
      <c r="MX208" s="2"/>
      <c r="MY208" s="2"/>
      <c r="MZ208" s="2"/>
      <c r="NA208" s="2"/>
      <c r="NB208" s="2"/>
      <c r="NC208" s="2"/>
      <c r="ND208" s="2"/>
      <c r="NE208" s="2"/>
      <c r="NF208" s="2"/>
      <c r="NG208" s="2"/>
      <c r="NH208" s="2"/>
      <c r="NI208" s="2"/>
      <c r="NJ208" s="2"/>
      <c r="NK208" s="2"/>
      <c r="NL208" s="2"/>
      <c r="NM208" s="2"/>
      <c r="NN208" s="2"/>
      <c r="NO208" s="2"/>
      <c r="NP208" s="2"/>
      <c r="NQ208" s="2"/>
      <c r="NR208" s="2"/>
      <c r="NS208" s="2"/>
      <c r="NT208" s="2"/>
      <c r="NU208" s="2"/>
      <c r="NV208" s="2"/>
      <c r="NW208" s="2"/>
      <c r="NX208" s="2"/>
      <c r="NY208" s="2"/>
      <c r="NZ208" s="2"/>
      <c r="OA208" s="2"/>
      <c r="OB208" s="2"/>
      <c r="OC208" s="2"/>
      <c r="OD208" s="2"/>
      <c r="OE208" s="2"/>
      <c r="OF208" s="2"/>
      <c r="OG208" s="2"/>
      <c r="OH208" s="2"/>
      <c r="OI208" s="2"/>
      <c r="OJ208" s="2"/>
      <c r="OK208" s="2"/>
      <c r="OL208" s="2"/>
      <c r="OM208" s="2"/>
      <c r="ON208" s="2"/>
      <c r="OO208" s="2"/>
      <c r="OP208" s="2"/>
      <c r="OQ208" s="2"/>
      <c r="OR208" s="2"/>
      <c r="OS208" s="2"/>
      <c r="OT208" s="2"/>
      <c r="OU208" s="2"/>
      <c r="OV208" s="2"/>
      <c r="OW208" s="2"/>
      <c r="OX208" s="2"/>
      <c r="OY208" s="2"/>
      <c r="OZ208" s="2"/>
      <c r="PA208" s="2"/>
      <c r="PB208" s="2"/>
      <c r="PC208" s="2"/>
      <c r="PD208" s="2"/>
      <c r="PE208" s="2"/>
      <c r="PF208" s="2"/>
      <c r="PG208" s="2"/>
      <c r="PH208" s="2"/>
      <c r="PI208" s="2"/>
      <c r="PJ208" s="2"/>
      <c r="PK208" s="2"/>
      <c r="PL208" s="2"/>
      <c r="PM208" s="2"/>
      <c r="PN208" s="2"/>
      <c r="PO208" s="2"/>
      <c r="PP208" s="2"/>
      <c r="PQ208" s="2"/>
      <c r="PR208" s="2"/>
      <c r="PS208" s="2"/>
      <c r="PT208" s="2"/>
      <c r="PU208" s="2"/>
      <c r="PV208" s="2"/>
      <c r="PW208" s="2"/>
      <c r="PX208" s="2"/>
      <c r="PY208" s="2"/>
      <c r="PZ208" s="2"/>
      <c r="QA208" s="2"/>
      <c r="QB208" s="2"/>
      <c r="QC208" s="2"/>
      <c r="QD208" s="2"/>
      <c r="QE208" s="2"/>
      <c r="QF208" s="2"/>
      <c r="QG208" s="2"/>
      <c r="QH208" s="2"/>
      <c r="QI208" s="2"/>
      <c r="QJ208" s="2"/>
      <c r="QK208" s="2"/>
      <c r="QL208" s="2"/>
      <c r="QM208" s="2"/>
      <c r="QN208" s="2"/>
      <c r="QO208" s="2"/>
      <c r="QP208" s="2"/>
      <c r="QQ208" s="2"/>
      <c r="QR208" s="2"/>
      <c r="QS208" s="2"/>
      <c r="QT208" s="2"/>
      <c r="QU208" s="2"/>
      <c r="QV208" s="2"/>
      <c r="QW208" s="2"/>
      <c r="QX208" s="2"/>
      <c r="QY208" s="2"/>
      <c r="QZ208" s="2"/>
      <c r="RA208" s="2"/>
      <c r="RB208" s="2"/>
      <c r="RC208" s="2"/>
      <c r="RD208" s="2"/>
      <c r="RE208" s="2"/>
      <c r="RF208" s="2"/>
      <c r="RG208" s="2"/>
      <c r="RH208" s="2"/>
      <c r="RI208" s="2"/>
      <c r="RJ208" s="2"/>
      <c r="RK208" s="2"/>
      <c r="RL208" s="2"/>
      <c r="RM208" s="2"/>
      <c r="RN208" s="2"/>
      <c r="RO208" s="2"/>
      <c r="RP208" s="2"/>
      <c r="RQ208" s="2"/>
      <c r="RR208" s="2"/>
      <c r="RS208" s="2"/>
      <c r="RT208" s="2"/>
      <c r="RU208" s="2"/>
      <c r="RV208" s="2"/>
      <c r="RW208" s="2"/>
      <c r="RX208" s="2"/>
      <c r="RY208" s="2"/>
      <c r="RZ208" s="2"/>
      <c r="SA208" s="2"/>
      <c r="SB208" s="2"/>
      <c r="SC208" s="2"/>
      <c r="SD208" s="2"/>
      <c r="SE208" s="2"/>
      <c r="SF208" s="2"/>
      <c r="SG208" s="2"/>
      <c r="SH208" s="2"/>
      <c r="SI208" s="2"/>
      <c r="SJ208" s="2"/>
      <c r="SK208" s="2"/>
      <c r="SL208" s="2"/>
      <c r="SM208" s="2"/>
      <c r="SN208" s="2"/>
      <c r="SO208" s="2"/>
      <c r="SP208" s="2"/>
      <c r="SQ208" s="2"/>
      <c r="SR208" s="2"/>
      <c r="SS208" s="2"/>
      <c r="ST208" s="2"/>
      <c r="SU208" s="2"/>
      <c r="SV208" s="2"/>
      <c r="SW208" s="2"/>
      <c r="SX208" s="2"/>
      <c r="SY208" s="2"/>
      <c r="SZ208" s="2"/>
      <c r="TA208" s="2"/>
      <c r="TB208" s="2"/>
      <c r="TC208" s="2"/>
      <c r="TD208" s="2"/>
      <c r="TE208" s="2"/>
      <c r="TF208" s="2"/>
      <c r="TG208" s="2"/>
      <c r="TH208" s="2"/>
      <c r="TI208" s="2"/>
      <c r="TJ208" s="2"/>
      <c r="TK208" s="2"/>
      <c r="TL208" s="2"/>
      <c r="TM208" s="2"/>
      <c r="TN208" s="2"/>
      <c r="TO208" s="2"/>
      <c r="TP208" s="2"/>
      <c r="TQ208" s="2"/>
      <c r="TR208" s="2"/>
      <c r="TS208" s="2"/>
      <c r="TT208" s="2"/>
      <c r="TU208" s="2"/>
      <c r="TV208" s="2"/>
      <c r="TW208" s="2"/>
      <c r="TX208" s="2"/>
      <c r="TY208" s="2"/>
      <c r="TZ208" s="2"/>
      <c r="UA208" s="2"/>
      <c r="UB208" s="2"/>
      <c r="UC208" s="2"/>
      <c r="UD208" s="2"/>
      <c r="UE208" s="2"/>
      <c r="UF208" s="2"/>
      <c r="UG208" s="2"/>
      <c r="UH208" s="2"/>
      <c r="UI208" s="2"/>
      <c r="UJ208" s="2"/>
      <c r="UK208" s="2"/>
      <c r="UL208" s="2"/>
      <c r="UM208" s="2"/>
      <c r="UN208" s="2"/>
      <c r="UO208" s="2"/>
      <c r="UP208" s="2"/>
      <c r="UQ208" s="2"/>
      <c r="UR208" s="2"/>
      <c r="US208" s="2"/>
      <c r="UT208" s="2"/>
      <c r="UU208" s="2"/>
      <c r="UV208" s="2"/>
      <c r="UW208" s="2"/>
      <c r="UX208" s="2"/>
      <c r="UY208" s="2"/>
      <c r="UZ208" s="2"/>
      <c r="VA208" s="2"/>
      <c r="VB208" s="2"/>
      <c r="VC208" s="2"/>
      <c r="VD208" s="2"/>
      <c r="VE208" s="2"/>
      <c r="VF208" s="2"/>
      <c r="VG208" s="2"/>
      <c r="VH208" s="2"/>
      <c r="VI208" s="2"/>
      <c r="VJ208" s="2"/>
      <c r="VK208" s="2"/>
      <c r="VL208" s="2"/>
      <c r="VM208" s="2"/>
      <c r="VN208" s="2"/>
      <c r="VO208" s="2"/>
      <c r="VP208" s="2"/>
      <c r="VQ208" s="2"/>
      <c r="VR208" s="2"/>
      <c r="VS208" s="2"/>
      <c r="VT208" s="2"/>
      <c r="VU208" s="2"/>
      <c r="VV208" s="2"/>
      <c r="VW208" s="2"/>
      <c r="VX208" s="2"/>
      <c r="VY208" s="2"/>
      <c r="VZ208" s="2"/>
      <c r="WA208" s="2"/>
      <c r="WB208" s="2"/>
      <c r="WC208" s="2"/>
      <c r="WD208" s="2"/>
      <c r="WE208" s="2"/>
      <c r="WF208" s="2"/>
      <c r="WG208" s="2"/>
      <c r="WH208" s="2"/>
      <c r="WI208" s="2"/>
      <c r="WJ208" s="2"/>
      <c r="WK208" s="2"/>
      <c r="WL208" s="2"/>
      <c r="WM208" s="2"/>
      <c r="WN208" s="2"/>
      <c r="WO208" s="2"/>
      <c r="WP208" s="2"/>
      <c r="WQ208" s="2"/>
      <c r="WR208" s="2"/>
      <c r="WS208" s="2"/>
      <c r="WT208" s="2"/>
      <c r="WU208" s="2"/>
      <c r="WV208" s="2"/>
      <c r="WW208" s="2"/>
      <c r="WX208" s="2"/>
      <c r="WY208" s="2"/>
      <c r="WZ208" s="2"/>
      <c r="XA208" s="2"/>
      <c r="XB208" s="2"/>
      <c r="XC208" s="2"/>
      <c r="XD208" s="2"/>
      <c r="XE208" s="2"/>
      <c r="XF208" s="2"/>
      <c r="XG208" s="2"/>
      <c r="XH208" s="2"/>
      <c r="XI208" s="2"/>
      <c r="XJ208" s="2"/>
      <c r="XK208" s="2"/>
      <c r="XL208" s="2"/>
      <c r="XM208" s="2"/>
      <c r="XN208" s="2"/>
      <c r="XO208" s="2"/>
      <c r="XP208" s="2"/>
      <c r="XQ208" s="2"/>
      <c r="XR208" s="2"/>
      <c r="XS208" s="2"/>
      <c r="XT208" s="2"/>
      <c r="XU208" s="2"/>
      <c r="XV208" s="2"/>
      <c r="XW208" s="2"/>
      <c r="XX208" s="2"/>
      <c r="XY208" s="2"/>
      <c r="XZ208" s="2"/>
      <c r="YA208" s="2"/>
      <c r="YB208" s="2"/>
      <c r="YC208" s="2"/>
      <c r="YD208" s="2"/>
      <c r="YE208" s="2"/>
      <c r="YF208" s="2"/>
      <c r="YG208" s="2"/>
      <c r="YH208" s="2"/>
      <c r="YI208" s="2"/>
      <c r="YJ208" s="2"/>
      <c r="YK208" s="2"/>
      <c r="YL208" s="2"/>
      <c r="YM208" s="2"/>
      <c r="YN208" s="2"/>
      <c r="YO208" s="2"/>
      <c r="YP208" s="2"/>
      <c r="YQ208" s="2"/>
      <c r="YR208" s="2"/>
      <c r="YS208" s="2"/>
      <c r="YT208" s="2"/>
      <c r="YU208" s="2"/>
      <c r="YV208" s="2"/>
      <c r="YW208" s="2"/>
      <c r="YX208" s="2"/>
      <c r="YY208" s="2"/>
      <c r="YZ208" s="2"/>
      <c r="ZA208" s="2"/>
      <c r="ZB208" s="2"/>
      <c r="ZC208" s="2"/>
      <c r="ZD208" s="2"/>
      <c r="ZE208" s="2"/>
      <c r="ZF208" s="2"/>
      <c r="ZG208" s="2"/>
      <c r="ZH208" s="2"/>
      <c r="ZI208" s="2"/>
      <c r="ZJ208" s="2"/>
      <c r="ZK208" s="2"/>
      <c r="ZL208" s="2"/>
      <c r="ZM208" s="2"/>
      <c r="ZN208" s="2"/>
      <c r="ZO208" s="2"/>
      <c r="ZP208" s="2"/>
      <c r="ZQ208" s="2"/>
      <c r="ZR208" s="2"/>
      <c r="ZS208" s="2"/>
      <c r="ZT208" s="2"/>
      <c r="ZU208" s="2"/>
      <c r="ZV208" s="2"/>
      <c r="ZW208" s="2"/>
      <c r="ZX208" s="2"/>
      <c r="ZY208" s="2"/>
      <c r="ZZ208" s="2"/>
      <c r="AAA208" s="2"/>
      <c r="AAB208" s="2"/>
      <c r="AAC208" s="2"/>
      <c r="AAD208" s="2"/>
      <c r="AAE208" s="2"/>
      <c r="AAF208" s="2"/>
      <c r="AAG208" s="2"/>
      <c r="AAH208" s="2"/>
      <c r="AAI208" s="2"/>
      <c r="AAJ208" s="2"/>
      <c r="AAK208" s="2"/>
      <c r="AAL208" s="2"/>
      <c r="AAM208" s="2"/>
      <c r="AAN208" s="2"/>
      <c r="AAO208" s="2"/>
      <c r="AAP208" s="2"/>
      <c r="AAQ208" s="2"/>
      <c r="AAR208" s="2"/>
      <c r="AAS208" s="2"/>
      <c r="AAT208" s="2"/>
      <c r="AAU208" s="2"/>
      <c r="AAV208" s="2"/>
      <c r="AAW208" s="2"/>
      <c r="AAX208" s="2"/>
      <c r="AAY208" s="2"/>
      <c r="AAZ208" s="2"/>
      <c r="ABA208" s="2"/>
      <c r="ABB208" s="2"/>
      <c r="ABC208" s="2"/>
      <c r="ABD208" s="2"/>
      <c r="ABE208" s="2"/>
      <c r="ABF208" s="2"/>
      <c r="ABG208" s="2"/>
      <c r="ABH208" s="2"/>
      <c r="ABI208" s="2"/>
      <c r="ABJ208" s="2"/>
      <c r="ABK208" s="2"/>
      <c r="ABL208" s="2"/>
      <c r="ABM208" s="2"/>
      <c r="ABN208" s="2"/>
      <c r="ABO208" s="2"/>
      <c r="ABP208" s="2"/>
      <c r="ABQ208" s="2"/>
      <c r="ABR208" s="2"/>
      <c r="ABS208" s="2"/>
      <c r="ABT208" s="2"/>
      <c r="ABU208" s="2"/>
      <c r="ABV208" s="2"/>
      <c r="ABW208" s="2"/>
      <c r="ABX208" s="2"/>
      <c r="ABY208" s="2"/>
      <c r="ABZ208" s="2"/>
    </row>
    <row r="209" spans="1:754" x14ac:dyDescent="0.2">
      <c r="A209" s="2">
        <v>1978</v>
      </c>
      <c r="B209" s="19" t="s">
        <v>13</v>
      </c>
      <c r="C209" s="6">
        <v>208037</v>
      </c>
      <c r="D209" s="5">
        <v>681</v>
      </c>
      <c r="E209" s="7">
        <f>C209/D209</f>
        <v>305.48751835535978</v>
      </c>
      <c r="F209" s="11">
        <f>C209/664224</f>
        <v>0.31320307607072312</v>
      </c>
      <c r="G209" s="5">
        <v>80821</v>
      </c>
      <c r="H209" s="16">
        <f>C209/G209</f>
        <v>2.5740463493398993</v>
      </c>
    </row>
    <row r="210" spans="1:754" x14ac:dyDescent="0.2">
      <c r="A210" s="2">
        <v>1950</v>
      </c>
      <c r="B210" s="19" t="s">
        <v>13</v>
      </c>
      <c r="C210" s="8">
        <v>400390</v>
      </c>
      <c r="D210" s="5">
        <v>2275</v>
      </c>
      <c r="E210" s="7">
        <f>C210/D210</f>
        <v>175.9956043956044</v>
      </c>
      <c r="F210" s="11">
        <f>C210/664224</f>
        <v>0.60279363588187118</v>
      </c>
      <c r="G210" s="10">
        <v>54006</v>
      </c>
      <c r="H210" s="16">
        <f>C210/G210</f>
        <v>7.413805873421472</v>
      </c>
    </row>
    <row r="211" spans="1:754" x14ac:dyDescent="0.2">
      <c r="A211" s="2">
        <v>1940</v>
      </c>
      <c r="B211" s="19" t="s">
        <v>13</v>
      </c>
      <c r="C211" s="6">
        <v>402493</v>
      </c>
      <c r="D211" s="5">
        <v>2753</v>
      </c>
      <c r="E211" s="7">
        <f>C211/D211</f>
        <v>146.20159825644751</v>
      </c>
      <c r="F211" s="11">
        <f>C211/664224</f>
        <v>0.60595973647444235</v>
      </c>
      <c r="G211" s="12">
        <v>54006</v>
      </c>
      <c r="H211" s="16">
        <f>C211/G211</f>
        <v>7.4527459911861644</v>
      </c>
    </row>
    <row r="212" spans="1:754" x14ac:dyDescent="0.2">
      <c r="A212">
        <v>1930</v>
      </c>
      <c r="B212" s="19" t="s">
        <v>13</v>
      </c>
      <c r="C212" s="5">
        <v>429068</v>
      </c>
      <c r="D212" s="5">
        <v>2852</v>
      </c>
      <c r="E212" s="7">
        <f>C212/D212</f>
        <v>150.44460028050491</v>
      </c>
      <c r="F212" s="11">
        <f>C212/664224</f>
        <v>0.64596882979235926</v>
      </c>
      <c r="G212" s="10">
        <v>43898</v>
      </c>
      <c r="H212" s="16">
        <f>C212/G212</f>
        <v>9.7742038361656576</v>
      </c>
    </row>
    <row r="213" spans="1:754" x14ac:dyDescent="0.2">
      <c r="A213">
        <v>1920</v>
      </c>
      <c r="B213" s="19" t="s">
        <v>13</v>
      </c>
      <c r="C213" s="4">
        <v>445629</v>
      </c>
      <c r="D213" s="5">
        <v>3402</v>
      </c>
      <c r="E213" s="7">
        <f>C213/D213</f>
        <v>130.99029982363317</v>
      </c>
      <c r="F213" s="11">
        <f>C213/664224</f>
        <v>0.67090168376933079</v>
      </c>
      <c r="G213" s="12">
        <v>43898</v>
      </c>
      <c r="H213" s="16">
        <f>C213/G213</f>
        <v>10.151464759214543</v>
      </c>
    </row>
    <row r="214" spans="1:754" x14ac:dyDescent="0.2">
      <c r="A214">
        <v>1910</v>
      </c>
      <c r="B214" s="19" t="s">
        <v>13</v>
      </c>
      <c r="C214" s="4">
        <v>450324</v>
      </c>
      <c r="D214" s="5">
        <v>3608</v>
      </c>
      <c r="E214" s="7">
        <f>C214/D214</f>
        <v>124.81263858093126</v>
      </c>
      <c r="F214" s="11">
        <f>C214/664224</f>
        <v>0.67797008238184708</v>
      </c>
      <c r="G214" s="17"/>
      <c r="DU214" s="2"/>
      <c r="DV214" s="2"/>
      <c r="DW214" s="2"/>
      <c r="DX214" s="2"/>
      <c r="DY214" s="2"/>
      <c r="DZ214" s="2"/>
      <c r="EA214" s="2"/>
      <c r="EB214" s="2"/>
      <c r="EC214" s="2"/>
      <c r="ED214" s="2"/>
      <c r="EE214" s="2"/>
      <c r="EF214" s="2"/>
      <c r="EG214" s="2"/>
      <c r="EH214" s="2"/>
      <c r="EI214" s="2"/>
      <c r="EJ214" s="2"/>
      <c r="EK214" s="2"/>
      <c r="EL214" s="2"/>
      <c r="EM214" s="2"/>
      <c r="EN214" s="2"/>
      <c r="EO214" s="2"/>
      <c r="EP214" s="2"/>
      <c r="EQ214" s="2"/>
      <c r="ER214" s="2"/>
      <c r="ES214" s="2"/>
      <c r="ET214" s="2"/>
      <c r="EU214" s="2"/>
      <c r="EV214" s="2"/>
      <c r="EW214" s="2"/>
      <c r="EX214" s="2"/>
      <c r="EY214" s="2"/>
      <c r="EZ214" s="2"/>
      <c r="FA214" s="2"/>
      <c r="FB214" s="2"/>
      <c r="FC214" s="2"/>
      <c r="FD214" s="2"/>
      <c r="FE214" s="2"/>
      <c r="FF214" s="2"/>
      <c r="FG214" s="2"/>
      <c r="FH214" s="2"/>
      <c r="FI214" s="2"/>
      <c r="FJ214" s="2"/>
      <c r="FK214" s="2"/>
      <c r="FL214" s="2"/>
      <c r="FM214" s="2"/>
      <c r="FN214" s="2"/>
      <c r="FO214" s="2"/>
      <c r="FP214" s="2"/>
      <c r="FQ214" s="2"/>
      <c r="FR214" s="2"/>
      <c r="FS214" s="2"/>
      <c r="FT214" s="2"/>
      <c r="FU214" s="2"/>
      <c r="FV214" s="2"/>
      <c r="FW214" s="2"/>
      <c r="FX214" s="2"/>
      <c r="FY214" s="2"/>
      <c r="FZ214" s="2"/>
      <c r="GA214" s="2"/>
      <c r="GB214" s="2"/>
      <c r="GC214" s="2"/>
      <c r="GD214" s="2"/>
      <c r="GE214" s="2"/>
      <c r="GF214" s="2"/>
      <c r="GG214" s="2"/>
      <c r="GH214" s="2"/>
      <c r="GI214" s="2"/>
      <c r="GJ214" s="2"/>
      <c r="GK214" s="2"/>
      <c r="GL214" s="2"/>
      <c r="GM214" s="2"/>
      <c r="GN214" s="2"/>
      <c r="GO214" s="2"/>
      <c r="GP214" s="2"/>
      <c r="GQ214" s="2"/>
      <c r="GR214" s="2"/>
      <c r="GS214" s="2"/>
      <c r="GT214" s="2"/>
      <c r="GU214" s="2"/>
      <c r="GV214" s="2"/>
      <c r="GW214" s="2"/>
      <c r="GX214" s="2"/>
      <c r="GY214" s="2"/>
      <c r="GZ214" s="2"/>
      <c r="HA214" s="2"/>
      <c r="HB214" s="2"/>
      <c r="HC214" s="2"/>
      <c r="HD214" s="2"/>
      <c r="HE214" s="2"/>
      <c r="HF214" s="2"/>
      <c r="HG214" s="2"/>
      <c r="HH214" s="2"/>
      <c r="HI214" s="2"/>
      <c r="HJ214" s="2"/>
      <c r="HK214" s="2"/>
      <c r="HL214" s="2"/>
      <c r="HM214" s="2"/>
      <c r="HN214" s="2"/>
      <c r="HO214" s="2"/>
      <c r="HP214" s="2"/>
      <c r="HQ214" s="2"/>
      <c r="HR214" s="2"/>
      <c r="HS214" s="2"/>
      <c r="HT214" s="2"/>
      <c r="HU214" s="2"/>
      <c r="HV214" s="2"/>
      <c r="HW214" s="2"/>
      <c r="HX214" s="2"/>
      <c r="HY214" s="2"/>
      <c r="HZ214" s="2"/>
      <c r="IA214" s="2"/>
      <c r="IB214" s="2"/>
      <c r="IC214" s="2"/>
      <c r="ID214" s="2"/>
      <c r="IE214" s="2"/>
      <c r="IF214" s="2"/>
      <c r="IG214" s="2"/>
      <c r="IH214" s="2"/>
      <c r="II214" s="2"/>
      <c r="IJ214" s="2"/>
      <c r="IK214" s="2"/>
      <c r="IL214" s="2"/>
      <c r="IM214" s="2"/>
      <c r="IN214" s="2"/>
      <c r="IO214" s="2"/>
      <c r="IP214" s="2"/>
      <c r="IQ214" s="2"/>
      <c r="IR214" s="2"/>
      <c r="IS214" s="2"/>
      <c r="IT214" s="2"/>
      <c r="IU214" s="2"/>
      <c r="IV214" s="2"/>
      <c r="IW214" s="2"/>
      <c r="IX214" s="2"/>
      <c r="IY214" s="2"/>
      <c r="IZ214" s="2"/>
      <c r="JA214" s="2"/>
      <c r="JB214" s="2"/>
      <c r="JC214" s="2"/>
      <c r="JD214" s="2"/>
      <c r="JE214" s="2"/>
      <c r="JF214" s="2"/>
      <c r="JG214" s="2"/>
      <c r="JH214" s="2"/>
      <c r="JI214" s="2"/>
      <c r="JJ214" s="2"/>
      <c r="JK214" s="2"/>
      <c r="JL214" s="2"/>
      <c r="JM214" s="2"/>
      <c r="JN214" s="2"/>
      <c r="JO214" s="2"/>
      <c r="JP214" s="2"/>
      <c r="JQ214" s="2"/>
      <c r="JR214" s="2"/>
      <c r="JS214" s="2"/>
      <c r="JT214" s="2"/>
      <c r="JU214" s="2"/>
      <c r="JV214" s="2"/>
      <c r="JW214" s="2"/>
      <c r="JX214" s="2"/>
      <c r="JY214" s="2"/>
      <c r="JZ214" s="2"/>
      <c r="KA214" s="2"/>
      <c r="KB214" s="2"/>
      <c r="KC214" s="2"/>
      <c r="KD214" s="2"/>
      <c r="KE214" s="2"/>
      <c r="KF214" s="2"/>
      <c r="KG214" s="2"/>
      <c r="KH214" s="2"/>
      <c r="KI214" s="2"/>
      <c r="KJ214" s="2"/>
      <c r="KK214" s="2"/>
      <c r="KL214" s="2"/>
      <c r="KM214" s="2"/>
      <c r="KN214" s="2"/>
      <c r="KO214" s="2"/>
      <c r="KP214" s="2"/>
      <c r="KQ214" s="2"/>
      <c r="KR214" s="2"/>
      <c r="KS214" s="2"/>
      <c r="KT214" s="2"/>
      <c r="KU214" s="2"/>
      <c r="KV214" s="2"/>
      <c r="KW214" s="2"/>
      <c r="KX214" s="2"/>
      <c r="KY214" s="2"/>
      <c r="KZ214" s="2"/>
      <c r="LA214" s="2"/>
      <c r="LB214" s="2"/>
      <c r="LC214" s="2"/>
      <c r="LD214" s="2"/>
      <c r="LE214" s="2"/>
      <c r="LF214" s="2"/>
      <c r="LG214" s="2"/>
      <c r="LH214" s="2"/>
      <c r="LI214" s="2"/>
      <c r="LJ214" s="2"/>
      <c r="LK214" s="2"/>
      <c r="LL214" s="2"/>
      <c r="LM214" s="2"/>
      <c r="LN214" s="2"/>
      <c r="LO214" s="2"/>
      <c r="LP214" s="2"/>
      <c r="LQ214" s="2"/>
      <c r="LR214" s="2"/>
      <c r="LS214" s="2"/>
      <c r="LT214" s="2"/>
      <c r="LU214" s="2"/>
      <c r="LV214" s="2"/>
      <c r="LW214" s="2"/>
      <c r="LX214" s="2"/>
      <c r="LY214" s="2"/>
      <c r="LZ214" s="2"/>
      <c r="MA214" s="2"/>
      <c r="MB214" s="2"/>
      <c r="MC214" s="2"/>
      <c r="MD214" s="2"/>
      <c r="ME214" s="2"/>
      <c r="MF214" s="2"/>
      <c r="MG214" s="2"/>
      <c r="MH214" s="2"/>
      <c r="MI214" s="2"/>
      <c r="MJ214" s="2"/>
      <c r="MK214" s="2"/>
      <c r="ML214" s="2"/>
      <c r="MM214" s="2"/>
      <c r="MN214" s="2"/>
      <c r="MO214" s="2"/>
      <c r="MP214" s="2"/>
      <c r="MQ214" s="2"/>
      <c r="MR214" s="2"/>
      <c r="MS214" s="2"/>
      <c r="MT214" s="2"/>
      <c r="MU214" s="2"/>
      <c r="MV214" s="2"/>
      <c r="MW214" s="2"/>
      <c r="MX214" s="2"/>
      <c r="MY214" s="2"/>
      <c r="MZ214" s="2"/>
      <c r="NA214" s="2"/>
      <c r="NB214" s="2"/>
      <c r="NC214" s="2"/>
      <c r="ND214" s="2"/>
      <c r="NE214" s="2"/>
      <c r="NF214" s="2"/>
      <c r="NG214" s="2"/>
      <c r="NH214" s="2"/>
      <c r="NI214" s="2"/>
      <c r="NJ214" s="2"/>
      <c r="NK214" s="2"/>
      <c r="NL214" s="2"/>
      <c r="NM214" s="2"/>
      <c r="NN214" s="2"/>
      <c r="NO214" s="2"/>
      <c r="NP214" s="2"/>
      <c r="NQ214" s="2"/>
      <c r="NR214" s="2"/>
      <c r="NS214" s="2"/>
      <c r="NT214" s="2"/>
      <c r="NU214" s="2"/>
      <c r="NV214" s="2"/>
      <c r="NW214" s="2"/>
      <c r="NX214" s="2"/>
      <c r="NY214" s="2"/>
      <c r="NZ214" s="2"/>
      <c r="OA214" s="2"/>
      <c r="OB214" s="2"/>
      <c r="OC214" s="2"/>
      <c r="OD214" s="2"/>
      <c r="OE214" s="2"/>
      <c r="OF214" s="2"/>
      <c r="OG214" s="2"/>
      <c r="OH214" s="2"/>
      <c r="OI214" s="2"/>
      <c r="OJ214" s="2"/>
      <c r="OK214" s="2"/>
      <c r="OL214" s="2"/>
      <c r="OM214" s="2"/>
      <c r="ON214" s="2"/>
      <c r="OO214" s="2"/>
      <c r="OP214" s="2"/>
      <c r="OQ214" s="2"/>
      <c r="OR214" s="2"/>
      <c r="OS214" s="2"/>
      <c r="OT214" s="2"/>
      <c r="OU214" s="2"/>
      <c r="OV214" s="2"/>
      <c r="OW214" s="2"/>
      <c r="OX214" s="2"/>
      <c r="OY214" s="2"/>
      <c r="OZ214" s="2"/>
      <c r="PA214" s="2"/>
      <c r="PB214" s="2"/>
      <c r="PC214" s="2"/>
      <c r="PD214" s="2"/>
      <c r="PE214" s="2"/>
      <c r="PF214" s="2"/>
      <c r="PG214" s="2"/>
      <c r="PH214" s="2"/>
      <c r="PI214" s="2"/>
      <c r="PJ214" s="2"/>
      <c r="PK214" s="2"/>
      <c r="PL214" s="2"/>
      <c r="PM214" s="2"/>
      <c r="PN214" s="2"/>
      <c r="PO214" s="2"/>
      <c r="PP214" s="2"/>
      <c r="PQ214" s="2"/>
      <c r="PR214" s="2"/>
      <c r="PS214" s="2"/>
      <c r="PT214" s="2"/>
      <c r="PU214" s="2"/>
      <c r="PV214" s="2"/>
      <c r="PW214" s="2"/>
      <c r="PX214" s="2"/>
      <c r="PY214" s="2"/>
      <c r="PZ214" s="2"/>
      <c r="QA214" s="2"/>
      <c r="QB214" s="2"/>
      <c r="QC214" s="2"/>
      <c r="QD214" s="2"/>
      <c r="QE214" s="2"/>
      <c r="QF214" s="2"/>
      <c r="QG214" s="2"/>
      <c r="QH214" s="2"/>
      <c r="QI214" s="2"/>
      <c r="QJ214" s="2"/>
      <c r="QK214" s="2"/>
      <c r="QL214" s="2"/>
      <c r="QM214" s="2"/>
      <c r="QN214" s="2"/>
      <c r="QO214" s="2"/>
      <c r="QP214" s="2"/>
      <c r="QQ214" s="2"/>
      <c r="QR214" s="2"/>
      <c r="QS214" s="2"/>
      <c r="QT214" s="2"/>
      <c r="QU214" s="2"/>
      <c r="QV214" s="2"/>
      <c r="QW214" s="2"/>
      <c r="QX214" s="2"/>
      <c r="QY214" s="2"/>
      <c r="QZ214" s="2"/>
      <c r="RA214" s="2"/>
      <c r="RB214" s="2"/>
      <c r="RC214" s="2"/>
      <c r="RD214" s="2"/>
      <c r="RE214" s="2"/>
      <c r="RF214" s="2"/>
      <c r="RG214" s="2"/>
      <c r="RH214" s="2"/>
      <c r="RI214" s="2"/>
      <c r="RJ214" s="2"/>
      <c r="RK214" s="2"/>
      <c r="RL214" s="2"/>
      <c r="RM214" s="2"/>
      <c r="RN214" s="2"/>
      <c r="RO214" s="2"/>
      <c r="RP214" s="2"/>
      <c r="RQ214" s="2"/>
      <c r="RR214" s="2"/>
      <c r="RS214" s="2"/>
      <c r="RT214" s="2"/>
      <c r="RU214" s="2"/>
      <c r="RV214" s="2"/>
      <c r="RW214" s="2"/>
      <c r="RX214" s="2"/>
      <c r="RY214" s="2"/>
      <c r="RZ214" s="2"/>
      <c r="SA214" s="2"/>
      <c r="SB214" s="2"/>
      <c r="SC214" s="2"/>
      <c r="SD214" s="2"/>
      <c r="SE214" s="2"/>
      <c r="SF214" s="2"/>
      <c r="SG214" s="2"/>
      <c r="SH214" s="2"/>
      <c r="SI214" s="2"/>
      <c r="SJ214" s="2"/>
      <c r="SK214" s="2"/>
      <c r="SL214" s="2"/>
      <c r="SM214" s="2"/>
      <c r="SN214" s="2"/>
      <c r="SO214" s="2"/>
      <c r="SP214" s="2"/>
      <c r="SQ214" s="2"/>
      <c r="SR214" s="2"/>
      <c r="SS214" s="2"/>
      <c r="ST214" s="2"/>
      <c r="SU214" s="2"/>
      <c r="SV214" s="2"/>
      <c r="SW214" s="2"/>
      <c r="SX214" s="2"/>
      <c r="SY214" s="2"/>
      <c r="SZ214" s="2"/>
      <c r="TA214" s="2"/>
      <c r="TB214" s="2"/>
      <c r="TC214" s="2"/>
      <c r="TD214" s="2"/>
      <c r="TE214" s="2"/>
      <c r="TF214" s="2"/>
      <c r="TG214" s="2"/>
      <c r="TH214" s="2"/>
      <c r="TI214" s="2"/>
      <c r="TJ214" s="2"/>
      <c r="TK214" s="2"/>
      <c r="TL214" s="2"/>
      <c r="TM214" s="2"/>
      <c r="TN214" s="2"/>
      <c r="TO214" s="2"/>
      <c r="TP214" s="2"/>
      <c r="TQ214" s="2"/>
      <c r="TR214" s="2"/>
      <c r="TS214" s="2"/>
      <c r="TT214" s="2"/>
      <c r="TU214" s="2"/>
      <c r="TV214" s="2"/>
      <c r="TW214" s="2"/>
      <c r="TX214" s="2"/>
      <c r="TY214" s="2"/>
      <c r="TZ214" s="2"/>
      <c r="UA214" s="2"/>
      <c r="UB214" s="2"/>
      <c r="UC214" s="2"/>
      <c r="UD214" s="2"/>
      <c r="UE214" s="2"/>
      <c r="UF214" s="2"/>
      <c r="UG214" s="2"/>
      <c r="UH214" s="2"/>
      <c r="UI214" s="2"/>
      <c r="UJ214" s="2"/>
      <c r="UK214" s="2"/>
      <c r="UL214" s="2"/>
      <c r="UM214" s="2"/>
      <c r="UN214" s="2"/>
      <c r="UO214" s="2"/>
      <c r="UP214" s="2"/>
      <c r="UQ214" s="2"/>
      <c r="UR214" s="2"/>
      <c r="US214" s="2"/>
      <c r="UT214" s="2"/>
      <c r="UU214" s="2"/>
      <c r="UV214" s="2"/>
      <c r="UW214" s="2"/>
      <c r="UX214" s="2"/>
      <c r="UY214" s="2"/>
      <c r="UZ214" s="2"/>
      <c r="VA214" s="2"/>
      <c r="VB214" s="2"/>
      <c r="VC214" s="2"/>
      <c r="VD214" s="2"/>
      <c r="VE214" s="2"/>
      <c r="VF214" s="2"/>
      <c r="VG214" s="2"/>
      <c r="VH214" s="2"/>
      <c r="VI214" s="2"/>
      <c r="VJ214" s="2"/>
      <c r="VK214" s="2"/>
      <c r="VL214" s="2"/>
      <c r="VM214" s="2"/>
      <c r="VN214" s="2"/>
      <c r="VO214" s="2"/>
      <c r="VP214" s="2"/>
      <c r="VQ214" s="2"/>
      <c r="VR214" s="2"/>
      <c r="VS214" s="2"/>
      <c r="VT214" s="2"/>
      <c r="VU214" s="2"/>
      <c r="VV214" s="2"/>
      <c r="VW214" s="2"/>
      <c r="VX214" s="2"/>
      <c r="VY214" s="2"/>
      <c r="VZ214" s="2"/>
      <c r="WA214" s="2"/>
      <c r="WB214" s="2"/>
      <c r="WC214" s="2"/>
      <c r="WD214" s="2"/>
      <c r="WE214" s="2"/>
      <c r="WF214" s="2"/>
      <c r="WG214" s="2"/>
      <c r="WH214" s="2"/>
      <c r="WI214" s="2"/>
      <c r="WJ214" s="2"/>
      <c r="WK214" s="2"/>
      <c r="WL214" s="2"/>
      <c r="WM214" s="2"/>
      <c r="WN214" s="2"/>
      <c r="WO214" s="2"/>
      <c r="WP214" s="2"/>
      <c r="WQ214" s="2"/>
      <c r="WR214" s="2"/>
      <c r="WS214" s="2"/>
      <c r="WT214" s="2"/>
      <c r="WU214" s="2"/>
      <c r="WV214" s="2"/>
      <c r="WW214" s="2"/>
      <c r="WX214" s="2"/>
      <c r="WY214" s="2"/>
      <c r="WZ214" s="2"/>
      <c r="XA214" s="2"/>
      <c r="XB214" s="2"/>
      <c r="XC214" s="2"/>
      <c r="XD214" s="2"/>
      <c r="XE214" s="2"/>
      <c r="XF214" s="2"/>
      <c r="XG214" s="2"/>
      <c r="XH214" s="2"/>
      <c r="XI214" s="2"/>
      <c r="XJ214" s="2"/>
      <c r="XK214" s="2"/>
      <c r="XL214" s="2"/>
      <c r="XM214" s="2"/>
      <c r="XN214" s="2"/>
      <c r="XO214" s="2"/>
      <c r="XP214" s="2"/>
      <c r="XQ214" s="2"/>
      <c r="XR214" s="2"/>
      <c r="XS214" s="2"/>
      <c r="XT214" s="2"/>
      <c r="XU214" s="2"/>
      <c r="XV214" s="2"/>
      <c r="XW214" s="2"/>
      <c r="XX214" s="2"/>
      <c r="XY214" s="2"/>
      <c r="XZ214" s="2"/>
      <c r="YA214" s="2"/>
      <c r="YB214" s="2"/>
      <c r="YC214" s="2"/>
      <c r="YD214" s="2"/>
      <c r="YE214" s="2"/>
      <c r="YF214" s="2"/>
      <c r="YG214" s="2"/>
      <c r="YH214" s="2"/>
      <c r="YI214" s="2"/>
      <c r="YJ214" s="2"/>
      <c r="YK214" s="2"/>
      <c r="YL214" s="2"/>
      <c r="YM214" s="2"/>
      <c r="YN214" s="2"/>
      <c r="YO214" s="2"/>
      <c r="YP214" s="2"/>
      <c r="YQ214" s="2"/>
      <c r="YR214" s="2"/>
      <c r="YS214" s="2"/>
      <c r="YT214" s="2"/>
      <c r="YU214" s="2"/>
      <c r="YV214" s="2"/>
      <c r="YW214" s="2"/>
      <c r="YX214" s="2"/>
      <c r="YY214" s="2"/>
      <c r="YZ214" s="2"/>
      <c r="ZA214" s="2"/>
      <c r="ZB214" s="2"/>
      <c r="ZC214" s="2"/>
      <c r="ZD214" s="2"/>
      <c r="ZE214" s="2"/>
      <c r="ZF214" s="2"/>
      <c r="ZG214" s="2"/>
      <c r="ZH214" s="2"/>
      <c r="ZI214" s="2"/>
      <c r="ZJ214" s="2"/>
      <c r="ZK214" s="2"/>
      <c r="ZL214" s="2"/>
      <c r="ZM214" s="2"/>
      <c r="ZN214" s="2"/>
      <c r="ZO214" s="2"/>
      <c r="ZP214" s="2"/>
      <c r="ZQ214" s="2"/>
      <c r="ZR214" s="2"/>
      <c r="ZS214" s="2"/>
      <c r="ZT214" s="2"/>
      <c r="ZU214" s="2"/>
      <c r="ZV214" s="2"/>
      <c r="ZW214" s="2"/>
      <c r="ZX214" s="2"/>
      <c r="ZY214" s="2"/>
      <c r="ZZ214" s="2"/>
      <c r="AAA214" s="2"/>
      <c r="AAB214" s="2"/>
      <c r="AAC214" s="2"/>
      <c r="AAD214" s="2"/>
      <c r="AAE214" s="2"/>
      <c r="AAF214" s="2"/>
      <c r="AAG214" s="2"/>
      <c r="AAH214" s="2"/>
      <c r="AAI214" s="2"/>
      <c r="AAJ214" s="2"/>
      <c r="AAK214" s="2"/>
      <c r="AAL214" s="2"/>
      <c r="AAM214" s="2"/>
      <c r="AAN214" s="2"/>
      <c r="AAO214" s="2"/>
      <c r="AAP214" s="2"/>
      <c r="AAQ214" s="2"/>
      <c r="AAR214" s="2"/>
      <c r="AAS214" s="2"/>
      <c r="AAT214" s="2"/>
      <c r="AAU214" s="2"/>
      <c r="AAV214" s="2"/>
      <c r="AAW214" s="2"/>
      <c r="AAX214" s="2"/>
      <c r="AAY214" s="2"/>
      <c r="AAZ214" s="2"/>
      <c r="ABA214" s="2"/>
      <c r="ABB214" s="2"/>
      <c r="ABC214" s="2"/>
      <c r="ABD214" s="2"/>
      <c r="ABE214" s="2"/>
      <c r="ABF214" s="2"/>
      <c r="ABG214" s="2"/>
      <c r="ABH214" s="2"/>
      <c r="ABI214" s="2"/>
      <c r="ABJ214" s="2"/>
      <c r="ABK214" s="2"/>
      <c r="ABL214" s="2"/>
      <c r="ABM214" s="2"/>
      <c r="ABN214" s="2"/>
      <c r="ABO214" s="2"/>
      <c r="ABP214" s="2"/>
      <c r="ABQ214" s="2"/>
      <c r="ABR214" s="2"/>
      <c r="ABS214" s="2"/>
      <c r="ABT214" s="2"/>
      <c r="ABU214" s="2"/>
      <c r="ABV214" s="2"/>
      <c r="ABW214" s="2"/>
      <c r="ABX214" s="2"/>
      <c r="ABY214" s="2"/>
      <c r="ABZ214" s="2"/>
    </row>
    <row r="215" spans="1:754" x14ac:dyDescent="0.2">
      <c r="A215" s="2">
        <v>1945</v>
      </c>
      <c r="B215" s="19" t="s">
        <v>13</v>
      </c>
      <c r="C215" s="6">
        <v>426209</v>
      </c>
      <c r="D215" s="5">
        <v>2707</v>
      </c>
      <c r="E215" s="7">
        <f>C215/D215</f>
        <v>157.4469892870336</v>
      </c>
      <c r="F215" s="11">
        <f>C215/664224</f>
        <v>0.64166455894397068</v>
      </c>
      <c r="G215" s="15"/>
    </row>
    <row r="216" spans="1:754" x14ac:dyDescent="0.2">
      <c r="A216" s="2">
        <v>1935</v>
      </c>
      <c r="B216" s="19" t="s">
        <v>13</v>
      </c>
      <c r="C216" s="5">
        <v>416453</v>
      </c>
      <c r="D216" s="5">
        <v>3026</v>
      </c>
      <c r="E216" s="7">
        <f>C216/D216</f>
        <v>137.62491738268341</v>
      </c>
      <c r="F216" s="11">
        <f>C216/664224</f>
        <v>0.62697674278556637</v>
      </c>
      <c r="G216" s="17"/>
    </row>
    <row r="217" spans="1:754" x14ac:dyDescent="0.2">
      <c r="A217">
        <v>1925</v>
      </c>
      <c r="B217" s="19" t="s">
        <v>13</v>
      </c>
      <c r="C217" s="4">
        <v>413560</v>
      </c>
      <c r="D217" s="5">
        <v>3385</v>
      </c>
      <c r="E217" s="7">
        <f>C217/D217</f>
        <v>122.17429837518463</v>
      </c>
      <c r="F217" s="11">
        <f>C217/664224</f>
        <v>0.62262128438599029</v>
      </c>
      <c r="G217" s="15"/>
    </row>
    <row r="218" spans="1:754" x14ac:dyDescent="0.2">
      <c r="A218" s="2">
        <v>1954</v>
      </c>
      <c r="B218" s="19" t="s">
        <v>13</v>
      </c>
      <c r="C218" s="8">
        <v>391136</v>
      </c>
      <c r="D218" s="5">
        <v>1967</v>
      </c>
      <c r="E218" s="7">
        <f>C218/D218</f>
        <v>198.84900864260294</v>
      </c>
      <c r="F218" s="11">
        <f>C218/664224</f>
        <v>0.5888615888615889</v>
      </c>
      <c r="G218" s="17"/>
    </row>
    <row r="219" spans="1:754" x14ac:dyDescent="0.2">
      <c r="A219" s="2">
        <v>1959</v>
      </c>
      <c r="B219" s="19" t="s">
        <v>13</v>
      </c>
      <c r="C219" s="6">
        <v>327897</v>
      </c>
      <c r="D219" s="5">
        <v>1494</v>
      </c>
      <c r="E219" s="7">
        <f>C219/D219</f>
        <v>219.47590361445782</v>
      </c>
      <c r="F219" s="11">
        <f>C219/664224</f>
        <v>0.49365424916895506</v>
      </c>
    </row>
    <row r="220" spans="1:754" x14ac:dyDescent="0.2">
      <c r="A220" s="2">
        <v>1964</v>
      </c>
      <c r="B220" s="19" t="s">
        <v>13</v>
      </c>
      <c r="C220" s="6">
        <v>310955</v>
      </c>
      <c r="D220" s="5">
        <v>1254</v>
      </c>
      <c r="E220" s="7">
        <f>C220/D220</f>
        <v>247.97049441786285</v>
      </c>
      <c r="F220" s="11">
        <f>C220/664224</f>
        <v>0.46814779351544056</v>
      </c>
      <c r="G220" s="17"/>
    </row>
    <row r="221" spans="1:754" x14ac:dyDescent="0.2">
      <c r="A221" s="2">
        <v>1969</v>
      </c>
      <c r="B221" s="19" t="s">
        <v>13</v>
      </c>
      <c r="C221" s="6">
        <v>243388</v>
      </c>
      <c r="D221" s="5">
        <v>917</v>
      </c>
      <c r="E221" s="7">
        <f>C221/D221</f>
        <v>265.41766630316249</v>
      </c>
      <c r="F221" s="11">
        <f>C221/664224</f>
        <v>0.36642457965987379</v>
      </c>
    </row>
    <row r="222" spans="1:754" x14ac:dyDescent="0.2">
      <c r="A222" s="2">
        <v>2012</v>
      </c>
      <c r="B222" s="19" t="s">
        <v>14</v>
      </c>
      <c r="C222" s="5">
        <v>95378</v>
      </c>
      <c r="D222">
        <v>494</v>
      </c>
      <c r="E222" s="7">
        <f>C222/D222</f>
        <v>193.07287449392712</v>
      </c>
      <c r="F222" s="11">
        <f>C222/406208</f>
        <v>0.23480089018433906</v>
      </c>
      <c r="G222" s="13">
        <v>62450</v>
      </c>
      <c r="H222" s="16">
        <f>C222/G222</f>
        <v>1.5272698158526821</v>
      </c>
    </row>
    <row r="223" spans="1:754" x14ac:dyDescent="0.2">
      <c r="A223" s="2">
        <v>2017</v>
      </c>
      <c r="B223" s="19" t="s">
        <v>14</v>
      </c>
      <c r="C223" s="5">
        <v>99179</v>
      </c>
      <c r="D223">
        <v>518</v>
      </c>
      <c r="E223" s="7">
        <f>C223/D223</f>
        <v>191.46525096525096</v>
      </c>
      <c r="F223" s="11">
        <f>C223/406208</f>
        <v>0.24415816527493303</v>
      </c>
      <c r="G223" s="14">
        <v>60312</v>
      </c>
      <c r="H223" s="16">
        <f>C223/G223</f>
        <v>1.6444322854489986</v>
      </c>
    </row>
    <row r="224" spans="1:754" x14ac:dyDescent="0.2">
      <c r="A224" s="2">
        <v>2007</v>
      </c>
      <c r="B224" s="19" t="s">
        <v>14</v>
      </c>
      <c r="C224" s="5">
        <v>106574</v>
      </c>
      <c r="D224">
        <v>554</v>
      </c>
      <c r="E224" s="7">
        <f>C224/D224</f>
        <v>192.37184115523465</v>
      </c>
      <c r="F224" s="11">
        <f>C224/406208</f>
        <v>0.26236312431069797</v>
      </c>
      <c r="G224" s="13">
        <v>63430</v>
      </c>
      <c r="H224" s="16">
        <f>C224/G224</f>
        <v>1.6801828787639919</v>
      </c>
    </row>
    <row r="225" spans="1:754" x14ac:dyDescent="0.2">
      <c r="A225">
        <v>1992</v>
      </c>
      <c r="B225" s="19" t="s">
        <v>14</v>
      </c>
      <c r="C225" s="6">
        <v>111974</v>
      </c>
      <c r="D225">
        <v>484</v>
      </c>
      <c r="E225" s="7">
        <f>C225/D225</f>
        <v>231.35123966942149</v>
      </c>
      <c r="F225" s="11">
        <f>C225/406208</f>
        <v>0.27565680636521189</v>
      </c>
      <c r="G225" s="14">
        <v>63228</v>
      </c>
      <c r="H225" s="16">
        <f>C225/G225</f>
        <v>1.7709559056114379</v>
      </c>
    </row>
    <row r="226" spans="1:754" x14ac:dyDescent="0.2">
      <c r="A226">
        <v>1997</v>
      </c>
      <c r="B226" s="19" t="s">
        <v>14</v>
      </c>
      <c r="C226" s="6">
        <v>114883</v>
      </c>
      <c r="D226">
        <v>464</v>
      </c>
      <c r="E226" s="7">
        <f>C226/D226</f>
        <v>247.59267241379311</v>
      </c>
      <c r="F226" s="11">
        <f>C226/406208</f>
        <v>0.28281816212383803</v>
      </c>
      <c r="G226" s="13">
        <v>63505</v>
      </c>
      <c r="H226" s="16">
        <f>C226/G226</f>
        <v>1.8090386583733564</v>
      </c>
    </row>
    <row r="227" spans="1:754" x14ac:dyDescent="0.2">
      <c r="A227" s="2">
        <v>2002</v>
      </c>
      <c r="B227" s="19" t="s">
        <v>14</v>
      </c>
      <c r="C227" s="6">
        <v>119718</v>
      </c>
      <c r="D227">
        <v>498</v>
      </c>
      <c r="E227" s="7">
        <f>C227/D227</f>
        <v>240.39759036144579</v>
      </c>
      <c r="F227" s="11">
        <f>C227/406208</f>
        <v>0.29472093114857412</v>
      </c>
      <c r="G227" s="14">
        <v>63182</v>
      </c>
      <c r="H227" s="16">
        <f>C227/G227</f>
        <v>1.8948118134911842</v>
      </c>
    </row>
    <row r="228" spans="1:754" x14ac:dyDescent="0.2">
      <c r="A228">
        <v>1987</v>
      </c>
      <c r="B228" s="19" t="s">
        <v>14</v>
      </c>
      <c r="C228" s="6">
        <v>133623</v>
      </c>
      <c r="D228" s="5">
        <v>567</v>
      </c>
      <c r="E228" s="7">
        <f>C228/D228</f>
        <v>235.66666666666666</v>
      </c>
      <c r="F228" s="11">
        <f>C228/406208</f>
        <v>0.32895216243894754</v>
      </c>
      <c r="G228" s="13">
        <v>62033</v>
      </c>
      <c r="H228" s="16">
        <f>C228/G228</f>
        <v>2.1540631599310043</v>
      </c>
    </row>
    <row r="229" spans="1:754" x14ac:dyDescent="0.2">
      <c r="A229">
        <v>1982</v>
      </c>
      <c r="B229" s="19" t="s">
        <v>14</v>
      </c>
      <c r="C229" s="6">
        <v>152397</v>
      </c>
      <c r="D229" s="5">
        <v>599</v>
      </c>
      <c r="E229" s="7">
        <f>C229/D229</f>
        <v>254.41903171953254</v>
      </c>
      <c r="F229" s="11">
        <f>C229/406208</f>
        <v>0.37516986371514099</v>
      </c>
      <c r="G229" s="14">
        <v>60339</v>
      </c>
      <c r="H229" s="16">
        <f>C229/G229</f>
        <v>2.5256799085168797</v>
      </c>
      <c r="DU229" s="2"/>
      <c r="DV229" s="2"/>
      <c r="DW229" s="2"/>
      <c r="DX229" s="2"/>
      <c r="DY229" s="2"/>
      <c r="DZ229" s="2"/>
      <c r="EA229" s="2"/>
      <c r="EB229" s="2"/>
      <c r="EC229" s="2"/>
      <c r="ED229" s="2"/>
      <c r="EE229" s="2"/>
      <c r="EF229" s="2"/>
      <c r="EG229" s="2"/>
      <c r="EH229" s="2"/>
      <c r="EI229" s="2"/>
      <c r="EJ229" s="2"/>
      <c r="EK229" s="2"/>
      <c r="EL229" s="2"/>
      <c r="EM229" s="2"/>
      <c r="EN229" s="2"/>
      <c r="EO229" s="2"/>
      <c r="EP229" s="2"/>
      <c r="EQ229" s="2"/>
      <c r="ER229" s="2"/>
      <c r="ES229" s="2"/>
      <c r="ET229" s="2"/>
      <c r="EU229" s="2"/>
      <c r="EV229" s="2"/>
      <c r="EW229" s="2"/>
      <c r="EX229" s="2"/>
      <c r="EY229" s="2"/>
      <c r="EZ229" s="2"/>
      <c r="FA229" s="2"/>
      <c r="FB229" s="2"/>
      <c r="FC229" s="2"/>
      <c r="FD229" s="2"/>
      <c r="FE229" s="2"/>
      <c r="FF229" s="2"/>
      <c r="FG229" s="2"/>
      <c r="FH229" s="2"/>
      <c r="FI229" s="2"/>
      <c r="FJ229" s="2"/>
      <c r="FK229" s="2"/>
      <c r="FL229" s="2"/>
      <c r="FM229" s="2"/>
      <c r="FN229" s="2"/>
      <c r="FO229" s="2"/>
      <c r="FP229" s="2"/>
      <c r="FQ229" s="2"/>
      <c r="FR229" s="2"/>
      <c r="FS229" s="2"/>
      <c r="FT229" s="2"/>
      <c r="FU229" s="2"/>
      <c r="FV229" s="2"/>
      <c r="FW229" s="2"/>
      <c r="FX229" s="2"/>
      <c r="FY229" s="2"/>
      <c r="FZ229" s="2"/>
      <c r="GA229" s="2"/>
      <c r="GB229" s="2"/>
      <c r="GC229" s="2"/>
      <c r="GD229" s="2"/>
      <c r="GE229" s="2"/>
      <c r="GF229" s="2"/>
      <c r="GG229" s="2"/>
      <c r="GH229" s="2"/>
      <c r="GI229" s="2"/>
      <c r="GJ229" s="2"/>
      <c r="GK229" s="2"/>
      <c r="GL229" s="2"/>
      <c r="GM229" s="2"/>
      <c r="GN229" s="2"/>
      <c r="GO229" s="2"/>
      <c r="GP229" s="2"/>
      <c r="GQ229" s="2"/>
      <c r="GR229" s="2"/>
      <c r="GS229" s="2"/>
      <c r="GT229" s="2"/>
      <c r="GU229" s="2"/>
      <c r="GV229" s="2"/>
      <c r="GW229" s="2"/>
      <c r="GX229" s="2"/>
      <c r="GY229" s="2"/>
      <c r="GZ229" s="2"/>
      <c r="HA229" s="2"/>
      <c r="HB229" s="2"/>
      <c r="HC229" s="2"/>
      <c r="HD229" s="2"/>
      <c r="HE229" s="2"/>
      <c r="HF229" s="2"/>
      <c r="HG229" s="2"/>
      <c r="HH229" s="2"/>
      <c r="HI229" s="2"/>
      <c r="HJ229" s="2"/>
      <c r="HK229" s="2"/>
      <c r="HL229" s="2"/>
      <c r="HM229" s="2"/>
      <c r="HN229" s="2"/>
      <c r="HO229" s="2"/>
      <c r="HP229" s="2"/>
      <c r="HQ229" s="2"/>
      <c r="HR229" s="2"/>
      <c r="HS229" s="2"/>
      <c r="HT229" s="2"/>
      <c r="HU229" s="2"/>
      <c r="HV229" s="2"/>
      <c r="HW229" s="2"/>
      <c r="HX229" s="2"/>
      <c r="HY229" s="2"/>
      <c r="HZ229" s="2"/>
      <c r="IA229" s="2"/>
      <c r="IB229" s="2"/>
      <c r="IC229" s="2"/>
      <c r="ID229" s="2"/>
      <c r="IE229" s="2"/>
      <c r="IF229" s="2"/>
      <c r="IG229" s="2"/>
      <c r="IH229" s="2"/>
      <c r="II229" s="2"/>
      <c r="IJ229" s="2"/>
      <c r="IK229" s="2"/>
      <c r="IL229" s="2"/>
      <c r="IM229" s="2"/>
      <c r="IN229" s="2"/>
      <c r="IO229" s="2"/>
      <c r="IP229" s="2"/>
      <c r="IQ229" s="2"/>
      <c r="IR229" s="2"/>
      <c r="IS229" s="2"/>
      <c r="IT229" s="2"/>
      <c r="IU229" s="2"/>
      <c r="IV229" s="2"/>
      <c r="IW229" s="2"/>
      <c r="IX229" s="2"/>
      <c r="IY229" s="2"/>
      <c r="IZ229" s="2"/>
      <c r="JA229" s="2"/>
      <c r="JB229" s="2"/>
      <c r="JC229" s="2"/>
      <c r="JD229" s="2"/>
      <c r="JE229" s="2"/>
      <c r="JF229" s="2"/>
      <c r="JG229" s="2"/>
      <c r="JH229" s="2"/>
      <c r="JI229" s="2"/>
      <c r="JJ229" s="2"/>
      <c r="JK229" s="2"/>
      <c r="JL229" s="2"/>
      <c r="JM229" s="2"/>
      <c r="JN229" s="2"/>
      <c r="JO229" s="2"/>
      <c r="JP229" s="2"/>
      <c r="JQ229" s="2"/>
      <c r="JR229" s="2"/>
      <c r="JS229" s="2"/>
      <c r="JT229" s="2"/>
      <c r="JU229" s="2"/>
      <c r="JV229" s="2"/>
      <c r="JW229" s="2"/>
      <c r="JX229" s="2"/>
      <c r="JY229" s="2"/>
      <c r="JZ229" s="2"/>
      <c r="KA229" s="2"/>
      <c r="KB229" s="2"/>
      <c r="KC229" s="2"/>
      <c r="KD229" s="2"/>
      <c r="KE229" s="2"/>
      <c r="KF229" s="2"/>
      <c r="KG229" s="2"/>
      <c r="KH229" s="2"/>
      <c r="KI229" s="2"/>
      <c r="KJ229" s="2"/>
      <c r="KK229" s="2"/>
      <c r="KL229" s="2"/>
      <c r="KM229" s="2"/>
      <c r="KN229" s="2"/>
      <c r="KO229" s="2"/>
      <c r="KP229" s="2"/>
      <c r="KQ229" s="2"/>
      <c r="KR229" s="2"/>
      <c r="KS229" s="2"/>
      <c r="KT229" s="2"/>
      <c r="KU229" s="2"/>
      <c r="KV229" s="2"/>
      <c r="KW229" s="2"/>
      <c r="KX229" s="2"/>
      <c r="KY229" s="2"/>
      <c r="KZ229" s="2"/>
      <c r="LA229" s="2"/>
      <c r="LB229" s="2"/>
      <c r="LC229" s="2"/>
      <c r="LD229" s="2"/>
      <c r="LE229" s="2"/>
      <c r="LF229" s="2"/>
      <c r="LG229" s="2"/>
      <c r="LH229" s="2"/>
      <c r="LI229" s="2"/>
      <c r="LJ229" s="2"/>
      <c r="LK229" s="2"/>
      <c r="LL229" s="2"/>
      <c r="LM229" s="2"/>
      <c r="LN229" s="2"/>
      <c r="LO229" s="2"/>
      <c r="LP229" s="2"/>
      <c r="LQ229" s="2"/>
      <c r="LR229" s="2"/>
      <c r="LS229" s="2"/>
      <c r="LT229" s="2"/>
      <c r="LU229" s="2"/>
      <c r="LV229" s="2"/>
      <c r="LW229" s="2"/>
      <c r="LX229" s="2"/>
      <c r="LY229" s="2"/>
      <c r="LZ229" s="2"/>
      <c r="MA229" s="2"/>
      <c r="MB229" s="2"/>
      <c r="MC229" s="2"/>
      <c r="MD229" s="2"/>
      <c r="ME229" s="2"/>
      <c r="MF229" s="2"/>
      <c r="MG229" s="2"/>
      <c r="MH229" s="2"/>
      <c r="MI229" s="2"/>
      <c r="MJ229" s="2"/>
      <c r="MK229" s="2"/>
      <c r="ML229" s="2"/>
      <c r="MM229" s="2"/>
      <c r="MN229" s="2"/>
      <c r="MO229" s="2"/>
      <c r="MP229" s="2"/>
      <c r="MQ229" s="2"/>
      <c r="MR229" s="2"/>
      <c r="MS229" s="2"/>
      <c r="MT229" s="2"/>
      <c r="MU229" s="2"/>
      <c r="MV229" s="2"/>
      <c r="MW229" s="2"/>
      <c r="MX229" s="2"/>
      <c r="MY229" s="2"/>
      <c r="MZ229" s="2"/>
      <c r="NA229" s="2"/>
      <c r="NB229" s="2"/>
      <c r="NC229" s="2"/>
      <c r="ND229" s="2"/>
      <c r="NE229" s="2"/>
      <c r="NF229" s="2"/>
      <c r="NG229" s="2"/>
      <c r="NH229" s="2"/>
      <c r="NI229" s="2"/>
      <c r="NJ229" s="2"/>
      <c r="NK229" s="2"/>
      <c r="NL229" s="2"/>
      <c r="NM229" s="2"/>
      <c r="NN229" s="2"/>
      <c r="NO229" s="2"/>
      <c r="NP229" s="2"/>
      <c r="NQ229" s="2"/>
      <c r="NR229" s="2"/>
      <c r="NS229" s="2"/>
      <c r="NT229" s="2"/>
      <c r="NU229" s="2"/>
      <c r="NV229" s="2"/>
      <c r="NW229" s="2"/>
      <c r="NX229" s="2"/>
      <c r="NY229" s="2"/>
      <c r="NZ229" s="2"/>
      <c r="OA229" s="2"/>
      <c r="OB229" s="2"/>
      <c r="OC229" s="2"/>
      <c r="OD229" s="2"/>
      <c r="OE229" s="2"/>
      <c r="OF229" s="2"/>
      <c r="OG229" s="2"/>
      <c r="OH229" s="2"/>
      <c r="OI229" s="2"/>
      <c r="OJ229" s="2"/>
      <c r="OK229" s="2"/>
      <c r="OL229" s="2"/>
      <c r="OM229" s="2"/>
      <c r="ON229" s="2"/>
      <c r="OO229" s="2"/>
      <c r="OP229" s="2"/>
      <c r="OQ229" s="2"/>
      <c r="OR229" s="2"/>
      <c r="OS229" s="2"/>
      <c r="OT229" s="2"/>
      <c r="OU229" s="2"/>
      <c r="OV229" s="2"/>
      <c r="OW229" s="2"/>
      <c r="OX229" s="2"/>
      <c r="OY229" s="2"/>
      <c r="OZ229" s="2"/>
      <c r="PA229" s="2"/>
      <c r="PB229" s="2"/>
      <c r="PC229" s="2"/>
      <c r="PD229" s="2"/>
      <c r="PE229" s="2"/>
      <c r="PF229" s="2"/>
      <c r="PG229" s="2"/>
      <c r="PH229" s="2"/>
      <c r="PI229" s="2"/>
      <c r="PJ229" s="2"/>
      <c r="PK229" s="2"/>
      <c r="PL229" s="2"/>
      <c r="PM229" s="2"/>
      <c r="PN229" s="2"/>
      <c r="PO229" s="2"/>
      <c r="PP229" s="2"/>
      <c r="PQ229" s="2"/>
      <c r="PR229" s="2"/>
      <c r="PS229" s="2"/>
      <c r="PT229" s="2"/>
      <c r="PU229" s="2"/>
      <c r="PV229" s="2"/>
      <c r="PW229" s="2"/>
      <c r="PX229" s="2"/>
      <c r="PY229" s="2"/>
      <c r="PZ229" s="2"/>
      <c r="QA229" s="2"/>
      <c r="QB229" s="2"/>
      <c r="QC229" s="2"/>
      <c r="QD229" s="2"/>
      <c r="QE229" s="2"/>
      <c r="QF229" s="2"/>
      <c r="QG229" s="2"/>
      <c r="QH229" s="2"/>
      <c r="QI229" s="2"/>
      <c r="QJ229" s="2"/>
      <c r="QK229" s="2"/>
      <c r="QL229" s="2"/>
      <c r="QM229" s="2"/>
      <c r="QN229" s="2"/>
      <c r="QO229" s="2"/>
      <c r="QP229" s="2"/>
      <c r="QQ229" s="2"/>
      <c r="QR229" s="2"/>
      <c r="QS229" s="2"/>
      <c r="QT229" s="2"/>
      <c r="QU229" s="2"/>
      <c r="QV229" s="2"/>
      <c r="QW229" s="2"/>
      <c r="QX229" s="2"/>
      <c r="QY229" s="2"/>
      <c r="QZ229" s="2"/>
      <c r="RA229" s="2"/>
      <c r="RB229" s="2"/>
      <c r="RC229" s="2"/>
      <c r="RD229" s="2"/>
      <c r="RE229" s="2"/>
      <c r="RF229" s="2"/>
      <c r="RG229" s="2"/>
      <c r="RH229" s="2"/>
      <c r="RI229" s="2"/>
      <c r="RJ229" s="2"/>
      <c r="RK229" s="2"/>
      <c r="RL229" s="2"/>
      <c r="RM229" s="2"/>
      <c r="RN229" s="2"/>
      <c r="RO229" s="2"/>
      <c r="RP229" s="2"/>
      <c r="RQ229" s="2"/>
      <c r="RR229" s="2"/>
      <c r="RS229" s="2"/>
      <c r="RT229" s="2"/>
      <c r="RU229" s="2"/>
      <c r="RV229" s="2"/>
      <c r="RW229" s="2"/>
      <c r="RX229" s="2"/>
      <c r="RY229" s="2"/>
      <c r="RZ229" s="2"/>
      <c r="SA229" s="2"/>
      <c r="SB229" s="2"/>
      <c r="SC229" s="2"/>
      <c r="SD229" s="2"/>
      <c r="SE229" s="2"/>
      <c r="SF229" s="2"/>
      <c r="SG229" s="2"/>
      <c r="SH229" s="2"/>
      <c r="SI229" s="2"/>
      <c r="SJ229" s="2"/>
      <c r="SK229" s="2"/>
      <c r="SL229" s="2"/>
      <c r="SM229" s="2"/>
      <c r="SN229" s="2"/>
      <c r="SO229" s="2"/>
      <c r="SP229" s="2"/>
      <c r="SQ229" s="2"/>
      <c r="SR229" s="2"/>
      <c r="SS229" s="2"/>
      <c r="ST229" s="2"/>
      <c r="SU229" s="2"/>
      <c r="SV229" s="2"/>
      <c r="SW229" s="2"/>
      <c r="SX229" s="2"/>
      <c r="SY229" s="2"/>
      <c r="SZ229" s="2"/>
      <c r="TA229" s="2"/>
      <c r="TB229" s="2"/>
      <c r="TC229" s="2"/>
      <c r="TD229" s="2"/>
      <c r="TE229" s="2"/>
      <c r="TF229" s="2"/>
      <c r="TG229" s="2"/>
      <c r="TH229" s="2"/>
      <c r="TI229" s="2"/>
      <c r="TJ229" s="2"/>
      <c r="TK229" s="2"/>
      <c r="TL229" s="2"/>
      <c r="TM229" s="2"/>
      <c r="TN229" s="2"/>
      <c r="TO229" s="2"/>
      <c r="TP229" s="2"/>
      <c r="TQ229" s="2"/>
      <c r="TR229" s="2"/>
      <c r="TS229" s="2"/>
      <c r="TT229" s="2"/>
      <c r="TU229" s="2"/>
      <c r="TV229" s="2"/>
      <c r="TW229" s="2"/>
      <c r="TX229" s="2"/>
      <c r="TY229" s="2"/>
      <c r="TZ229" s="2"/>
      <c r="UA229" s="2"/>
      <c r="UB229" s="2"/>
      <c r="UC229" s="2"/>
      <c r="UD229" s="2"/>
      <c r="UE229" s="2"/>
      <c r="UF229" s="2"/>
      <c r="UG229" s="2"/>
      <c r="UH229" s="2"/>
      <c r="UI229" s="2"/>
      <c r="UJ229" s="2"/>
      <c r="UK229" s="2"/>
      <c r="UL229" s="2"/>
      <c r="UM229" s="2"/>
      <c r="UN229" s="2"/>
      <c r="UO229" s="2"/>
      <c r="UP229" s="2"/>
      <c r="UQ229" s="2"/>
      <c r="UR229" s="2"/>
      <c r="US229" s="2"/>
      <c r="UT229" s="2"/>
      <c r="UU229" s="2"/>
      <c r="UV229" s="2"/>
      <c r="UW229" s="2"/>
      <c r="UX229" s="2"/>
      <c r="UY229" s="2"/>
      <c r="UZ229" s="2"/>
      <c r="VA229" s="2"/>
      <c r="VB229" s="2"/>
      <c r="VC229" s="2"/>
      <c r="VD229" s="2"/>
      <c r="VE229" s="2"/>
      <c r="VF229" s="2"/>
      <c r="VG229" s="2"/>
      <c r="VH229" s="2"/>
      <c r="VI229" s="2"/>
      <c r="VJ229" s="2"/>
      <c r="VK229" s="2"/>
      <c r="VL229" s="2"/>
      <c r="VM229" s="2"/>
      <c r="VN229" s="2"/>
      <c r="VO229" s="2"/>
      <c r="VP229" s="2"/>
      <c r="VQ229" s="2"/>
      <c r="VR229" s="2"/>
      <c r="VS229" s="2"/>
      <c r="VT229" s="2"/>
      <c r="VU229" s="2"/>
      <c r="VV229" s="2"/>
      <c r="VW229" s="2"/>
      <c r="VX229" s="2"/>
      <c r="VY229" s="2"/>
      <c r="VZ229" s="2"/>
      <c r="WA229" s="2"/>
      <c r="WB229" s="2"/>
      <c r="WC229" s="2"/>
      <c r="WD229" s="2"/>
      <c r="WE229" s="2"/>
      <c r="WF229" s="2"/>
      <c r="WG229" s="2"/>
      <c r="WH229" s="2"/>
      <c r="WI229" s="2"/>
      <c r="WJ229" s="2"/>
      <c r="WK229" s="2"/>
      <c r="WL229" s="2"/>
      <c r="WM229" s="2"/>
      <c r="WN229" s="2"/>
      <c r="WO229" s="2"/>
      <c r="WP229" s="2"/>
      <c r="WQ229" s="2"/>
      <c r="WR229" s="2"/>
      <c r="WS229" s="2"/>
      <c r="WT229" s="2"/>
      <c r="WU229" s="2"/>
      <c r="WV229" s="2"/>
      <c r="WW229" s="2"/>
      <c r="WX229" s="2"/>
      <c r="WY229" s="2"/>
      <c r="WZ229" s="2"/>
      <c r="XA229" s="2"/>
      <c r="XB229" s="2"/>
      <c r="XC229" s="2"/>
      <c r="XD229" s="2"/>
      <c r="XE229" s="2"/>
      <c r="XF229" s="2"/>
      <c r="XG229" s="2"/>
      <c r="XH229" s="2"/>
      <c r="XI229" s="2"/>
      <c r="XJ229" s="2"/>
      <c r="XK229" s="2"/>
      <c r="XL229" s="2"/>
      <c r="XM229" s="2"/>
      <c r="XN229" s="2"/>
      <c r="XO229" s="2"/>
      <c r="XP229" s="2"/>
      <c r="XQ229" s="2"/>
      <c r="XR229" s="2"/>
      <c r="XS229" s="2"/>
      <c r="XT229" s="2"/>
      <c r="XU229" s="2"/>
      <c r="XV229" s="2"/>
      <c r="XW229" s="2"/>
      <c r="XX229" s="2"/>
      <c r="XY229" s="2"/>
      <c r="XZ229" s="2"/>
      <c r="YA229" s="2"/>
      <c r="YB229" s="2"/>
      <c r="YC229" s="2"/>
      <c r="YD229" s="2"/>
      <c r="YE229" s="2"/>
      <c r="YF229" s="2"/>
      <c r="YG229" s="2"/>
      <c r="YH229" s="2"/>
      <c r="YI229" s="2"/>
      <c r="YJ229" s="2"/>
      <c r="YK229" s="2"/>
      <c r="YL229" s="2"/>
      <c r="YM229" s="2"/>
      <c r="YN229" s="2"/>
      <c r="YO229" s="2"/>
      <c r="YP229" s="2"/>
      <c r="YQ229" s="2"/>
      <c r="YR229" s="2"/>
      <c r="YS229" s="2"/>
      <c r="YT229" s="2"/>
      <c r="YU229" s="2"/>
      <c r="YV229" s="2"/>
      <c r="YW229" s="2"/>
      <c r="YX229" s="2"/>
      <c r="YY229" s="2"/>
      <c r="YZ229" s="2"/>
      <c r="ZA229" s="2"/>
      <c r="ZB229" s="2"/>
      <c r="ZC229" s="2"/>
      <c r="ZD229" s="2"/>
      <c r="ZE229" s="2"/>
      <c r="ZF229" s="2"/>
      <c r="ZG229" s="2"/>
      <c r="ZH229" s="2"/>
      <c r="ZI229" s="2"/>
      <c r="ZJ229" s="2"/>
      <c r="ZK229" s="2"/>
      <c r="ZL229" s="2"/>
      <c r="ZM229" s="2"/>
      <c r="ZN229" s="2"/>
      <c r="ZO229" s="2"/>
      <c r="ZP229" s="2"/>
      <c r="ZQ229" s="2"/>
      <c r="ZR229" s="2"/>
      <c r="ZS229" s="2"/>
      <c r="ZT229" s="2"/>
      <c r="ZU229" s="2"/>
      <c r="ZV229" s="2"/>
      <c r="ZW229" s="2"/>
      <c r="ZX229" s="2"/>
      <c r="ZY229" s="2"/>
      <c r="ZZ229" s="2"/>
      <c r="AAA229" s="2"/>
      <c r="AAB229" s="2"/>
      <c r="AAC229" s="2"/>
      <c r="AAD229" s="2"/>
      <c r="AAE229" s="2"/>
      <c r="AAF229" s="2"/>
      <c r="AAG229" s="2"/>
      <c r="AAH229" s="2"/>
      <c r="AAI229" s="2"/>
      <c r="AAJ229" s="2"/>
      <c r="AAK229" s="2"/>
      <c r="AAL229" s="2"/>
      <c r="AAM229" s="2"/>
      <c r="AAN229" s="2"/>
      <c r="AAO229" s="2"/>
      <c r="AAP229" s="2"/>
      <c r="AAQ229" s="2"/>
      <c r="AAR229" s="2"/>
      <c r="AAS229" s="2"/>
      <c r="AAT229" s="2"/>
      <c r="AAU229" s="2"/>
      <c r="AAV229" s="2"/>
      <c r="AAW229" s="2"/>
      <c r="AAX229" s="2"/>
      <c r="AAY229" s="2"/>
      <c r="AAZ229" s="2"/>
      <c r="ABA229" s="2"/>
      <c r="ABB229" s="2"/>
      <c r="ABC229" s="2"/>
      <c r="ABD229" s="2"/>
      <c r="ABE229" s="2"/>
      <c r="ABF229" s="2"/>
      <c r="ABG229" s="2"/>
      <c r="ABH229" s="2"/>
      <c r="ABI229" s="2"/>
      <c r="ABJ229" s="2"/>
      <c r="ABK229" s="2"/>
      <c r="ABL229" s="2"/>
      <c r="ABM229" s="2"/>
      <c r="ABN229" s="2"/>
      <c r="ABO229" s="2"/>
      <c r="ABP229" s="2"/>
      <c r="ABQ229" s="2"/>
      <c r="ABR229" s="2"/>
      <c r="ABS229" s="2"/>
      <c r="ABT229" s="2"/>
      <c r="ABU229" s="2"/>
      <c r="ABV229" s="2"/>
      <c r="ABW229" s="2"/>
      <c r="ABX229" s="2"/>
      <c r="ABY229" s="2"/>
      <c r="ABZ229" s="2"/>
    </row>
    <row r="230" spans="1:754" x14ac:dyDescent="0.2">
      <c r="A230" s="2">
        <v>1974</v>
      </c>
      <c r="B230" s="19" t="s">
        <v>14</v>
      </c>
      <c r="C230" s="6">
        <v>156245</v>
      </c>
      <c r="D230" s="5">
        <v>632</v>
      </c>
      <c r="E230" s="7">
        <f>C230/D230</f>
        <v>247.22310126582278</v>
      </c>
      <c r="F230" s="11">
        <f>C230/406208</f>
        <v>0.3846428430754687</v>
      </c>
      <c r="G230" s="13">
        <v>56574</v>
      </c>
      <c r="H230" s="16">
        <f>C230/G230</f>
        <v>2.7617810301551948</v>
      </c>
    </row>
    <row r="231" spans="1:754" x14ac:dyDescent="0.2">
      <c r="A231" s="2">
        <v>1978</v>
      </c>
      <c r="B231" s="19" t="s">
        <v>14</v>
      </c>
      <c r="C231" s="6">
        <v>162699</v>
      </c>
      <c r="D231" s="5">
        <v>643</v>
      </c>
      <c r="E231" s="7">
        <f>C231/D231</f>
        <v>253.03110419906687</v>
      </c>
      <c r="F231" s="11">
        <f>C231/406208</f>
        <v>0.40053125492358593</v>
      </c>
      <c r="G231" s="14">
        <v>58799</v>
      </c>
      <c r="H231" s="16">
        <f>C231/G231</f>
        <v>2.7670368543682717</v>
      </c>
    </row>
    <row r="232" spans="1:754" x14ac:dyDescent="0.2">
      <c r="A232" s="2">
        <v>1950</v>
      </c>
      <c r="B232" s="19" t="s">
        <v>14</v>
      </c>
      <c r="C232" s="8">
        <v>259998</v>
      </c>
      <c r="D232" s="5">
        <v>1692</v>
      </c>
      <c r="E232" s="7">
        <f>C232/D232</f>
        <v>153.6631205673759</v>
      </c>
      <c r="F232" s="11">
        <f>C232/406208</f>
        <v>0.64006124940916964</v>
      </c>
      <c r="G232" s="10">
        <v>41464</v>
      </c>
      <c r="H232" s="16">
        <f>C232/G232</f>
        <v>6.2704514759791623</v>
      </c>
    </row>
    <row r="233" spans="1:754" x14ac:dyDescent="0.2">
      <c r="A233" s="2">
        <v>1940</v>
      </c>
      <c r="B233" s="19" t="s">
        <v>14</v>
      </c>
      <c r="C233" s="6">
        <v>275708</v>
      </c>
      <c r="D233" s="5">
        <v>2153</v>
      </c>
      <c r="E233" s="7">
        <f>C233/D233</f>
        <v>128.05759405480725</v>
      </c>
      <c r="F233" s="11">
        <f>C233/406208</f>
        <v>0.67873601701591302</v>
      </c>
      <c r="G233" s="9">
        <v>41464</v>
      </c>
      <c r="H233" s="16">
        <f>C233/G233</f>
        <v>6.649334362338414</v>
      </c>
    </row>
    <row r="234" spans="1:754" x14ac:dyDescent="0.2">
      <c r="A234">
        <v>1930</v>
      </c>
      <c r="B234" s="19" t="s">
        <v>14</v>
      </c>
      <c r="C234" s="5">
        <v>276426</v>
      </c>
      <c r="D234" s="5">
        <v>2144</v>
      </c>
      <c r="E234" s="7">
        <f>C234/D234</f>
        <v>128.93003731343285</v>
      </c>
      <c r="F234" s="11">
        <f>C234/406208</f>
        <v>0.68050358437056879</v>
      </c>
      <c r="G234" s="10">
        <v>38930</v>
      </c>
      <c r="H234" s="16">
        <f>C234/G234</f>
        <v>7.1005908040071928</v>
      </c>
    </row>
    <row r="235" spans="1:754" x14ac:dyDescent="0.2">
      <c r="A235">
        <v>1920</v>
      </c>
      <c r="B235" s="19" t="s">
        <v>14</v>
      </c>
      <c r="C235" s="4">
        <v>340387</v>
      </c>
      <c r="D235" s="5">
        <v>2580</v>
      </c>
      <c r="E235" s="7">
        <f>C235/D235</f>
        <v>131.93294573643411</v>
      </c>
      <c r="F235" s="11">
        <f>C235/406208</f>
        <v>0.83796232472034027</v>
      </c>
      <c r="G235" s="12">
        <v>38930</v>
      </c>
      <c r="H235" s="16">
        <f>C235/G235</f>
        <v>8.743565373747753</v>
      </c>
    </row>
    <row r="236" spans="1:754" x14ac:dyDescent="0.2">
      <c r="A236">
        <v>1910</v>
      </c>
      <c r="B236" s="19" t="s">
        <v>14</v>
      </c>
      <c r="C236" s="4">
        <v>374415</v>
      </c>
      <c r="D236" s="6">
        <v>2963</v>
      </c>
      <c r="E236" s="7">
        <f>C236/D236</f>
        <v>126.36348295646305</v>
      </c>
      <c r="F236" s="11">
        <f>C236/406208</f>
        <v>0.92173221600756261</v>
      </c>
      <c r="G236" s="17"/>
      <c r="DU236" s="2"/>
      <c r="DV236" s="2"/>
      <c r="DW236" s="2"/>
      <c r="DX236" s="2"/>
      <c r="DY236" s="2"/>
      <c r="DZ236" s="2"/>
      <c r="EA236" s="2"/>
      <c r="EB236" s="2"/>
      <c r="EC236" s="2"/>
      <c r="ED236" s="2"/>
      <c r="EE236" s="2"/>
      <c r="EF236" s="2"/>
      <c r="EG236" s="2"/>
      <c r="EH236" s="2"/>
      <c r="EI236" s="2"/>
      <c r="EJ236" s="2"/>
      <c r="EK236" s="2"/>
      <c r="EL236" s="2"/>
      <c r="EM236" s="2"/>
      <c r="EN236" s="2"/>
      <c r="EO236" s="2"/>
      <c r="EP236" s="2"/>
      <c r="EQ236" s="2"/>
      <c r="ER236" s="2"/>
      <c r="ES236" s="2"/>
      <c r="ET236" s="2"/>
      <c r="EU236" s="2"/>
      <c r="EV236" s="2"/>
      <c r="EW236" s="2"/>
      <c r="EX236" s="2"/>
      <c r="EY236" s="2"/>
      <c r="EZ236" s="2"/>
      <c r="FA236" s="2"/>
      <c r="FB236" s="2"/>
      <c r="FC236" s="2"/>
      <c r="FD236" s="2"/>
      <c r="FE236" s="2"/>
      <c r="FF236" s="2"/>
      <c r="FG236" s="2"/>
      <c r="FH236" s="2"/>
      <c r="FI236" s="2"/>
      <c r="FJ236" s="2"/>
      <c r="FK236" s="2"/>
      <c r="FL236" s="2"/>
      <c r="FM236" s="2"/>
      <c r="FN236" s="2"/>
      <c r="FO236" s="2"/>
      <c r="FP236" s="2"/>
      <c r="FQ236" s="2"/>
      <c r="FR236" s="2"/>
      <c r="FS236" s="2"/>
      <c r="FT236" s="2"/>
      <c r="FU236" s="2"/>
      <c r="FV236" s="2"/>
      <c r="FW236" s="2"/>
      <c r="FX236" s="2"/>
      <c r="FY236" s="2"/>
      <c r="FZ236" s="2"/>
      <c r="GA236" s="2"/>
      <c r="GB236" s="2"/>
      <c r="GC236" s="2"/>
      <c r="GD236" s="2"/>
      <c r="GE236" s="2"/>
      <c r="GF236" s="2"/>
      <c r="GG236" s="2"/>
      <c r="GH236" s="2"/>
      <c r="GI236" s="2"/>
      <c r="GJ236" s="2"/>
      <c r="GK236" s="2"/>
      <c r="GL236" s="2"/>
      <c r="GM236" s="2"/>
      <c r="GN236" s="2"/>
      <c r="GO236" s="2"/>
      <c r="GP236" s="2"/>
      <c r="GQ236" s="2"/>
      <c r="GR236" s="2"/>
      <c r="GS236" s="2"/>
      <c r="GT236" s="2"/>
      <c r="GU236" s="2"/>
      <c r="GV236" s="2"/>
      <c r="GW236" s="2"/>
      <c r="GX236" s="2"/>
      <c r="GY236" s="2"/>
      <c r="GZ236" s="2"/>
      <c r="HA236" s="2"/>
      <c r="HB236" s="2"/>
      <c r="HC236" s="2"/>
      <c r="HD236" s="2"/>
      <c r="HE236" s="2"/>
      <c r="HF236" s="2"/>
      <c r="HG236" s="2"/>
      <c r="HH236" s="2"/>
      <c r="HI236" s="2"/>
      <c r="HJ236" s="2"/>
      <c r="HK236" s="2"/>
      <c r="HL236" s="2"/>
      <c r="HM236" s="2"/>
      <c r="HN236" s="2"/>
      <c r="HO236" s="2"/>
      <c r="HP236" s="2"/>
      <c r="HQ236" s="2"/>
      <c r="HR236" s="2"/>
      <c r="HS236" s="2"/>
      <c r="HT236" s="2"/>
      <c r="HU236" s="2"/>
      <c r="HV236" s="2"/>
      <c r="HW236" s="2"/>
      <c r="HX236" s="2"/>
      <c r="HY236" s="2"/>
      <c r="HZ236" s="2"/>
      <c r="IA236" s="2"/>
      <c r="IB236" s="2"/>
      <c r="IC236" s="2"/>
      <c r="ID236" s="2"/>
      <c r="IE236" s="2"/>
      <c r="IF236" s="2"/>
      <c r="IG236" s="2"/>
      <c r="IH236" s="2"/>
      <c r="II236" s="2"/>
      <c r="IJ236" s="2"/>
      <c r="IK236" s="2"/>
      <c r="IL236" s="2"/>
      <c r="IM236" s="2"/>
      <c r="IN236" s="2"/>
      <c r="IO236" s="2"/>
      <c r="IP236" s="2"/>
      <c r="IQ236" s="2"/>
      <c r="IR236" s="2"/>
      <c r="IS236" s="2"/>
      <c r="IT236" s="2"/>
      <c r="IU236" s="2"/>
      <c r="IV236" s="2"/>
      <c r="IW236" s="2"/>
      <c r="IX236" s="2"/>
      <c r="IY236" s="2"/>
      <c r="IZ236" s="2"/>
      <c r="JA236" s="2"/>
      <c r="JB236" s="2"/>
      <c r="JC236" s="2"/>
      <c r="JD236" s="2"/>
      <c r="JE236" s="2"/>
      <c r="JF236" s="2"/>
      <c r="JG236" s="2"/>
      <c r="JH236" s="2"/>
      <c r="JI236" s="2"/>
      <c r="JJ236" s="2"/>
      <c r="JK236" s="2"/>
      <c r="JL236" s="2"/>
      <c r="JM236" s="2"/>
      <c r="JN236" s="2"/>
      <c r="JO236" s="2"/>
      <c r="JP236" s="2"/>
      <c r="JQ236" s="2"/>
      <c r="JR236" s="2"/>
      <c r="JS236" s="2"/>
      <c r="JT236" s="2"/>
      <c r="JU236" s="2"/>
      <c r="JV236" s="2"/>
      <c r="JW236" s="2"/>
      <c r="JX236" s="2"/>
      <c r="JY236" s="2"/>
      <c r="JZ236" s="2"/>
      <c r="KA236" s="2"/>
      <c r="KB236" s="2"/>
      <c r="KC236" s="2"/>
      <c r="KD236" s="2"/>
      <c r="KE236" s="2"/>
      <c r="KF236" s="2"/>
      <c r="KG236" s="2"/>
      <c r="KH236" s="2"/>
      <c r="KI236" s="2"/>
      <c r="KJ236" s="2"/>
      <c r="KK236" s="2"/>
      <c r="KL236" s="2"/>
      <c r="KM236" s="2"/>
      <c r="KN236" s="2"/>
      <c r="KO236" s="2"/>
      <c r="KP236" s="2"/>
      <c r="KQ236" s="2"/>
      <c r="KR236" s="2"/>
      <c r="KS236" s="2"/>
      <c r="KT236" s="2"/>
      <c r="KU236" s="2"/>
      <c r="KV236" s="2"/>
      <c r="KW236" s="2"/>
      <c r="KX236" s="2"/>
      <c r="KY236" s="2"/>
      <c r="KZ236" s="2"/>
      <c r="LA236" s="2"/>
      <c r="LB236" s="2"/>
      <c r="LC236" s="2"/>
      <c r="LD236" s="2"/>
      <c r="LE236" s="2"/>
      <c r="LF236" s="2"/>
      <c r="LG236" s="2"/>
      <c r="LH236" s="2"/>
      <c r="LI236" s="2"/>
      <c r="LJ236" s="2"/>
      <c r="LK236" s="2"/>
      <c r="LL236" s="2"/>
      <c r="LM236" s="2"/>
      <c r="LN236" s="2"/>
      <c r="LO236" s="2"/>
      <c r="LP236" s="2"/>
      <c r="LQ236" s="2"/>
      <c r="LR236" s="2"/>
      <c r="LS236" s="2"/>
      <c r="LT236" s="2"/>
      <c r="LU236" s="2"/>
      <c r="LV236" s="2"/>
      <c r="LW236" s="2"/>
      <c r="LX236" s="2"/>
      <c r="LY236" s="2"/>
      <c r="LZ236" s="2"/>
      <c r="MA236" s="2"/>
      <c r="MB236" s="2"/>
      <c r="MC236" s="2"/>
      <c r="MD236" s="2"/>
      <c r="ME236" s="2"/>
      <c r="MF236" s="2"/>
      <c r="MG236" s="2"/>
      <c r="MH236" s="2"/>
      <c r="MI236" s="2"/>
      <c r="MJ236" s="2"/>
      <c r="MK236" s="2"/>
      <c r="ML236" s="2"/>
      <c r="MM236" s="2"/>
      <c r="MN236" s="2"/>
      <c r="MO236" s="2"/>
      <c r="MP236" s="2"/>
      <c r="MQ236" s="2"/>
      <c r="MR236" s="2"/>
      <c r="MS236" s="2"/>
      <c r="MT236" s="2"/>
      <c r="MU236" s="2"/>
      <c r="MV236" s="2"/>
      <c r="MW236" s="2"/>
      <c r="MX236" s="2"/>
      <c r="MY236" s="2"/>
      <c r="MZ236" s="2"/>
      <c r="NA236" s="2"/>
      <c r="NB236" s="2"/>
      <c r="NC236" s="2"/>
      <c r="ND236" s="2"/>
      <c r="NE236" s="2"/>
      <c r="NF236" s="2"/>
      <c r="NG236" s="2"/>
      <c r="NH236" s="2"/>
      <c r="NI236" s="2"/>
      <c r="NJ236" s="2"/>
      <c r="NK236" s="2"/>
      <c r="NL236" s="2"/>
      <c r="NM236" s="2"/>
      <c r="NN236" s="2"/>
      <c r="NO236" s="2"/>
      <c r="NP236" s="2"/>
      <c r="NQ236" s="2"/>
      <c r="NR236" s="2"/>
      <c r="NS236" s="2"/>
      <c r="NT236" s="2"/>
      <c r="NU236" s="2"/>
      <c r="NV236" s="2"/>
      <c r="NW236" s="2"/>
      <c r="NX236" s="2"/>
      <c r="NY236" s="2"/>
      <c r="NZ236" s="2"/>
      <c r="OA236" s="2"/>
      <c r="OB236" s="2"/>
      <c r="OC236" s="2"/>
      <c r="OD236" s="2"/>
      <c r="OE236" s="2"/>
      <c r="OF236" s="2"/>
      <c r="OG236" s="2"/>
      <c r="OH236" s="2"/>
      <c r="OI236" s="2"/>
      <c r="OJ236" s="2"/>
      <c r="OK236" s="2"/>
      <c r="OL236" s="2"/>
      <c r="OM236" s="2"/>
      <c r="ON236" s="2"/>
      <c r="OO236" s="2"/>
      <c r="OP236" s="2"/>
      <c r="OQ236" s="2"/>
      <c r="OR236" s="2"/>
      <c r="OS236" s="2"/>
      <c r="OT236" s="2"/>
      <c r="OU236" s="2"/>
      <c r="OV236" s="2"/>
      <c r="OW236" s="2"/>
      <c r="OX236" s="2"/>
      <c r="OY236" s="2"/>
      <c r="OZ236" s="2"/>
      <c r="PA236" s="2"/>
      <c r="PB236" s="2"/>
      <c r="PC236" s="2"/>
      <c r="PD236" s="2"/>
      <c r="PE236" s="2"/>
      <c r="PF236" s="2"/>
      <c r="PG236" s="2"/>
      <c r="PH236" s="2"/>
      <c r="PI236" s="2"/>
      <c r="PJ236" s="2"/>
      <c r="PK236" s="2"/>
      <c r="PL236" s="2"/>
      <c r="PM236" s="2"/>
      <c r="PN236" s="2"/>
      <c r="PO236" s="2"/>
      <c r="PP236" s="2"/>
      <c r="PQ236" s="2"/>
      <c r="PR236" s="2"/>
      <c r="PS236" s="2"/>
      <c r="PT236" s="2"/>
      <c r="PU236" s="2"/>
      <c r="PV236" s="2"/>
      <c r="PW236" s="2"/>
      <c r="PX236" s="2"/>
      <c r="PY236" s="2"/>
      <c r="PZ236" s="2"/>
      <c r="QA236" s="2"/>
      <c r="QB236" s="2"/>
      <c r="QC236" s="2"/>
      <c r="QD236" s="2"/>
      <c r="QE236" s="2"/>
      <c r="QF236" s="2"/>
      <c r="QG236" s="2"/>
      <c r="QH236" s="2"/>
      <c r="QI236" s="2"/>
      <c r="QJ236" s="2"/>
      <c r="QK236" s="2"/>
      <c r="QL236" s="2"/>
      <c r="QM236" s="2"/>
      <c r="QN236" s="2"/>
      <c r="QO236" s="2"/>
      <c r="QP236" s="2"/>
      <c r="QQ236" s="2"/>
      <c r="QR236" s="2"/>
      <c r="QS236" s="2"/>
      <c r="QT236" s="2"/>
      <c r="QU236" s="2"/>
      <c r="QV236" s="2"/>
      <c r="QW236" s="2"/>
      <c r="QX236" s="2"/>
      <c r="QY236" s="2"/>
      <c r="QZ236" s="2"/>
      <c r="RA236" s="2"/>
      <c r="RB236" s="2"/>
      <c r="RC236" s="2"/>
      <c r="RD236" s="2"/>
      <c r="RE236" s="2"/>
      <c r="RF236" s="2"/>
      <c r="RG236" s="2"/>
      <c r="RH236" s="2"/>
      <c r="RI236" s="2"/>
      <c r="RJ236" s="2"/>
      <c r="RK236" s="2"/>
      <c r="RL236" s="2"/>
      <c r="RM236" s="2"/>
      <c r="RN236" s="2"/>
      <c r="RO236" s="2"/>
      <c r="RP236" s="2"/>
      <c r="RQ236" s="2"/>
      <c r="RR236" s="2"/>
      <c r="RS236" s="2"/>
      <c r="RT236" s="2"/>
      <c r="RU236" s="2"/>
      <c r="RV236" s="2"/>
      <c r="RW236" s="2"/>
      <c r="RX236" s="2"/>
      <c r="RY236" s="2"/>
      <c r="RZ236" s="2"/>
      <c r="SA236" s="2"/>
      <c r="SB236" s="2"/>
      <c r="SC236" s="2"/>
      <c r="SD236" s="2"/>
      <c r="SE236" s="2"/>
      <c r="SF236" s="2"/>
      <c r="SG236" s="2"/>
      <c r="SH236" s="2"/>
      <c r="SI236" s="2"/>
      <c r="SJ236" s="2"/>
      <c r="SK236" s="2"/>
      <c r="SL236" s="2"/>
      <c r="SM236" s="2"/>
      <c r="SN236" s="2"/>
      <c r="SO236" s="2"/>
      <c r="SP236" s="2"/>
      <c r="SQ236" s="2"/>
      <c r="SR236" s="2"/>
      <c r="SS236" s="2"/>
      <c r="ST236" s="2"/>
      <c r="SU236" s="2"/>
      <c r="SV236" s="2"/>
      <c r="SW236" s="2"/>
      <c r="SX236" s="2"/>
      <c r="SY236" s="2"/>
      <c r="SZ236" s="2"/>
      <c r="TA236" s="2"/>
      <c r="TB236" s="2"/>
      <c r="TC236" s="2"/>
      <c r="TD236" s="2"/>
      <c r="TE236" s="2"/>
      <c r="TF236" s="2"/>
      <c r="TG236" s="2"/>
      <c r="TH236" s="2"/>
      <c r="TI236" s="2"/>
      <c r="TJ236" s="2"/>
      <c r="TK236" s="2"/>
      <c r="TL236" s="2"/>
      <c r="TM236" s="2"/>
      <c r="TN236" s="2"/>
      <c r="TO236" s="2"/>
      <c r="TP236" s="2"/>
      <c r="TQ236" s="2"/>
      <c r="TR236" s="2"/>
      <c r="TS236" s="2"/>
      <c r="TT236" s="2"/>
      <c r="TU236" s="2"/>
      <c r="TV236" s="2"/>
      <c r="TW236" s="2"/>
      <c r="TX236" s="2"/>
      <c r="TY236" s="2"/>
      <c r="TZ236" s="2"/>
      <c r="UA236" s="2"/>
      <c r="UB236" s="2"/>
      <c r="UC236" s="2"/>
      <c r="UD236" s="2"/>
      <c r="UE236" s="2"/>
      <c r="UF236" s="2"/>
      <c r="UG236" s="2"/>
      <c r="UH236" s="2"/>
      <c r="UI236" s="2"/>
      <c r="UJ236" s="2"/>
      <c r="UK236" s="2"/>
      <c r="UL236" s="2"/>
      <c r="UM236" s="2"/>
      <c r="UN236" s="2"/>
      <c r="UO236" s="2"/>
      <c r="UP236" s="2"/>
      <c r="UQ236" s="2"/>
      <c r="UR236" s="2"/>
      <c r="US236" s="2"/>
      <c r="UT236" s="2"/>
      <c r="UU236" s="2"/>
      <c r="UV236" s="2"/>
      <c r="UW236" s="2"/>
      <c r="UX236" s="2"/>
      <c r="UY236" s="2"/>
      <c r="UZ236" s="2"/>
      <c r="VA236" s="2"/>
      <c r="VB236" s="2"/>
      <c r="VC236" s="2"/>
      <c r="VD236" s="2"/>
      <c r="VE236" s="2"/>
      <c r="VF236" s="2"/>
      <c r="VG236" s="2"/>
      <c r="VH236" s="2"/>
      <c r="VI236" s="2"/>
      <c r="VJ236" s="2"/>
      <c r="VK236" s="2"/>
      <c r="VL236" s="2"/>
      <c r="VM236" s="2"/>
      <c r="VN236" s="2"/>
      <c r="VO236" s="2"/>
      <c r="VP236" s="2"/>
      <c r="VQ236" s="2"/>
      <c r="VR236" s="2"/>
      <c r="VS236" s="2"/>
      <c r="VT236" s="2"/>
      <c r="VU236" s="2"/>
      <c r="VV236" s="2"/>
      <c r="VW236" s="2"/>
      <c r="VX236" s="2"/>
      <c r="VY236" s="2"/>
      <c r="VZ236" s="2"/>
      <c r="WA236" s="2"/>
      <c r="WB236" s="2"/>
      <c r="WC236" s="2"/>
      <c r="WD236" s="2"/>
      <c r="WE236" s="2"/>
      <c r="WF236" s="2"/>
      <c r="WG236" s="2"/>
      <c r="WH236" s="2"/>
      <c r="WI236" s="2"/>
      <c r="WJ236" s="2"/>
      <c r="WK236" s="2"/>
      <c r="WL236" s="2"/>
      <c r="WM236" s="2"/>
      <c r="WN236" s="2"/>
      <c r="WO236" s="2"/>
      <c r="WP236" s="2"/>
      <c r="WQ236" s="2"/>
      <c r="WR236" s="2"/>
      <c r="WS236" s="2"/>
      <c r="WT236" s="2"/>
      <c r="WU236" s="2"/>
      <c r="WV236" s="2"/>
      <c r="WW236" s="2"/>
      <c r="WX236" s="2"/>
      <c r="WY236" s="2"/>
      <c r="WZ236" s="2"/>
      <c r="XA236" s="2"/>
      <c r="XB236" s="2"/>
      <c r="XC236" s="2"/>
      <c r="XD236" s="2"/>
      <c r="XE236" s="2"/>
      <c r="XF236" s="2"/>
      <c r="XG236" s="2"/>
      <c r="XH236" s="2"/>
      <c r="XI236" s="2"/>
      <c r="XJ236" s="2"/>
      <c r="XK236" s="2"/>
      <c r="XL236" s="2"/>
      <c r="XM236" s="2"/>
      <c r="XN236" s="2"/>
      <c r="XO236" s="2"/>
      <c r="XP236" s="2"/>
      <c r="XQ236" s="2"/>
      <c r="XR236" s="2"/>
      <c r="XS236" s="2"/>
      <c r="XT236" s="2"/>
      <c r="XU236" s="2"/>
      <c r="XV236" s="2"/>
      <c r="XW236" s="2"/>
      <c r="XX236" s="2"/>
      <c r="XY236" s="2"/>
      <c r="XZ236" s="2"/>
      <c r="YA236" s="2"/>
      <c r="YB236" s="2"/>
      <c r="YC236" s="2"/>
      <c r="YD236" s="2"/>
      <c r="YE236" s="2"/>
      <c r="YF236" s="2"/>
      <c r="YG236" s="2"/>
      <c r="YH236" s="2"/>
      <c r="YI236" s="2"/>
      <c r="YJ236" s="2"/>
      <c r="YK236" s="2"/>
      <c r="YL236" s="2"/>
      <c r="YM236" s="2"/>
      <c r="YN236" s="2"/>
      <c r="YO236" s="2"/>
      <c r="YP236" s="2"/>
      <c r="YQ236" s="2"/>
      <c r="YR236" s="2"/>
      <c r="YS236" s="2"/>
      <c r="YT236" s="2"/>
      <c r="YU236" s="2"/>
      <c r="YV236" s="2"/>
      <c r="YW236" s="2"/>
      <c r="YX236" s="2"/>
      <c r="YY236" s="2"/>
      <c r="YZ236" s="2"/>
      <c r="ZA236" s="2"/>
      <c r="ZB236" s="2"/>
      <c r="ZC236" s="2"/>
      <c r="ZD236" s="2"/>
      <c r="ZE236" s="2"/>
      <c r="ZF236" s="2"/>
      <c r="ZG236" s="2"/>
      <c r="ZH236" s="2"/>
      <c r="ZI236" s="2"/>
      <c r="ZJ236" s="2"/>
      <c r="ZK236" s="2"/>
      <c r="ZL236" s="2"/>
      <c r="ZM236" s="2"/>
      <c r="ZN236" s="2"/>
      <c r="ZO236" s="2"/>
      <c r="ZP236" s="2"/>
      <c r="ZQ236" s="2"/>
      <c r="ZR236" s="2"/>
      <c r="ZS236" s="2"/>
      <c r="ZT236" s="2"/>
      <c r="ZU236" s="2"/>
      <c r="ZV236" s="2"/>
      <c r="ZW236" s="2"/>
      <c r="ZX236" s="2"/>
      <c r="ZY236" s="2"/>
      <c r="ZZ236" s="2"/>
      <c r="AAA236" s="2"/>
      <c r="AAB236" s="2"/>
      <c r="AAC236" s="2"/>
      <c r="AAD236" s="2"/>
      <c r="AAE236" s="2"/>
      <c r="AAF236" s="2"/>
      <c r="AAG236" s="2"/>
      <c r="AAH236" s="2"/>
      <c r="AAI236" s="2"/>
      <c r="AAJ236" s="2"/>
      <c r="AAK236" s="2"/>
      <c r="AAL236" s="2"/>
      <c r="AAM236" s="2"/>
      <c r="AAN236" s="2"/>
      <c r="AAO236" s="2"/>
      <c r="AAP236" s="2"/>
      <c r="AAQ236" s="2"/>
      <c r="AAR236" s="2"/>
      <c r="AAS236" s="2"/>
      <c r="AAT236" s="2"/>
      <c r="AAU236" s="2"/>
      <c r="AAV236" s="2"/>
      <c r="AAW236" s="2"/>
      <c r="AAX236" s="2"/>
      <c r="AAY236" s="2"/>
      <c r="AAZ236" s="2"/>
      <c r="ABA236" s="2"/>
      <c r="ABB236" s="2"/>
      <c r="ABC236" s="2"/>
      <c r="ABD236" s="2"/>
      <c r="ABE236" s="2"/>
      <c r="ABF236" s="2"/>
      <c r="ABG236" s="2"/>
      <c r="ABH236" s="2"/>
      <c r="ABI236" s="2"/>
      <c r="ABJ236" s="2"/>
      <c r="ABK236" s="2"/>
      <c r="ABL236" s="2"/>
      <c r="ABM236" s="2"/>
      <c r="ABN236" s="2"/>
      <c r="ABO236" s="2"/>
      <c r="ABP236" s="2"/>
      <c r="ABQ236" s="2"/>
      <c r="ABR236" s="2"/>
      <c r="ABS236" s="2"/>
      <c r="ABT236" s="2"/>
      <c r="ABU236" s="2"/>
      <c r="ABV236" s="2"/>
      <c r="ABW236" s="2"/>
      <c r="ABX236" s="2"/>
      <c r="ABY236" s="2"/>
      <c r="ABZ236" s="2"/>
    </row>
    <row r="237" spans="1:754" x14ac:dyDescent="0.2">
      <c r="A237">
        <v>1925</v>
      </c>
      <c r="B237" s="19" t="s">
        <v>14</v>
      </c>
      <c r="C237" s="4">
        <v>314822</v>
      </c>
      <c r="D237">
        <v>2589</v>
      </c>
      <c r="E237" s="7">
        <f>C237/D237</f>
        <v>121.59984550019313</v>
      </c>
      <c r="F237" s="11">
        <f>C237/406208</f>
        <v>0.77502658736410901</v>
      </c>
      <c r="G237" s="15"/>
    </row>
    <row r="238" spans="1:754" x14ac:dyDescent="0.2">
      <c r="A238" s="2">
        <v>1935</v>
      </c>
      <c r="B238" s="19" t="s">
        <v>14</v>
      </c>
      <c r="C238" s="5">
        <v>310071</v>
      </c>
      <c r="D238" s="5">
        <v>2571</v>
      </c>
      <c r="E238" s="7">
        <f>C238/D238</f>
        <v>120.60326721120187</v>
      </c>
      <c r="F238" s="11">
        <f>C238/406208</f>
        <v>0.76333060894910987</v>
      </c>
      <c r="G238" s="17"/>
    </row>
    <row r="239" spans="1:754" x14ac:dyDescent="0.2">
      <c r="A239" s="2">
        <v>1945</v>
      </c>
      <c r="B239" s="19" t="s">
        <v>14</v>
      </c>
      <c r="C239" s="6">
        <v>309787</v>
      </c>
      <c r="D239" s="5">
        <v>2273</v>
      </c>
      <c r="E239" s="7">
        <f>C239/D239</f>
        <v>136.28992520897492</v>
      </c>
      <c r="F239" s="11">
        <f>C239/406208</f>
        <v>0.76263145974476132</v>
      </c>
      <c r="G239" s="15"/>
    </row>
    <row r="240" spans="1:754" x14ac:dyDescent="0.2">
      <c r="A240" s="2">
        <v>1954</v>
      </c>
      <c r="B240" s="19" t="s">
        <v>14</v>
      </c>
      <c r="C240" s="8">
        <v>242711</v>
      </c>
      <c r="D240" s="5">
        <v>1440</v>
      </c>
      <c r="E240" s="7">
        <f>C240/D240</f>
        <v>168.54930555555555</v>
      </c>
      <c r="F240" s="11">
        <f>C240/406208</f>
        <v>0.59750423428391364</v>
      </c>
      <c r="G240" s="17"/>
    </row>
    <row r="241" spans="1:754" x14ac:dyDescent="0.2">
      <c r="A241" s="2">
        <v>1959</v>
      </c>
      <c r="B241" s="19" t="s">
        <v>14</v>
      </c>
      <c r="C241" s="6">
        <v>231315</v>
      </c>
      <c r="D241" s="5">
        <v>1235</v>
      </c>
      <c r="E241" s="7">
        <f>C241/D241</f>
        <v>187.29959514170039</v>
      </c>
      <c r="F241" s="11">
        <f>C241/406208</f>
        <v>0.56944964156294309</v>
      </c>
      <c r="G241" s="15"/>
    </row>
    <row r="242" spans="1:754" x14ac:dyDescent="0.2">
      <c r="A242" s="2">
        <v>1964</v>
      </c>
      <c r="B242" s="19" t="s">
        <v>14</v>
      </c>
      <c r="C242" s="6">
        <v>203041</v>
      </c>
      <c r="D242" s="5">
        <v>924</v>
      </c>
      <c r="E242" s="7">
        <f>C242/D242</f>
        <v>219.74134199134198</v>
      </c>
      <c r="F242" s="11">
        <f>C242/406208</f>
        <v>0.49984490704269735</v>
      </c>
      <c r="G242" s="17"/>
    </row>
    <row r="243" spans="1:754" x14ac:dyDescent="0.2">
      <c r="A243" s="2">
        <v>1969</v>
      </c>
      <c r="B243" s="19" t="s">
        <v>14</v>
      </c>
      <c r="C243" s="6">
        <v>174390</v>
      </c>
      <c r="D243" s="5">
        <v>768</v>
      </c>
      <c r="E243" s="7">
        <f>C243/D243</f>
        <v>227.0703125</v>
      </c>
      <c r="F243" s="11">
        <f>C243/406208</f>
        <v>0.42931207657160864</v>
      </c>
    </row>
    <row r="244" spans="1:754" x14ac:dyDescent="0.2">
      <c r="A244" s="2">
        <v>2012</v>
      </c>
      <c r="B244" s="19" t="s">
        <v>15</v>
      </c>
      <c r="C244" s="5">
        <v>115024</v>
      </c>
      <c r="D244">
        <v>518</v>
      </c>
      <c r="E244" s="7">
        <f>C244/D244</f>
        <v>222.05405405405406</v>
      </c>
      <c r="F244" s="11">
        <f>C244/319206</f>
        <v>0.36034410380757254</v>
      </c>
      <c r="G244" s="13">
        <v>49028</v>
      </c>
      <c r="H244" s="16">
        <f>C244/G244</f>
        <v>2.3460879497430041</v>
      </c>
    </row>
    <row r="245" spans="1:754" x14ac:dyDescent="0.2">
      <c r="A245" s="2">
        <v>2017</v>
      </c>
      <c r="B245" s="19" t="s">
        <v>15</v>
      </c>
      <c r="C245" s="5">
        <v>113519</v>
      </c>
      <c r="D245">
        <v>536</v>
      </c>
      <c r="E245" s="7">
        <f>C245/D245</f>
        <v>211.78917910447763</v>
      </c>
      <c r="F245" s="11">
        <f>C245/319206</f>
        <v>0.35562928015137563</v>
      </c>
      <c r="G245" s="14">
        <v>47834</v>
      </c>
      <c r="H245" s="16">
        <f>C245/G245</f>
        <v>2.3731864364259732</v>
      </c>
    </row>
    <row r="246" spans="1:754" x14ac:dyDescent="0.2">
      <c r="A246">
        <v>1997</v>
      </c>
      <c r="B246" s="19" t="s">
        <v>15</v>
      </c>
      <c r="C246" s="6">
        <v>120838</v>
      </c>
      <c r="D246">
        <v>452</v>
      </c>
      <c r="E246" s="7">
        <f>C246/D246</f>
        <v>267.34070796460179</v>
      </c>
      <c r="F246" s="11">
        <f>C246/319206</f>
        <v>0.37855804715450209</v>
      </c>
      <c r="G246" s="13">
        <v>48619</v>
      </c>
      <c r="H246" s="16">
        <f>C246/G246</f>
        <v>2.4854069396737901</v>
      </c>
    </row>
    <row r="247" spans="1:754" x14ac:dyDescent="0.2">
      <c r="A247" s="2">
        <v>2007</v>
      </c>
      <c r="B247" s="19" t="s">
        <v>15</v>
      </c>
      <c r="C247" s="5">
        <v>124824</v>
      </c>
      <c r="D247">
        <v>587</v>
      </c>
      <c r="E247" s="7">
        <f>C247/D247</f>
        <v>212.64735945485521</v>
      </c>
      <c r="F247" s="11">
        <f>C247/319206</f>
        <v>0.39104528110373865</v>
      </c>
      <c r="G247" s="14">
        <v>49624</v>
      </c>
      <c r="H247" s="16">
        <f>C247/G247</f>
        <v>2.5153957762373045</v>
      </c>
    </row>
    <row r="248" spans="1:754" x14ac:dyDescent="0.2">
      <c r="A248" s="2">
        <v>2002</v>
      </c>
      <c r="B248" s="19" t="s">
        <v>15</v>
      </c>
      <c r="C248" s="6">
        <v>127052</v>
      </c>
      <c r="D248">
        <v>569</v>
      </c>
      <c r="E248" s="7">
        <f>C248/D248</f>
        <v>223.28998242530756</v>
      </c>
      <c r="F248" s="11">
        <f>C248/319206</f>
        <v>0.39802509977882622</v>
      </c>
      <c r="G248" s="13">
        <v>48891</v>
      </c>
      <c r="H248" s="16">
        <f>C248/G248</f>
        <v>2.598678693420057</v>
      </c>
    </row>
    <row r="249" spans="1:754" x14ac:dyDescent="0.2">
      <c r="A249">
        <v>1992</v>
      </c>
      <c r="B249" s="19" t="s">
        <v>15</v>
      </c>
      <c r="C249" s="6">
        <v>138620</v>
      </c>
      <c r="D249">
        <v>478</v>
      </c>
      <c r="E249" s="7">
        <f>C249/D249</f>
        <v>290</v>
      </c>
      <c r="F249" s="11">
        <f>C249/319206</f>
        <v>0.43426502008107615</v>
      </c>
      <c r="G249" s="5">
        <v>49500</v>
      </c>
      <c r="H249" s="16">
        <f>C249/G249</f>
        <v>2.8004040404040405</v>
      </c>
    </row>
    <row r="250" spans="1:754" x14ac:dyDescent="0.2">
      <c r="A250">
        <v>1987</v>
      </c>
      <c r="B250" s="19" t="s">
        <v>15</v>
      </c>
      <c r="C250" s="6">
        <v>148153</v>
      </c>
      <c r="D250" s="5">
        <v>535</v>
      </c>
      <c r="E250" s="7">
        <f>C250/D250</f>
        <v>276.92149532710283</v>
      </c>
      <c r="F250" s="11">
        <f>C250/319206</f>
        <v>0.46412974693458142</v>
      </c>
      <c r="G250" s="13">
        <v>48259</v>
      </c>
      <c r="H250" s="16">
        <f>C250/G250</f>
        <v>3.0699558631550592</v>
      </c>
    </row>
    <row r="251" spans="1:754" x14ac:dyDescent="0.2">
      <c r="A251">
        <v>1982</v>
      </c>
      <c r="B251" s="19" t="s">
        <v>15</v>
      </c>
      <c r="C251" s="6">
        <v>175000</v>
      </c>
      <c r="D251" s="5">
        <v>606</v>
      </c>
      <c r="E251" s="7">
        <f>C251/D251</f>
        <v>288.77887788778878</v>
      </c>
      <c r="F251" s="11">
        <f>C251/319206</f>
        <v>0.54823530886010918</v>
      </c>
      <c r="G251" s="5">
        <v>48442</v>
      </c>
      <c r="H251" s="16">
        <f>C251/G251</f>
        <v>3.6125676066223527</v>
      </c>
      <c r="DU251" s="2"/>
      <c r="DV251" s="2"/>
      <c r="DW251" s="2"/>
      <c r="DX251" s="2"/>
      <c r="DY251" s="2"/>
      <c r="DZ251" s="2"/>
      <c r="EA251" s="2"/>
      <c r="EB251" s="2"/>
      <c r="EC251" s="2"/>
      <c r="ED251" s="2"/>
      <c r="EE251" s="2"/>
      <c r="EF251" s="2"/>
      <c r="EG251" s="2"/>
      <c r="EH251" s="2"/>
      <c r="EI251" s="2"/>
      <c r="EJ251" s="2"/>
      <c r="EK251" s="2"/>
      <c r="EL251" s="2"/>
      <c r="EM251" s="2"/>
      <c r="EN251" s="2"/>
      <c r="EO251" s="2"/>
      <c r="EP251" s="2"/>
      <c r="EQ251" s="2"/>
      <c r="ER251" s="2"/>
      <c r="ES251" s="2"/>
      <c r="ET251" s="2"/>
      <c r="EU251" s="2"/>
      <c r="EV251" s="2"/>
      <c r="EW251" s="2"/>
      <c r="EX251" s="2"/>
      <c r="EY251" s="2"/>
      <c r="EZ251" s="2"/>
      <c r="FA251" s="2"/>
      <c r="FB251" s="2"/>
      <c r="FC251" s="2"/>
      <c r="FD251" s="2"/>
      <c r="FE251" s="2"/>
      <c r="FF251" s="2"/>
      <c r="FG251" s="2"/>
      <c r="FH251" s="2"/>
      <c r="FI251" s="2"/>
      <c r="FJ251" s="2"/>
      <c r="FK251" s="2"/>
      <c r="FL251" s="2"/>
      <c r="FM251" s="2"/>
      <c r="FN251" s="2"/>
      <c r="FO251" s="2"/>
      <c r="FP251" s="2"/>
      <c r="FQ251" s="2"/>
      <c r="FR251" s="2"/>
      <c r="FS251" s="2"/>
      <c r="FT251" s="2"/>
      <c r="FU251" s="2"/>
      <c r="FV251" s="2"/>
      <c r="FW251" s="2"/>
      <c r="FX251" s="2"/>
      <c r="FY251" s="2"/>
      <c r="FZ251" s="2"/>
      <c r="GA251" s="2"/>
      <c r="GB251" s="2"/>
      <c r="GC251" s="2"/>
      <c r="GD251" s="2"/>
      <c r="GE251" s="2"/>
      <c r="GF251" s="2"/>
      <c r="GG251" s="2"/>
      <c r="GH251" s="2"/>
      <c r="GI251" s="2"/>
      <c r="GJ251" s="2"/>
      <c r="GK251" s="2"/>
      <c r="GL251" s="2"/>
      <c r="GM251" s="2"/>
      <c r="GN251" s="2"/>
      <c r="GO251" s="2"/>
      <c r="GP251" s="2"/>
      <c r="GQ251" s="2"/>
      <c r="GR251" s="2"/>
      <c r="GS251" s="2"/>
      <c r="GT251" s="2"/>
      <c r="GU251" s="2"/>
      <c r="GV251" s="2"/>
      <c r="GW251" s="2"/>
      <c r="GX251" s="2"/>
      <c r="GY251" s="2"/>
      <c r="GZ251" s="2"/>
      <c r="HA251" s="2"/>
      <c r="HB251" s="2"/>
      <c r="HC251" s="2"/>
      <c r="HD251" s="2"/>
      <c r="HE251" s="2"/>
      <c r="HF251" s="2"/>
      <c r="HG251" s="2"/>
      <c r="HH251" s="2"/>
      <c r="HI251" s="2"/>
      <c r="HJ251" s="2"/>
      <c r="HK251" s="2"/>
      <c r="HL251" s="2"/>
      <c r="HM251" s="2"/>
      <c r="HN251" s="2"/>
      <c r="HO251" s="2"/>
      <c r="HP251" s="2"/>
      <c r="HQ251" s="2"/>
      <c r="HR251" s="2"/>
      <c r="HS251" s="2"/>
      <c r="HT251" s="2"/>
      <c r="HU251" s="2"/>
      <c r="HV251" s="2"/>
      <c r="HW251" s="2"/>
      <c r="HX251" s="2"/>
      <c r="HY251" s="2"/>
      <c r="HZ251" s="2"/>
      <c r="IA251" s="2"/>
      <c r="IB251" s="2"/>
      <c r="IC251" s="2"/>
      <c r="ID251" s="2"/>
      <c r="IE251" s="2"/>
      <c r="IF251" s="2"/>
      <c r="IG251" s="2"/>
      <c r="IH251" s="2"/>
      <c r="II251" s="2"/>
      <c r="IJ251" s="2"/>
      <c r="IK251" s="2"/>
      <c r="IL251" s="2"/>
      <c r="IM251" s="2"/>
      <c r="IN251" s="2"/>
      <c r="IO251" s="2"/>
      <c r="IP251" s="2"/>
      <c r="IQ251" s="2"/>
      <c r="IR251" s="2"/>
      <c r="IS251" s="2"/>
      <c r="IT251" s="2"/>
      <c r="IU251" s="2"/>
      <c r="IV251" s="2"/>
      <c r="IW251" s="2"/>
      <c r="IX251" s="2"/>
      <c r="IY251" s="2"/>
      <c r="IZ251" s="2"/>
      <c r="JA251" s="2"/>
      <c r="JB251" s="2"/>
      <c r="JC251" s="2"/>
      <c r="JD251" s="2"/>
      <c r="JE251" s="2"/>
      <c r="JF251" s="2"/>
      <c r="JG251" s="2"/>
      <c r="JH251" s="2"/>
      <c r="JI251" s="2"/>
      <c r="JJ251" s="2"/>
      <c r="JK251" s="2"/>
      <c r="JL251" s="2"/>
      <c r="JM251" s="2"/>
      <c r="JN251" s="2"/>
      <c r="JO251" s="2"/>
      <c r="JP251" s="2"/>
      <c r="JQ251" s="2"/>
      <c r="JR251" s="2"/>
      <c r="JS251" s="2"/>
      <c r="JT251" s="2"/>
      <c r="JU251" s="2"/>
      <c r="JV251" s="2"/>
      <c r="JW251" s="2"/>
      <c r="JX251" s="2"/>
      <c r="JY251" s="2"/>
      <c r="JZ251" s="2"/>
      <c r="KA251" s="2"/>
      <c r="KB251" s="2"/>
      <c r="KC251" s="2"/>
      <c r="KD251" s="2"/>
      <c r="KE251" s="2"/>
      <c r="KF251" s="2"/>
      <c r="KG251" s="2"/>
      <c r="KH251" s="2"/>
      <c r="KI251" s="2"/>
      <c r="KJ251" s="2"/>
      <c r="KK251" s="2"/>
      <c r="KL251" s="2"/>
      <c r="KM251" s="2"/>
      <c r="KN251" s="2"/>
      <c r="KO251" s="2"/>
      <c r="KP251" s="2"/>
      <c r="KQ251" s="2"/>
      <c r="KR251" s="2"/>
      <c r="KS251" s="2"/>
      <c r="KT251" s="2"/>
      <c r="KU251" s="2"/>
      <c r="KV251" s="2"/>
      <c r="KW251" s="2"/>
      <c r="KX251" s="2"/>
      <c r="KY251" s="2"/>
      <c r="KZ251" s="2"/>
      <c r="LA251" s="2"/>
      <c r="LB251" s="2"/>
      <c r="LC251" s="2"/>
      <c r="LD251" s="2"/>
      <c r="LE251" s="2"/>
      <c r="LF251" s="2"/>
      <c r="LG251" s="2"/>
      <c r="LH251" s="2"/>
      <c r="LI251" s="2"/>
      <c r="LJ251" s="2"/>
      <c r="LK251" s="2"/>
      <c r="LL251" s="2"/>
      <c r="LM251" s="2"/>
      <c r="LN251" s="2"/>
      <c r="LO251" s="2"/>
      <c r="LP251" s="2"/>
      <c r="LQ251" s="2"/>
      <c r="LR251" s="2"/>
      <c r="LS251" s="2"/>
      <c r="LT251" s="2"/>
      <c r="LU251" s="2"/>
      <c r="LV251" s="2"/>
      <c r="LW251" s="2"/>
      <c r="LX251" s="2"/>
      <c r="LY251" s="2"/>
      <c r="LZ251" s="2"/>
      <c r="MA251" s="2"/>
      <c r="MB251" s="2"/>
      <c r="MC251" s="2"/>
      <c r="MD251" s="2"/>
      <c r="ME251" s="2"/>
      <c r="MF251" s="2"/>
      <c r="MG251" s="2"/>
      <c r="MH251" s="2"/>
      <c r="MI251" s="2"/>
      <c r="MJ251" s="2"/>
      <c r="MK251" s="2"/>
      <c r="ML251" s="2"/>
      <c r="MM251" s="2"/>
      <c r="MN251" s="2"/>
      <c r="MO251" s="2"/>
      <c r="MP251" s="2"/>
      <c r="MQ251" s="2"/>
      <c r="MR251" s="2"/>
      <c r="MS251" s="2"/>
      <c r="MT251" s="2"/>
      <c r="MU251" s="2"/>
      <c r="MV251" s="2"/>
      <c r="MW251" s="2"/>
      <c r="MX251" s="2"/>
      <c r="MY251" s="2"/>
      <c r="MZ251" s="2"/>
      <c r="NA251" s="2"/>
      <c r="NB251" s="2"/>
      <c r="NC251" s="2"/>
      <c r="ND251" s="2"/>
      <c r="NE251" s="2"/>
      <c r="NF251" s="2"/>
      <c r="NG251" s="2"/>
      <c r="NH251" s="2"/>
      <c r="NI251" s="2"/>
      <c r="NJ251" s="2"/>
      <c r="NK251" s="2"/>
      <c r="NL251" s="2"/>
      <c r="NM251" s="2"/>
      <c r="NN251" s="2"/>
      <c r="NO251" s="2"/>
      <c r="NP251" s="2"/>
      <c r="NQ251" s="2"/>
      <c r="NR251" s="2"/>
      <c r="NS251" s="2"/>
      <c r="NT251" s="2"/>
      <c r="NU251" s="2"/>
      <c r="NV251" s="2"/>
      <c r="NW251" s="2"/>
      <c r="NX251" s="2"/>
      <c r="NY251" s="2"/>
      <c r="NZ251" s="2"/>
      <c r="OA251" s="2"/>
      <c r="OB251" s="2"/>
      <c r="OC251" s="2"/>
      <c r="OD251" s="2"/>
      <c r="OE251" s="2"/>
      <c r="OF251" s="2"/>
      <c r="OG251" s="2"/>
      <c r="OH251" s="2"/>
      <c r="OI251" s="2"/>
      <c r="OJ251" s="2"/>
      <c r="OK251" s="2"/>
      <c r="OL251" s="2"/>
      <c r="OM251" s="2"/>
      <c r="ON251" s="2"/>
      <c r="OO251" s="2"/>
      <c r="OP251" s="2"/>
      <c r="OQ251" s="2"/>
      <c r="OR251" s="2"/>
      <c r="OS251" s="2"/>
      <c r="OT251" s="2"/>
      <c r="OU251" s="2"/>
      <c r="OV251" s="2"/>
      <c r="OW251" s="2"/>
      <c r="OX251" s="2"/>
      <c r="OY251" s="2"/>
      <c r="OZ251" s="2"/>
      <c r="PA251" s="2"/>
      <c r="PB251" s="2"/>
      <c r="PC251" s="2"/>
      <c r="PD251" s="2"/>
      <c r="PE251" s="2"/>
      <c r="PF251" s="2"/>
      <c r="PG251" s="2"/>
      <c r="PH251" s="2"/>
      <c r="PI251" s="2"/>
      <c r="PJ251" s="2"/>
      <c r="PK251" s="2"/>
      <c r="PL251" s="2"/>
      <c r="PM251" s="2"/>
      <c r="PN251" s="2"/>
      <c r="PO251" s="2"/>
      <c r="PP251" s="2"/>
      <c r="PQ251" s="2"/>
      <c r="PR251" s="2"/>
      <c r="PS251" s="2"/>
      <c r="PT251" s="2"/>
      <c r="PU251" s="2"/>
      <c r="PV251" s="2"/>
      <c r="PW251" s="2"/>
      <c r="PX251" s="2"/>
      <c r="PY251" s="2"/>
      <c r="PZ251" s="2"/>
      <c r="QA251" s="2"/>
      <c r="QB251" s="2"/>
      <c r="QC251" s="2"/>
      <c r="QD251" s="2"/>
      <c r="QE251" s="2"/>
      <c r="QF251" s="2"/>
      <c r="QG251" s="2"/>
      <c r="QH251" s="2"/>
      <c r="QI251" s="2"/>
      <c r="QJ251" s="2"/>
      <c r="QK251" s="2"/>
      <c r="QL251" s="2"/>
      <c r="QM251" s="2"/>
      <c r="QN251" s="2"/>
      <c r="QO251" s="2"/>
      <c r="QP251" s="2"/>
      <c r="QQ251" s="2"/>
      <c r="QR251" s="2"/>
      <c r="QS251" s="2"/>
      <c r="QT251" s="2"/>
      <c r="QU251" s="2"/>
      <c r="QV251" s="2"/>
      <c r="QW251" s="2"/>
      <c r="QX251" s="2"/>
      <c r="QY251" s="2"/>
      <c r="QZ251" s="2"/>
      <c r="RA251" s="2"/>
      <c r="RB251" s="2"/>
      <c r="RC251" s="2"/>
      <c r="RD251" s="2"/>
      <c r="RE251" s="2"/>
      <c r="RF251" s="2"/>
      <c r="RG251" s="2"/>
      <c r="RH251" s="2"/>
      <c r="RI251" s="2"/>
      <c r="RJ251" s="2"/>
      <c r="RK251" s="2"/>
      <c r="RL251" s="2"/>
      <c r="RM251" s="2"/>
      <c r="RN251" s="2"/>
      <c r="RO251" s="2"/>
      <c r="RP251" s="2"/>
      <c r="RQ251" s="2"/>
      <c r="RR251" s="2"/>
      <c r="RS251" s="2"/>
      <c r="RT251" s="2"/>
      <c r="RU251" s="2"/>
      <c r="RV251" s="2"/>
      <c r="RW251" s="2"/>
      <c r="RX251" s="2"/>
      <c r="RY251" s="2"/>
      <c r="RZ251" s="2"/>
      <c r="SA251" s="2"/>
      <c r="SB251" s="2"/>
      <c r="SC251" s="2"/>
      <c r="SD251" s="2"/>
      <c r="SE251" s="2"/>
      <c r="SF251" s="2"/>
      <c r="SG251" s="2"/>
      <c r="SH251" s="2"/>
      <c r="SI251" s="2"/>
      <c r="SJ251" s="2"/>
      <c r="SK251" s="2"/>
      <c r="SL251" s="2"/>
      <c r="SM251" s="2"/>
      <c r="SN251" s="2"/>
      <c r="SO251" s="2"/>
      <c r="SP251" s="2"/>
      <c r="SQ251" s="2"/>
      <c r="SR251" s="2"/>
      <c r="SS251" s="2"/>
      <c r="ST251" s="2"/>
      <c r="SU251" s="2"/>
      <c r="SV251" s="2"/>
      <c r="SW251" s="2"/>
      <c r="SX251" s="2"/>
      <c r="SY251" s="2"/>
      <c r="SZ251" s="2"/>
      <c r="TA251" s="2"/>
      <c r="TB251" s="2"/>
      <c r="TC251" s="2"/>
      <c r="TD251" s="2"/>
      <c r="TE251" s="2"/>
      <c r="TF251" s="2"/>
      <c r="TG251" s="2"/>
      <c r="TH251" s="2"/>
      <c r="TI251" s="2"/>
      <c r="TJ251" s="2"/>
      <c r="TK251" s="2"/>
      <c r="TL251" s="2"/>
      <c r="TM251" s="2"/>
      <c r="TN251" s="2"/>
      <c r="TO251" s="2"/>
      <c r="TP251" s="2"/>
      <c r="TQ251" s="2"/>
      <c r="TR251" s="2"/>
      <c r="TS251" s="2"/>
      <c r="TT251" s="2"/>
      <c r="TU251" s="2"/>
      <c r="TV251" s="2"/>
      <c r="TW251" s="2"/>
      <c r="TX251" s="2"/>
      <c r="TY251" s="2"/>
      <c r="TZ251" s="2"/>
      <c r="UA251" s="2"/>
      <c r="UB251" s="2"/>
      <c r="UC251" s="2"/>
      <c r="UD251" s="2"/>
      <c r="UE251" s="2"/>
      <c r="UF251" s="2"/>
      <c r="UG251" s="2"/>
      <c r="UH251" s="2"/>
      <c r="UI251" s="2"/>
      <c r="UJ251" s="2"/>
      <c r="UK251" s="2"/>
      <c r="UL251" s="2"/>
      <c r="UM251" s="2"/>
      <c r="UN251" s="2"/>
      <c r="UO251" s="2"/>
      <c r="UP251" s="2"/>
      <c r="UQ251" s="2"/>
      <c r="UR251" s="2"/>
      <c r="US251" s="2"/>
      <c r="UT251" s="2"/>
      <c r="UU251" s="2"/>
      <c r="UV251" s="2"/>
      <c r="UW251" s="2"/>
      <c r="UX251" s="2"/>
      <c r="UY251" s="2"/>
      <c r="UZ251" s="2"/>
      <c r="VA251" s="2"/>
      <c r="VB251" s="2"/>
      <c r="VC251" s="2"/>
      <c r="VD251" s="2"/>
      <c r="VE251" s="2"/>
      <c r="VF251" s="2"/>
      <c r="VG251" s="2"/>
      <c r="VH251" s="2"/>
      <c r="VI251" s="2"/>
      <c r="VJ251" s="2"/>
      <c r="VK251" s="2"/>
      <c r="VL251" s="2"/>
      <c r="VM251" s="2"/>
      <c r="VN251" s="2"/>
      <c r="VO251" s="2"/>
      <c r="VP251" s="2"/>
      <c r="VQ251" s="2"/>
      <c r="VR251" s="2"/>
      <c r="VS251" s="2"/>
      <c r="VT251" s="2"/>
      <c r="VU251" s="2"/>
      <c r="VV251" s="2"/>
      <c r="VW251" s="2"/>
      <c r="VX251" s="2"/>
      <c r="VY251" s="2"/>
      <c r="VZ251" s="2"/>
      <c r="WA251" s="2"/>
      <c r="WB251" s="2"/>
      <c r="WC251" s="2"/>
      <c r="WD251" s="2"/>
      <c r="WE251" s="2"/>
      <c r="WF251" s="2"/>
      <c r="WG251" s="2"/>
      <c r="WH251" s="2"/>
      <c r="WI251" s="2"/>
      <c r="WJ251" s="2"/>
      <c r="WK251" s="2"/>
      <c r="WL251" s="2"/>
      <c r="WM251" s="2"/>
      <c r="WN251" s="2"/>
      <c r="WO251" s="2"/>
      <c r="WP251" s="2"/>
      <c r="WQ251" s="2"/>
      <c r="WR251" s="2"/>
      <c r="WS251" s="2"/>
      <c r="WT251" s="2"/>
      <c r="WU251" s="2"/>
      <c r="WV251" s="2"/>
      <c r="WW251" s="2"/>
      <c r="WX251" s="2"/>
      <c r="WY251" s="2"/>
      <c r="WZ251" s="2"/>
      <c r="XA251" s="2"/>
      <c r="XB251" s="2"/>
      <c r="XC251" s="2"/>
      <c r="XD251" s="2"/>
      <c r="XE251" s="2"/>
      <c r="XF251" s="2"/>
      <c r="XG251" s="2"/>
      <c r="XH251" s="2"/>
      <c r="XI251" s="2"/>
      <c r="XJ251" s="2"/>
      <c r="XK251" s="2"/>
      <c r="XL251" s="2"/>
      <c r="XM251" s="2"/>
      <c r="XN251" s="2"/>
      <c r="XO251" s="2"/>
      <c r="XP251" s="2"/>
      <c r="XQ251" s="2"/>
      <c r="XR251" s="2"/>
      <c r="XS251" s="2"/>
      <c r="XT251" s="2"/>
      <c r="XU251" s="2"/>
      <c r="XV251" s="2"/>
      <c r="XW251" s="2"/>
      <c r="XX251" s="2"/>
      <c r="XY251" s="2"/>
      <c r="XZ251" s="2"/>
      <c r="YA251" s="2"/>
      <c r="YB251" s="2"/>
      <c r="YC251" s="2"/>
      <c r="YD251" s="2"/>
      <c r="YE251" s="2"/>
      <c r="YF251" s="2"/>
      <c r="YG251" s="2"/>
      <c r="YH251" s="2"/>
      <c r="YI251" s="2"/>
      <c r="YJ251" s="2"/>
      <c r="YK251" s="2"/>
      <c r="YL251" s="2"/>
      <c r="YM251" s="2"/>
      <c r="YN251" s="2"/>
      <c r="YO251" s="2"/>
      <c r="YP251" s="2"/>
      <c r="YQ251" s="2"/>
      <c r="YR251" s="2"/>
      <c r="YS251" s="2"/>
      <c r="YT251" s="2"/>
      <c r="YU251" s="2"/>
      <c r="YV251" s="2"/>
      <c r="YW251" s="2"/>
      <c r="YX251" s="2"/>
      <c r="YY251" s="2"/>
      <c r="YZ251" s="2"/>
      <c r="ZA251" s="2"/>
      <c r="ZB251" s="2"/>
      <c r="ZC251" s="2"/>
      <c r="ZD251" s="2"/>
      <c r="ZE251" s="2"/>
      <c r="ZF251" s="2"/>
      <c r="ZG251" s="2"/>
      <c r="ZH251" s="2"/>
      <c r="ZI251" s="2"/>
      <c r="ZJ251" s="2"/>
      <c r="ZK251" s="2"/>
      <c r="ZL251" s="2"/>
      <c r="ZM251" s="2"/>
      <c r="ZN251" s="2"/>
      <c r="ZO251" s="2"/>
      <c r="ZP251" s="2"/>
      <c r="ZQ251" s="2"/>
      <c r="ZR251" s="2"/>
      <c r="ZS251" s="2"/>
      <c r="ZT251" s="2"/>
      <c r="ZU251" s="2"/>
      <c r="ZV251" s="2"/>
      <c r="ZW251" s="2"/>
      <c r="ZX251" s="2"/>
      <c r="ZY251" s="2"/>
      <c r="ZZ251" s="2"/>
      <c r="AAA251" s="2"/>
      <c r="AAB251" s="2"/>
      <c r="AAC251" s="2"/>
      <c r="AAD251" s="2"/>
      <c r="AAE251" s="2"/>
      <c r="AAF251" s="2"/>
      <c r="AAG251" s="2"/>
      <c r="AAH251" s="2"/>
      <c r="AAI251" s="2"/>
      <c r="AAJ251" s="2"/>
      <c r="AAK251" s="2"/>
      <c r="AAL251" s="2"/>
      <c r="AAM251" s="2"/>
      <c r="AAN251" s="2"/>
      <c r="AAO251" s="2"/>
      <c r="AAP251" s="2"/>
      <c r="AAQ251" s="2"/>
      <c r="AAR251" s="2"/>
      <c r="AAS251" s="2"/>
      <c r="AAT251" s="2"/>
      <c r="AAU251" s="2"/>
      <c r="AAV251" s="2"/>
      <c r="AAW251" s="2"/>
      <c r="AAX251" s="2"/>
      <c r="AAY251" s="2"/>
      <c r="AAZ251" s="2"/>
      <c r="ABA251" s="2"/>
      <c r="ABB251" s="2"/>
      <c r="ABC251" s="2"/>
      <c r="ABD251" s="2"/>
      <c r="ABE251" s="2"/>
      <c r="ABF251" s="2"/>
      <c r="ABG251" s="2"/>
      <c r="ABH251" s="2"/>
      <c r="ABI251" s="2"/>
      <c r="ABJ251" s="2"/>
      <c r="ABK251" s="2"/>
      <c r="ABL251" s="2"/>
      <c r="ABM251" s="2"/>
      <c r="ABN251" s="2"/>
      <c r="ABO251" s="2"/>
      <c r="ABP251" s="2"/>
      <c r="ABQ251" s="2"/>
      <c r="ABR251" s="2"/>
      <c r="ABS251" s="2"/>
      <c r="ABT251" s="2"/>
      <c r="ABU251" s="2"/>
      <c r="ABV251" s="2"/>
      <c r="ABW251" s="2"/>
      <c r="ABX251" s="2"/>
      <c r="ABY251" s="2"/>
      <c r="ABZ251" s="2"/>
    </row>
    <row r="252" spans="1:754" x14ac:dyDescent="0.2">
      <c r="A252" s="2">
        <v>1974</v>
      </c>
      <c r="B252" s="19" t="s">
        <v>15</v>
      </c>
      <c r="C252" s="6">
        <v>172685</v>
      </c>
      <c r="D252" s="5">
        <v>626</v>
      </c>
      <c r="E252" s="7">
        <f>C252/D252</f>
        <v>275.85463258785944</v>
      </c>
      <c r="F252" s="11">
        <f>C252/319206</f>
        <v>0.54098293891718829</v>
      </c>
      <c r="G252" s="13">
        <v>47674</v>
      </c>
      <c r="H252" s="16">
        <f>C252/G252</f>
        <v>3.6222049754583212</v>
      </c>
    </row>
    <row r="253" spans="1:754" x14ac:dyDescent="0.2">
      <c r="A253" s="2">
        <v>1978</v>
      </c>
      <c r="B253" s="19" t="s">
        <v>15</v>
      </c>
      <c r="C253" s="6">
        <v>179714</v>
      </c>
      <c r="D253" s="5">
        <v>619</v>
      </c>
      <c r="E253" s="7">
        <f>C253/D253</f>
        <v>290.32956381260095</v>
      </c>
      <c r="F253" s="11">
        <f>C253/319206</f>
        <v>0.5630032016942037</v>
      </c>
      <c r="G253" s="14">
        <v>48171</v>
      </c>
      <c r="H253" s="16">
        <f>C253/G253</f>
        <v>3.7307508667040334</v>
      </c>
    </row>
    <row r="254" spans="1:754" x14ac:dyDescent="0.2">
      <c r="A254" s="2">
        <v>1950</v>
      </c>
      <c r="B254" s="19" t="s">
        <v>15</v>
      </c>
      <c r="C254" s="8">
        <v>238985</v>
      </c>
      <c r="D254" s="5">
        <v>1414</v>
      </c>
      <c r="E254" s="7">
        <f>C254/D254</f>
        <v>169.01343705799152</v>
      </c>
      <c r="F254" s="11">
        <f>C254/319206</f>
        <v>0.74868580164533249</v>
      </c>
      <c r="G254" s="12">
        <v>33668</v>
      </c>
      <c r="H254" s="16">
        <f>C254/G254</f>
        <v>7.0982832363074726</v>
      </c>
    </row>
    <row r="255" spans="1:754" x14ac:dyDescent="0.2">
      <c r="A255" s="2">
        <v>1940</v>
      </c>
      <c r="B255" s="19" t="s">
        <v>15</v>
      </c>
      <c r="C255" s="6">
        <v>248140</v>
      </c>
      <c r="D255" s="5">
        <v>1787</v>
      </c>
      <c r="E255" s="7">
        <f>C255/D255</f>
        <v>138.85842193620593</v>
      </c>
      <c r="F255" s="11">
        <f>C255/319206</f>
        <v>0.77736634023169993</v>
      </c>
      <c r="G255" s="12">
        <v>33668</v>
      </c>
      <c r="H255" s="16">
        <f>C255/G255</f>
        <v>7.3702031602708802</v>
      </c>
    </row>
    <row r="256" spans="1:754" x14ac:dyDescent="0.2">
      <c r="A256">
        <v>1930</v>
      </c>
      <c r="B256" s="19" t="s">
        <v>15</v>
      </c>
      <c r="C256" s="5">
        <v>260387</v>
      </c>
      <c r="D256" s="5">
        <v>1968</v>
      </c>
      <c r="E256" s="7">
        <f>C256/D256</f>
        <v>132.3104674796748</v>
      </c>
      <c r="F256" s="11">
        <f>C256/319206</f>
        <v>0.81573341353232709</v>
      </c>
      <c r="G256" s="12">
        <v>29625</v>
      </c>
      <c r="H256" s="16">
        <f>C256/G256</f>
        <v>8.7894345991561185</v>
      </c>
    </row>
    <row r="257" spans="1:754" x14ac:dyDescent="0.2">
      <c r="A257">
        <v>1920</v>
      </c>
      <c r="B257" s="19" t="s">
        <v>15</v>
      </c>
      <c r="C257" s="4">
        <v>282382</v>
      </c>
      <c r="D257" s="5">
        <v>2315</v>
      </c>
      <c r="E257" s="7">
        <f>C257/D257</f>
        <v>121.97926565874729</v>
      </c>
      <c r="F257" s="11">
        <f>C257/319206</f>
        <v>0.88463875992305907</v>
      </c>
      <c r="G257" s="12">
        <v>29625</v>
      </c>
      <c r="H257" s="16">
        <f>C257/G257</f>
        <v>9.5318818565400836</v>
      </c>
    </row>
    <row r="258" spans="1:754" x14ac:dyDescent="0.2">
      <c r="A258">
        <v>1910</v>
      </c>
      <c r="B258" s="19" t="s">
        <v>15</v>
      </c>
      <c r="C258" s="4">
        <v>299707</v>
      </c>
      <c r="D258" s="5">
        <v>2610</v>
      </c>
      <c r="E258" s="7">
        <f>C258/D258</f>
        <v>114.83026819923371</v>
      </c>
      <c r="F258" s="11">
        <f>C258/319206</f>
        <v>0.9389140555002099</v>
      </c>
      <c r="G258" s="15"/>
      <c r="DU258" s="2"/>
      <c r="DV258" s="2"/>
      <c r="DW258" s="2"/>
      <c r="DX258" s="2"/>
      <c r="DY258" s="2"/>
      <c r="DZ258" s="2"/>
      <c r="EA258" s="2"/>
      <c r="EB258" s="2"/>
      <c r="EC258" s="2"/>
      <c r="ED258" s="2"/>
      <c r="EE258" s="2"/>
      <c r="EF258" s="2"/>
      <c r="EG258" s="2"/>
      <c r="EH258" s="2"/>
      <c r="EI258" s="2"/>
      <c r="EJ258" s="2"/>
      <c r="EK258" s="2"/>
      <c r="EL258" s="2"/>
      <c r="EM258" s="2"/>
      <c r="EN258" s="2"/>
      <c r="EO258" s="2"/>
      <c r="EP258" s="2"/>
      <c r="EQ258" s="2"/>
      <c r="ER258" s="2"/>
      <c r="ES258" s="2"/>
      <c r="ET258" s="2"/>
      <c r="EU258" s="2"/>
      <c r="EV258" s="2"/>
      <c r="EW258" s="2"/>
      <c r="EX258" s="2"/>
      <c r="EY258" s="2"/>
      <c r="EZ258" s="2"/>
      <c r="FA258" s="2"/>
      <c r="FB258" s="2"/>
      <c r="FC258" s="2"/>
      <c r="FD258" s="2"/>
      <c r="FE258" s="2"/>
      <c r="FF258" s="2"/>
      <c r="FG258" s="2"/>
      <c r="FH258" s="2"/>
      <c r="FI258" s="2"/>
      <c r="FJ258" s="2"/>
      <c r="FK258" s="2"/>
      <c r="FL258" s="2"/>
      <c r="FM258" s="2"/>
      <c r="FN258" s="2"/>
      <c r="FO258" s="2"/>
      <c r="FP258" s="2"/>
      <c r="FQ258" s="2"/>
      <c r="FR258" s="2"/>
      <c r="FS258" s="2"/>
      <c r="FT258" s="2"/>
      <c r="FU258" s="2"/>
      <c r="FV258" s="2"/>
      <c r="FW258" s="2"/>
      <c r="FX258" s="2"/>
      <c r="FY258" s="2"/>
      <c r="FZ258" s="2"/>
      <c r="GA258" s="2"/>
      <c r="GB258" s="2"/>
      <c r="GC258" s="2"/>
      <c r="GD258" s="2"/>
      <c r="GE258" s="2"/>
      <c r="GF258" s="2"/>
      <c r="GG258" s="2"/>
      <c r="GH258" s="2"/>
      <c r="GI258" s="2"/>
      <c r="GJ258" s="2"/>
      <c r="GK258" s="2"/>
      <c r="GL258" s="2"/>
      <c r="GM258" s="2"/>
      <c r="GN258" s="2"/>
      <c r="GO258" s="2"/>
      <c r="GP258" s="2"/>
      <c r="GQ258" s="2"/>
      <c r="GR258" s="2"/>
      <c r="GS258" s="2"/>
      <c r="GT258" s="2"/>
      <c r="GU258" s="2"/>
      <c r="GV258" s="2"/>
      <c r="GW258" s="2"/>
      <c r="GX258" s="2"/>
      <c r="GY258" s="2"/>
      <c r="GZ258" s="2"/>
      <c r="HA258" s="2"/>
      <c r="HB258" s="2"/>
      <c r="HC258" s="2"/>
      <c r="HD258" s="2"/>
      <c r="HE258" s="2"/>
      <c r="HF258" s="2"/>
      <c r="HG258" s="2"/>
      <c r="HH258" s="2"/>
      <c r="HI258" s="2"/>
      <c r="HJ258" s="2"/>
      <c r="HK258" s="2"/>
      <c r="HL258" s="2"/>
      <c r="HM258" s="2"/>
      <c r="HN258" s="2"/>
      <c r="HO258" s="2"/>
      <c r="HP258" s="2"/>
      <c r="HQ258" s="2"/>
      <c r="HR258" s="2"/>
      <c r="HS258" s="2"/>
      <c r="HT258" s="2"/>
      <c r="HU258" s="2"/>
      <c r="HV258" s="2"/>
      <c r="HW258" s="2"/>
      <c r="HX258" s="2"/>
      <c r="HY258" s="2"/>
      <c r="HZ258" s="2"/>
      <c r="IA258" s="2"/>
      <c r="IB258" s="2"/>
      <c r="IC258" s="2"/>
      <c r="ID258" s="2"/>
      <c r="IE258" s="2"/>
      <c r="IF258" s="2"/>
      <c r="IG258" s="2"/>
      <c r="IH258" s="2"/>
      <c r="II258" s="2"/>
      <c r="IJ258" s="2"/>
      <c r="IK258" s="2"/>
      <c r="IL258" s="2"/>
      <c r="IM258" s="2"/>
      <c r="IN258" s="2"/>
      <c r="IO258" s="2"/>
      <c r="IP258" s="2"/>
      <c r="IQ258" s="2"/>
      <c r="IR258" s="2"/>
      <c r="IS258" s="2"/>
      <c r="IT258" s="2"/>
      <c r="IU258" s="2"/>
      <c r="IV258" s="2"/>
      <c r="IW258" s="2"/>
      <c r="IX258" s="2"/>
      <c r="IY258" s="2"/>
      <c r="IZ258" s="2"/>
      <c r="JA258" s="2"/>
      <c r="JB258" s="2"/>
      <c r="JC258" s="2"/>
      <c r="JD258" s="2"/>
      <c r="JE258" s="2"/>
      <c r="JF258" s="2"/>
      <c r="JG258" s="2"/>
      <c r="JH258" s="2"/>
      <c r="JI258" s="2"/>
      <c r="JJ258" s="2"/>
      <c r="JK258" s="2"/>
      <c r="JL258" s="2"/>
      <c r="JM258" s="2"/>
      <c r="JN258" s="2"/>
      <c r="JO258" s="2"/>
      <c r="JP258" s="2"/>
      <c r="JQ258" s="2"/>
      <c r="JR258" s="2"/>
      <c r="JS258" s="2"/>
      <c r="JT258" s="2"/>
      <c r="JU258" s="2"/>
      <c r="JV258" s="2"/>
      <c r="JW258" s="2"/>
      <c r="JX258" s="2"/>
      <c r="JY258" s="2"/>
      <c r="JZ258" s="2"/>
      <c r="KA258" s="2"/>
      <c r="KB258" s="2"/>
      <c r="KC258" s="2"/>
      <c r="KD258" s="2"/>
      <c r="KE258" s="2"/>
      <c r="KF258" s="2"/>
      <c r="KG258" s="2"/>
      <c r="KH258" s="2"/>
      <c r="KI258" s="2"/>
      <c r="KJ258" s="2"/>
      <c r="KK258" s="2"/>
      <c r="KL258" s="2"/>
      <c r="KM258" s="2"/>
      <c r="KN258" s="2"/>
      <c r="KO258" s="2"/>
      <c r="KP258" s="2"/>
      <c r="KQ258" s="2"/>
      <c r="KR258" s="2"/>
      <c r="KS258" s="2"/>
      <c r="KT258" s="2"/>
      <c r="KU258" s="2"/>
      <c r="KV258" s="2"/>
      <c r="KW258" s="2"/>
      <c r="KX258" s="2"/>
      <c r="KY258" s="2"/>
      <c r="KZ258" s="2"/>
      <c r="LA258" s="2"/>
      <c r="LB258" s="2"/>
      <c r="LC258" s="2"/>
      <c r="LD258" s="2"/>
      <c r="LE258" s="2"/>
      <c r="LF258" s="2"/>
      <c r="LG258" s="2"/>
      <c r="LH258" s="2"/>
      <c r="LI258" s="2"/>
      <c r="LJ258" s="2"/>
      <c r="LK258" s="2"/>
      <c r="LL258" s="2"/>
      <c r="LM258" s="2"/>
      <c r="LN258" s="2"/>
      <c r="LO258" s="2"/>
      <c r="LP258" s="2"/>
      <c r="LQ258" s="2"/>
      <c r="LR258" s="2"/>
      <c r="LS258" s="2"/>
      <c r="LT258" s="2"/>
      <c r="LU258" s="2"/>
      <c r="LV258" s="2"/>
      <c r="LW258" s="2"/>
      <c r="LX258" s="2"/>
      <c r="LY258" s="2"/>
      <c r="LZ258" s="2"/>
      <c r="MA258" s="2"/>
      <c r="MB258" s="2"/>
      <c r="MC258" s="2"/>
      <c r="MD258" s="2"/>
      <c r="ME258" s="2"/>
      <c r="MF258" s="2"/>
      <c r="MG258" s="2"/>
      <c r="MH258" s="2"/>
      <c r="MI258" s="2"/>
      <c r="MJ258" s="2"/>
      <c r="MK258" s="2"/>
      <c r="ML258" s="2"/>
      <c r="MM258" s="2"/>
      <c r="MN258" s="2"/>
      <c r="MO258" s="2"/>
      <c r="MP258" s="2"/>
      <c r="MQ258" s="2"/>
      <c r="MR258" s="2"/>
      <c r="MS258" s="2"/>
      <c r="MT258" s="2"/>
      <c r="MU258" s="2"/>
      <c r="MV258" s="2"/>
      <c r="MW258" s="2"/>
      <c r="MX258" s="2"/>
      <c r="MY258" s="2"/>
      <c r="MZ258" s="2"/>
      <c r="NA258" s="2"/>
      <c r="NB258" s="2"/>
      <c r="NC258" s="2"/>
      <c r="ND258" s="2"/>
      <c r="NE258" s="2"/>
      <c r="NF258" s="2"/>
      <c r="NG258" s="2"/>
      <c r="NH258" s="2"/>
      <c r="NI258" s="2"/>
      <c r="NJ258" s="2"/>
      <c r="NK258" s="2"/>
      <c r="NL258" s="2"/>
      <c r="NM258" s="2"/>
      <c r="NN258" s="2"/>
      <c r="NO258" s="2"/>
      <c r="NP258" s="2"/>
      <c r="NQ258" s="2"/>
      <c r="NR258" s="2"/>
      <c r="NS258" s="2"/>
      <c r="NT258" s="2"/>
      <c r="NU258" s="2"/>
      <c r="NV258" s="2"/>
      <c r="NW258" s="2"/>
      <c r="NX258" s="2"/>
      <c r="NY258" s="2"/>
      <c r="NZ258" s="2"/>
      <c r="OA258" s="2"/>
      <c r="OB258" s="2"/>
      <c r="OC258" s="2"/>
      <c r="OD258" s="2"/>
      <c r="OE258" s="2"/>
      <c r="OF258" s="2"/>
      <c r="OG258" s="2"/>
      <c r="OH258" s="2"/>
      <c r="OI258" s="2"/>
      <c r="OJ258" s="2"/>
      <c r="OK258" s="2"/>
      <c r="OL258" s="2"/>
      <c r="OM258" s="2"/>
      <c r="ON258" s="2"/>
      <c r="OO258" s="2"/>
      <c r="OP258" s="2"/>
      <c r="OQ258" s="2"/>
      <c r="OR258" s="2"/>
      <c r="OS258" s="2"/>
      <c r="OT258" s="2"/>
      <c r="OU258" s="2"/>
      <c r="OV258" s="2"/>
      <c r="OW258" s="2"/>
      <c r="OX258" s="2"/>
      <c r="OY258" s="2"/>
      <c r="OZ258" s="2"/>
      <c r="PA258" s="2"/>
      <c r="PB258" s="2"/>
      <c r="PC258" s="2"/>
      <c r="PD258" s="2"/>
      <c r="PE258" s="2"/>
      <c r="PF258" s="2"/>
      <c r="PG258" s="2"/>
      <c r="PH258" s="2"/>
      <c r="PI258" s="2"/>
      <c r="PJ258" s="2"/>
      <c r="PK258" s="2"/>
      <c r="PL258" s="2"/>
      <c r="PM258" s="2"/>
      <c r="PN258" s="2"/>
      <c r="PO258" s="2"/>
      <c r="PP258" s="2"/>
      <c r="PQ258" s="2"/>
      <c r="PR258" s="2"/>
      <c r="PS258" s="2"/>
      <c r="PT258" s="2"/>
      <c r="PU258" s="2"/>
      <c r="PV258" s="2"/>
      <c r="PW258" s="2"/>
      <c r="PX258" s="2"/>
      <c r="PY258" s="2"/>
      <c r="PZ258" s="2"/>
      <c r="QA258" s="2"/>
      <c r="QB258" s="2"/>
      <c r="QC258" s="2"/>
      <c r="QD258" s="2"/>
      <c r="QE258" s="2"/>
      <c r="QF258" s="2"/>
      <c r="QG258" s="2"/>
      <c r="QH258" s="2"/>
      <c r="QI258" s="2"/>
      <c r="QJ258" s="2"/>
      <c r="QK258" s="2"/>
      <c r="QL258" s="2"/>
      <c r="QM258" s="2"/>
      <c r="QN258" s="2"/>
      <c r="QO258" s="2"/>
      <c r="QP258" s="2"/>
      <c r="QQ258" s="2"/>
      <c r="QR258" s="2"/>
      <c r="QS258" s="2"/>
      <c r="QT258" s="2"/>
      <c r="QU258" s="2"/>
      <c r="QV258" s="2"/>
      <c r="QW258" s="2"/>
      <c r="QX258" s="2"/>
      <c r="QY258" s="2"/>
      <c r="QZ258" s="2"/>
      <c r="RA258" s="2"/>
      <c r="RB258" s="2"/>
      <c r="RC258" s="2"/>
      <c r="RD258" s="2"/>
      <c r="RE258" s="2"/>
      <c r="RF258" s="2"/>
      <c r="RG258" s="2"/>
      <c r="RH258" s="2"/>
      <c r="RI258" s="2"/>
      <c r="RJ258" s="2"/>
      <c r="RK258" s="2"/>
      <c r="RL258" s="2"/>
      <c r="RM258" s="2"/>
      <c r="RN258" s="2"/>
      <c r="RO258" s="2"/>
      <c r="RP258" s="2"/>
      <c r="RQ258" s="2"/>
      <c r="RR258" s="2"/>
      <c r="RS258" s="2"/>
      <c r="RT258" s="2"/>
      <c r="RU258" s="2"/>
      <c r="RV258" s="2"/>
      <c r="RW258" s="2"/>
      <c r="RX258" s="2"/>
      <c r="RY258" s="2"/>
      <c r="RZ258" s="2"/>
      <c r="SA258" s="2"/>
      <c r="SB258" s="2"/>
      <c r="SC258" s="2"/>
      <c r="SD258" s="2"/>
      <c r="SE258" s="2"/>
      <c r="SF258" s="2"/>
      <c r="SG258" s="2"/>
      <c r="SH258" s="2"/>
      <c r="SI258" s="2"/>
      <c r="SJ258" s="2"/>
      <c r="SK258" s="2"/>
      <c r="SL258" s="2"/>
      <c r="SM258" s="2"/>
      <c r="SN258" s="2"/>
      <c r="SO258" s="2"/>
      <c r="SP258" s="2"/>
      <c r="SQ258" s="2"/>
      <c r="SR258" s="2"/>
      <c r="SS258" s="2"/>
      <c r="ST258" s="2"/>
      <c r="SU258" s="2"/>
      <c r="SV258" s="2"/>
      <c r="SW258" s="2"/>
      <c r="SX258" s="2"/>
      <c r="SY258" s="2"/>
      <c r="SZ258" s="2"/>
      <c r="TA258" s="2"/>
      <c r="TB258" s="2"/>
      <c r="TC258" s="2"/>
      <c r="TD258" s="2"/>
      <c r="TE258" s="2"/>
      <c r="TF258" s="2"/>
      <c r="TG258" s="2"/>
      <c r="TH258" s="2"/>
      <c r="TI258" s="2"/>
      <c r="TJ258" s="2"/>
      <c r="TK258" s="2"/>
      <c r="TL258" s="2"/>
      <c r="TM258" s="2"/>
      <c r="TN258" s="2"/>
      <c r="TO258" s="2"/>
      <c r="TP258" s="2"/>
      <c r="TQ258" s="2"/>
      <c r="TR258" s="2"/>
      <c r="TS258" s="2"/>
      <c r="TT258" s="2"/>
      <c r="TU258" s="2"/>
      <c r="TV258" s="2"/>
      <c r="TW258" s="2"/>
      <c r="TX258" s="2"/>
      <c r="TY258" s="2"/>
      <c r="TZ258" s="2"/>
      <c r="UA258" s="2"/>
      <c r="UB258" s="2"/>
      <c r="UC258" s="2"/>
      <c r="UD258" s="2"/>
      <c r="UE258" s="2"/>
      <c r="UF258" s="2"/>
      <c r="UG258" s="2"/>
      <c r="UH258" s="2"/>
      <c r="UI258" s="2"/>
      <c r="UJ258" s="2"/>
      <c r="UK258" s="2"/>
      <c r="UL258" s="2"/>
      <c r="UM258" s="2"/>
      <c r="UN258" s="2"/>
      <c r="UO258" s="2"/>
      <c r="UP258" s="2"/>
      <c r="UQ258" s="2"/>
      <c r="UR258" s="2"/>
      <c r="US258" s="2"/>
      <c r="UT258" s="2"/>
      <c r="UU258" s="2"/>
      <c r="UV258" s="2"/>
      <c r="UW258" s="2"/>
      <c r="UX258" s="2"/>
      <c r="UY258" s="2"/>
      <c r="UZ258" s="2"/>
      <c r="VA258" s="2"/>
      <c r="VB258" s="2"/>
      <c r="VC258" s="2"/>
      <c r="VD258" s="2"/>
      <c r="VE258" s="2"/>
      <c r="VF258" s="2"/>
      <c r="VG258" s="2"/>
      <c r="VH258" s="2"/>
      <c r="VI258" s="2"/>
      <c r="VJ258" s="2"/>
      <c r="VK258" s="2"/>
      <c r="VL258" s="2"/>
      <c r="VM258" s="2"/>
      <c r="VN258" s="2"/>
      <c r="VO258" s="2"/>
      <c r="VP258" s="2"/>
      <c r="VQ258" s="2"/>
      <c r="VR258" s="2"/>
      <c r="VS258" s="2"/>
      <c r="VT258" s="2"/>
      <c r="VU258" s="2"/>
      <c r="VV258" s="2"/>
      <c r="VW258" s="2"/>
      <c r="VX258" s="2"/>
      <c r="VY258" s="2"/>
      <c r="VZ258" s="2"/>
      <c r="WA258" s="2"/>
      <c r="WB258" s="2"/>
      <c r="WC258" s="2"/>
      <c r="WD258" s="2"/>
      <c r="WE258" s="2"/>
      <c r="WF258" s="2"/>
      <c r="WG258" s="2"/>
      <c r="WH258" s="2"/>
      <c r="WI258" s="2"/>
      <c r="WJ258" s="2"/>
      <c r="WK258" s="2"/>
      <c r="WL258" s="2"/>
      <c r="WM258" s="2"/>
      <c r="WN258" s="2"/>
      <c r="WO258" s="2"/>
      <c r="WP258" s="2"/>
      <c r="WQ258" s="2"/>
      <c r="WR258" s="2"/>
      <c r="WS258" s="2"/>
      <c r="WT258" s="2"/>
      <c r="WU258" s="2"/>
      <c r="WV258" s="2"/>
      <c r="WW258" s="2"/>
      <c r="WX258" s="2"/>
      <c r="WY258" s="2"/>
      <c r="WZ258" s="2"/>
      <c r="XA258" s="2"/>
      <c r="XB258" s="2"/>
      <c r="XC258" s="2"/>
      <c r="XD258" s="2"/>
      <c r="XE258" s="2"/>
      <c r="XF258" s="2"/>
      <c r="XG258" s="2"/>
      <c r="XH258" s="2"/>
      <c r="XI258" s="2"/>
      <c r="XJ258" s="2"/>
      <c r="XK258" s="2"/>
      <c r="XL258" s="2"/>
      <c r="XM258" s="2"/>
      <c r="XN258" s="2"/>
      <c r="XO258" s="2"/>
      <c r="XP258" s="2"/>
      <c r="XQ258" s="2"/>
      <c r="XR258" s="2"/>
      <c r="XS258" s="2"/>
      <c r="XT258" s="2"/>
      <c r="XU258" s="2"/>
      <c r="XV258" s="2"/>
      <c r="XW258" s="2"/>
      <c r="XX258" s="2"/>
      <c r="XY258" s="2"/>
      <c r="XZ258" s="2"/>
      <c r="YA258" s="2"/>
      <c r="YB258" s="2"/>
      <c r="YC258" s="2"/>
      <c r="YD258" s="2"/>
      <c r="YE258" s="2"/>
      <c r="YF258" s="2"/>
      <c r="YG258" s="2"/>
      <c r="YH258" s="2"/>
      <c r="YI258" s="2"/>
      <c r="YJ258" s="2"/>
      <c r="YK258" s="2"/>
      <c r="YL258" s="2"/>
      <c r="YM258" s="2"/>
      <c r="YN258" s="2"/>
      <c r="YO258" s="2"/>
      <c r="YP258" s="2"/>
      <c r="YQ258" s="2"/>
      <c r="YR258" s="2"/>
      <c r="YS258" s="2"/>
      <c r="YT258" s="2"/>
      <c r="YU258" s="2"/>
      <c r="YV258" s="2"/>
      <c r="YW258" s="2"/>
      <c r="YX258" s="2"/>
      <c r="YY258" s="2"/>
      <c r="YZ258" s="2"/>
      <c r="ZA258" s="2"/>
      <c r="ZB258" s="2"/>
      <c r="ZC258" s="2"/>
      <c r="ZD258" s="2"/>
      <c r="ZE258" s="2"/>
      <c r="ZF258" s="2"/>
      <c r="ZG258" s="2"/>
      <c r="ZH258" s="2"/>
      <c r="ZI258" s="2"/>
      <c r="ZJ258" s="2"/>
      <c r="ZK258" s="2"/>
      <c r="ZL258" s="2"/>
      <c r="ZM258" s="2"/>
      <c r="ZN258" s="2"/>
      <c r="ZO258" s="2"/>
      <c r="ZP258" s="2"/>
      <c r="ZQ258" s="2"/>
      <c r="ZR258" s="2"/>
      <c r="ZS258" s="2"/>
      <c r="ZT258" s="2"/>
      <c r="ZU258" s="2"/>
      <c r="ZV258" s="2"/>
      <c r="ZW258" s="2"/>
      <c r="ZX258" s="2"/>
      <c r="ZY258" s="2"/>
      <c r="ZZ258" s="2"/>
      <c r="AAA258" s="2"/>
      <c r="AAB258" s="2"/>
      <c r="AAC258" s="2"/>
      <c r="AAD258" s="2"/>
      <c r="AAE258" s="2"/>
      <c r="AAF258" s="2"/>
      <c r="AAG258" s="2"/>
      <c r="AAH258" s="2"/>
      <c r="AAI258" s="2"/>
      <c r="AAJ258" s="2"/>
      <c r="AAK258" s="2"/>
      <c r="AAL258" s="2"/>
      <c r="AAM258" s="2"/>
      <c r="AAN258" s="2"/>
      <c r="AAO258" s="2"/>
      <c r="AAP258" s="2"/>
      <c r="AAQ258" s="2"/>
      <c r="AAR258" s="2"/>
      <c r="AAS258" s="2"/>
      <c r="AAT258" s="2"/>
      <c r="AAU258" s="2"/>
      <c r="AAV258" s="2"/>
      <c r="AAW258" s="2"/>
      <c r="AAX258" s="2"/>
      <c r="AAY258" s="2"/>
      <c r="AAZ258" s="2"/>
      <c r="ABA258" s="2"/>
      <c r="ABB258" s="2"/>
      <c r="ABC258" s="2"/>
      <c r="ABD258" s="2"/>
      <c r="ABE258" s="2"/>
      <c r="ABF258" s="2"/>
      <c r="ABG258" s="2"/>
      <c r="ABH258" s="2"/>
      <c r="ABI258" s="2"/>
      <c r="ABJ258" s="2"/>
      <c r="ABK258" s="2"/>
      <c r="ABL258" s="2"/>
      <c r="ABM258" s="2"/>
      <c r="ABN258" s="2"/>
      <c r="ABO258" s="2"/>
      <c r="ABP258" s="2"/>
      <c r="ABQ258" s="2"/>
      <c r="ABR258" s="2"/>
      <c r="ABS258" s="2"/>
      <c r="ABT258" s="2"/>
      <c r="ABU258" s="2"/>
      <c r="ABV258" s="2"/>
      <c r="ABW258" s="2"/>
      <c r="ABX258" s="2"/>
      <c r="ABY258" s="2"/>
      <c r="ABZ258" s="2"/>
    </row>
    <row r="259" spans="1:754" x14ac:dyDescent="0.2">
      <c r="A259">
        <v>1925</v>
      </c>
      <c r="B259" s="19" t="s">
        <v>15</v>
      </c>
      <c r="C259" s="4">
        <v>267211</v>
      </c>
      <c r="D259" s="5">
        <v>2192</v>
      </c>
      <c r="E259" s="7">
        <f>C259/D259</f>
        <v>121.90282846715328</v>
      </c>
      <c r="F259" s="11">
        <f>C259/319206</f>
        <v>0.83711145780467788</v>
      </c>
      <c r="G259" s="15"/>
    </row>
    <row r="260" spans="1:754" x14ac:dyDescent="0.2">
      <c r="A260" s="2">
        <v>1935</v>
      </c>
      <c r="B260" s="19" t="s">
        <v>15</v>
      </c>
      <c r="C260" s="5">
        <v>258688</v>
      </c>
      <c r="D260" s="5">
        <v>1971</v>
      </c>
      <c r="E260" s="7">
        <f>C260/D260</f>
        <v>131.24708269913751</v>
      </c>
      <c r="F260" s="11">
        <f>C260/319206</f>
        <v>0.8104108318765938</v>
      </c>
      <c r="G260" s="15"/>
    </row>
    <row r="261" spans="1:754" x14ac:dyDescent="0.2">
      <c r="A261" s="2">
        <v>1945</v>
      </c>
      <c r="B261" s="19" t="s">
        <v>15</v>
      </c>
      <c r="C261" s="6">
        <v>247536</v>
      </c>
      <c r="D261" s="5">
        <v>1693</v>
      </c>
      <c r="E261" s="7">
        <f>C261/D261</f>
        <v>146.21145894861192</v>
      </c>
      <c r="F261" s="11">
        <f>C261/319206</f>
        <v>0.7754741452228342</v>
      </c>
      <c r="G261" s="15"/>
    </row>
    <row r="262" spans="1:754" x14ac:dyDescent="0.2">
      <c r="A262" s="2">
        <v>1959</v>
      </c>
      <c r="B262" s="19" t="s">
        <v>15</v>
      </c>
      <c r="C262" s="6">
        <v>236642</v>
      </c>
      <c r="D262" s="5">
        <v>1117</v>
      </c>
      <c r="E262" s="7">
        <f>C262/D262</f>
        <v>211.85496866606982</v>
      </c>
      <c r="F262" s="11">
        <f>C262/319206</f>
        <v>0.74134571405299399</v>
      </c>
      <c r="G262" s="15"/>
    </row>
    <row r="263" spans="1:754" x14ac:dyDescent="0.2">
      <c r="A263" s="2">
        <v>1964</v>
      </c>
      <c r="B263" s="19" t="s">
        <v>15</v>
      </c>
      <c r="C263" s="6">
        <v>226834</v>
      </c>
      <c r="D263" s="5">
        <v>997</v>
      </c>
      <c r="E263" s="7">
        <f>C263/D263</f>
        <v>227.51654964894684</v>
      </c>
      <c r="F263" s="11">
        <f>C263/319206</f>
        <v>0.71061947457127994</v>
      </c>
    </row>
    <row r="264" spans="1:754" x14ac:dyDescent="0.2">
      <c r="A264" s="2">
        <v>1954</v>
      </c>
      <c r="B264" s="19" t="s">
        <v>15</v>
      </c>
      <c r="C264" s="8">
        <v>221490</v>
      </c>
      <c r="D264" s="5">
        <v>1134</v>
      </c>
      <c r="E264" s="7">
        <f>C264/D264</f>
        <v>195.31746031746033</v>
      </c>
      <c r="F264" s="11">
        <f>C264/319206</f>
        <v>0.69387793462528902</v>
      </c>
      <c r="G264" s="15"/>
    </row>
    <row r="265" spans="1:754" x14ac:dyDescent="0.2">
      <c r="A265" s="2">
        <v>1969</v>
      </c>
      <c r="B265" s="19" t="s">
        <v>15</v>
      </c>
      <c r="C265" s="6">
        <v>177488</v>
      </c>
      <c r="D265" s="5">
        <v>726</v>
      </c>
      <c r="E265" s="7">
        <f>C265/D265</f>
        <v>244.47382920110192</v>
      </c>
      <c r="F265" s="11">
        <f>C265/319206</f>
        <v>0.55602964856550319</v>
      </c>
    </row>
    <row r="266" spans="1:754" x14ac:dyDescent="0.2">
      <c r="A266" s="2">
        <v>2012</v>
      </c>
      <c r="B266" s="19" t="s">
        <v>16</v>
      </c>
      <c r="C266" s="5">
        <v>145608</v>
      </c>
      <c r="D266">
        <v>704</v>
      </c>
      <c r="E266" s="7">
        <f>C266/D266</f>
        <v>206.82954545454547</v>
      </c>
      <c r="F266" s="11">
        <f>C266/923162</f>
        <v>0.15772746278551328</v>
      </c>
      <c r="G266" s="5">
        <v>47217</v>
      </c>
      <c r="H266" s="16">
        <f>C266/G266</f>
        <v>3.0838045619162591</v>
      </c>
    </row>
    <row r="267" spans="1:754" x14ac:dyDescent="0.2">
      <c r="A267" s="2">
        <v>2017</v>
      </c>
      <c r="B267" s="19" t="s">
        <v>16</v>
      </c>
      <c r="C267" s="5">
        <v>140225</v>
      </c>
      <c r="D267">
        <v>689</v>
      </c>
      <c r="E267" s="7">
        <f>C267/D267</f>
        <v>203.51959361393324</v>
      </c>
      <c r="F267" s="11">
        <f>C267/923162</f>
        <v>0.15189641688024422</v>
      </c>
      <c r="G267" s="5">
        <v>45061</v>
      </c>
      <c r="H267" s="16">
        <f>C267/G267</f>
        <v>3.1118927675817227</v>
      </c>
    </row>
    <row r="268" spans="1:754" x14ac:dyDescent="0.2">
      <c r="A268" s="2">
        <v>2007</v>
      </c>
      <c r="B268" s="19" t="s">
        <v>16</v>
      </c>
      <c r="C268" s="5">
        <v>165572</v>
      </c>
      <c r="D268">
        <v>747</v>
      </c>
      <c r="E268" s="7">
        <f>C268/D268</f>
        <v>221.64926372155287</v>
      </c>
      <c r="F268" s="11">
        <f>C268/923162</f>
        <v>0.17935313628593899</v>
      </c>
      <c r="G268" s="14">
        <v>48450</v>
      </c>
      <c r="H268" s="16">
        <f>C268/G268</f>
        <v>3.4173787409700722</v>
      </c>
    </row>
    <row r="269" spans="1:754" x14ac:dyDescent="0.2">
      <c r="A269">
        <v>1997</v>
      </c>
      <c r="B269" s="19" t="s">
        <v>16</v>
      </c>
      <c r="C269" s="6">
        <v>183667</v>
      </c>
      <c r="D269">
        <v>717</v>
      </c>
      <c r="E269" s="7">
        <f>C269/D269</f>
        <v>256.16039051603906</v>
      </c>
      <c r="F269" s="11">
        <f>C269/923162</f>
        <v>0.19895424638362497</v>
      </c>
      <c r="G269" s="5">
        <v>47878</v>
      </c>
      <c r="H269" s="16">
        <f>C269/G269</f>
        <v>3.8361460378461922</v>
      </c>
    </row>
    <row r="270" spans="1:754" x14ac:dyDescent="0.2">
      <c r="A270">
        <v>1992</v>
      </c>
      <c r="B270" s="19" t="s">
        <v>16</v>
      </c>
      <c r="C270" s="6">
        <v>192116</v>
      </c>
      <c r="D270">
        <v>716</v>
      </c>
      <c r="E270" s="7">
        <f>C270/D270</f>
        <v>268.31843575418992</v>
      </c>
      <c r="F270" s="11">
        <f>C270/923162</f>
        <v>0.20810648618552324</v>
      </c>
      <c r="G270" s="5">
        <v>48021</v>
      </c>
      <c r="H270" s="16">
        <f>C270/G270</f>
        <v>4.0006663751275484</v>
      </c>
    </row>
    <row r="271" spans="1:754" x14ac:dyDescent="0.2">
      <c r="A271" s="2">
        <v>2002</v>
      </c>
      <c r="B271" s="19" t="s">
        <v>16</v>
      </c>
      <c r="C271" s="6">
        <v>191537</v>
      </c>
      <c r="D271">
        <v>788</v>
      </c>
      <c r="E271" s="7">
        <f>C271/D271</f>
        <v>243.06725888324874</v>
      </c>
      <c r="F271" s="11">
        <f>C271/923162</f>
        <v>0.20747929399173709</v>
      </c>
      <c r="G271" s="14">
        <v>47666</v>
      </c>
      <c r="H271" s="16">
        <f>C271/G271</f>
        <v>4.0183149414677128</v>
      </c>
    </row>
    <row r="272" spans="1:754" x14ac:dyDescent="0.2">
      <c r="A272">
        <v>1987</v>
      </c>
      <c r="B272" s="19" t="s">
        <v>16</v>
      </c>
      <c r="C272" s="6">
        <v>225899</v>
      </c>
      <c r="D272" s="5">
        <v>883</v>
      </c>
      <c r="E272" s="7">
        <f>C272/D272</f>
        <v>255.8312570781427</v>
      </c>
      <c r="F272" s="11">
        <f>C272/923162</f>
        <v>0.2447013633576772</v>
      </c>
      <c r="G272" s="14">
        <v>46547</v>
      </c>
      <c r="H272" s="16">
        <f>C272/G272</f>
        <v>4.8531376887876769</v>
      </c>
    </row>
    <row r="273" spans="1:754" x14ac:dyDescent="0.2">
      <c r="A273">
        <v>1982</v>
      </c>
      <c r="B273" s="19" t="s">
        <v>16</v>
      </c>
      <c r="C273" s="6">
        <v>297071</v>
      </c>
      <c r="D273" s="5">
        <v>1067</v>
      </c>
      <c r="E273" s="7">
        <f>C273/D273</f>
        <v>278.41705716963446</v>
      </c>
      <c r="F273" s="11">
        <f>C273/923162</f>
        <v>0.32179725768608325</v>
      </c>
      <c r="G273" s="14">
        <v>46493</v>
      </c>
      <c r="H273" s="16">
        <f>C273/G273</f>
        <v>6.3895855290043659</v>
      </c>
      <c r="DU273" s="2"/>
      <c r="DV273" s="2"/>
      <c r="DW273" s="2"/>
      <c r="DX273" s="2"/>
      <c r="DY273" s="2"/>
      <c r="DZ273" s="2"/>
      <c r="EA273" s="2"/>
      <c r="EB273" s="2"/>
      <c r="EC273" s="2"/>
      <c r="ED273" s="2"/>
      <c r="EE273" s="2"/>
      <c r="EF273" s="2"/>
      <c r="EG273" s="2"/>
      <c r="EH273" s="2"/>
      <c r="EI273" s="2"/>
      <c r="EJ273" s="2"/>
      <c r="EK273" s="2"/>
      <c r="EL273" s="2"/>
      <c r="EM273" s="2"/>
      <c r="EN273" s="2"/>
      <c r="EO273" s="2"/>
      <c r="EP273" s="2"/>
      <c r="EQ273" s="2"/>
      <c r="ER273" s="2"/>
      <c r="ES273" s="2"/>
      <c r="ET273" s="2"/>
      <c r="EU273" s="2"/>
      <c r="EV273" s="2"/>
      <c r="EW273" s="2"/>
      <c r="EX273" s="2"/>
      <c r="EY273" s="2"/>
      <c r="EZ273" s="2"/>
      <c r="FA273" s="2"/>
      <c r="FB273" s="2"/>
      <c r="FC273" s="2"/>
      <c r="FD273" s="2"/>
      <c r="FE273" s="2"/>
      <c r="FF273" s="2"/>
      <c r="FG273" s="2"/>
      <c r="FH273" s="2"/>
      <c r="FI273" s="2"/>
      <c r="FJ273" s="2"/>
      <c r="FK273" s="2"/>
      <c r="FL273" s="2"/>
      <c r="FM273" s="2"/>
      <c r="FN273" s="2"/>
      <c r="FO273" s="2"/>
      <c r="FP273" s="2"/>
      <c r="FQ273" s="2"/>
      <c r="FR273" s="2"/>
      <c r="FS273" s="2"/>
      <c r="FT273" s="2"/>
      <c r="FU273" s="2"/>
      <c r="FV273" s="2"/>
      <c r="FW273" s="2"/>
      <c r="FX273" s="2"/>
      <c r="FY273" s="2"/>
      <c r="FZ273" s="2"/>
      <c r="GA273" s="2"/>
      <c r="GB273" s="2"/>
      <c r="GC273" s="2"/>
      <c r="GD273" s="2"/>
      <c r="GE273" s="2"/>
      <c r="GF273" s="2"/>
      <c r="GG273" s="2"/>
      <c r="GH273" s="2"/>
      <c r="GI273" s="2"/>
      <c r="GJ273" s="2"/>
      <c r="GK273" s="2"/>
      <c r="GL273" s="2"/>
      <c r="GM273" s="2"/>
      <c r="GN273" s="2"/>
      <c r="GO273" s="2"/>
      <c r="GP273" s="2"/>
      <c r="GQ273" s="2"/>
      <c r="GR273" s="2"/>
      <c r="GS273" s="2"/>
      <c r="GT273" s="2"/>
      <c r="GU273" s="2"/>
      <c r="GV273" s="2"/>
      <c r="GW273" s="2"/>
      <c r="GX273" s="2"/>
      <c r="GY273" s="2"/>
      <c r="GZ273" s="2"/>
      <c r="HA273" s="2"/>
      <c r="HB273" s="2"/>
      <c r="HC273" s="2"/>
      <c r="HD273" s="2"/>
      <c r="HE273" s="2"/>
      <c r="HF273" s="2"/>
      <c r="HG273" s="2"/>
      <c r="HH273" s="2"/>
      <c r="HI273" s="2"/>
      <c r="HJ273" s="2"/>
      <c r="HK273" s="2"/>
      <c r="HL273" s="2"/>
      <c r="HM273" s="2"/>
      <c r="HN273" s="2"/>
      <c r="HO273" s="2"/>
      <c r="HP273" s="2"/>
      <c r="HQ273" s="2"/>
      <c r="HR273" s="2"/>
      <c r="HS273" s="2"/>
      <c r="HT273" s="2"/>
      <c r="HU273" s="2"/>
      <c r="HV273" s="2"/>
      <c r="HW273" s="2"/>
      <c r="HX273" s="2"/>
      <c r="HY273" s="2"/>
      <c r="HZ273" s="2"/>
      <c r="IA273" s="2"/>
      <c r="IB273" s="2"/>
      <c r="IC273" s="2"/>
      <c r="ID273" s="2"/>
      <c r="IE273" s="2"/>
      <c r="IF273" s="2"/>
      <c r="IG273" s="2"/>
      <c r="IH273" s="2"/>
      <c r="II273" s="2"/>
      <c r="IJ273" s="2"/>
      <c r="IK273" s="2"/>
      <c r="IL273" s="2"/>
      <c r="IM273" s="2"/>
      <c r="IN273" s="2"/>
      <c r="IO273" s="2"/>
      <c r="IP273" s="2"/>
      <c r="IQ273" s="2"/>
      <c r="IR273" s="2"/>
      <c r="IS273" s="2"/>
      <c r="IT273" s="2"/>
      <c r="IU273" s="2"/>
      <c r="IV273" s="2"/>
      <c r="IW273" s="2"/>
      <c r="IX273" s="2"/>
      <c r="IY273" s="2"/>
      <c r="IZ273" s="2"/>
      <c r="JA273" s="2"/>
      <c r="JB273" s="2"/>
      <c r="JC273" s="2"/>
      <c r="JD273" s="2"/>
      <c r="JE273" s="2"/>
      <c r="JF273" s="2"/>
      <c r="JG273" s="2"/>
      <c r="JH273" s="2"/>
      <c r="JI273" s="2"/>
      <c r="JJ273" s="2"/>
      <c r="JK273" s="2"/>
      <c r="JL273" s="2"/>
      <c r="JM273" s="2"/>
      <c r="JN273" s="2"/>
      <c r="JO273" s="2"/>
      <c r="JP273" s="2"/>
      <c r="JQ273" s="2"/>
      <c r="JR273" s="2"/>
      <c r="JS273" s="2"/>
      <c r="JT273" s="2"/>
      <c r="JU273" s="2"/>
      <c r="JV273" s="2"/>
      <c r="JW273" s="2"/>
      <c r="JX273" s="2"/>
      <c r="JY273" s="2"/>
      <c r="JZ273" s="2"/>
      <c r="KA273" s="2"/>
      <c r="KB273" s="2"/>
      <c r="KC273" s="2"/>
      <c r="KD273" s="2"/>
      <c r="KE273" s="2"/>
      <c r="KF273" s="2"/>
      <c r="KG273" s="2"/>
      <c r="KH273" s="2"/>
      <c r="KI273" s="2"/>
      <c r="KJ273" s="2"/>
      <c r="KK273" s="2"/>
      <c r="KL273" s="2"/>
      <c r="KM273" s="2"/>
      <c r="KN273" s="2"/>
      <c r="KO273" s="2"/>
      <c r="KP273" s="2"/>
      <c r="KQ273" s="2"/>
      <c r="KR273" s="2"/>
      <c r="KS273" s="2"/>
      <c r="KT273" s="2"/>
      <c r="KU273" s="2"/>
      <c r="KV273" s="2"/>
      <c r="KW273" s="2"/>
      <c r="KX273" s="2"/>
      <c r="KY273" s="2"/>
      <c r="KZ273" s="2"/>
      <c r="LA273" s="2"/>
      <c r="LB273" s="2"/>
      <c r="LC273" s="2"/>
      <c r="LD273" s="2"/>
      <c r="LE273" s="2"/>
      <c r="LF273" s="2"/>
      <c r="LG273" s="2"/>
      <c r="LH273" s="2"/>
      <c r="LI273" s="2"/>
      <c r="LJ273" s="2"/>
      <c r="LK273" s="2"/>
      <c r="LL273" s="2"/>
      <c r="LM273" s="2"/>
      <c r="LN273" s="2"/>
      <c r="LO273" s="2"/>
      <c r="LP273" s="2"/>
      <c r="LQ273" s="2"/>
      <c r="LR273" s="2"/>
      <c r="LS273" s="2"/>
      <c r="LT273" s="2"/>
      <c r="LU273" s="2"/>
      <c r="LV273" s="2"/>
      <c r="LW273" s="2"/>
      <c r="LX273" s="2"/>
      <c r="LY273" s="2"/>
      <c r="LZ273" s="2"/>
      <c r="MA273" s="2"/>
      <c r="MB273" s="2"/>
      <c r="MC273" s="2"/>
      <c r="MD273" s="2"/>
      <c r="ME273" s="2"/>
      <c r="MF273" s="2"/>
      <c r="MG273" s="2"/>
      <c r="MH273" s="2"/>
      <c r="MI273" s="2"/>
      <c r="MJ273" s="2"/>
      <c r="MK273" s="2"/>
      <c r="ML273" s="2"/>
      <c r="MM273" s="2"/>
      <c r="MN273" s="2"/>
      <c r="MO273" s="2"/>
      <c r="MP273" s="2"/>
      <c r="MQ273" s="2"/>
      <c r="MR273" s="2"/>
      <c r="MS273" s="2"/>
      <c r="MT273" s="2"/>
      <c r="MU273" s="2"/>
      <c r="MV273" s="2"/>
      <c r="MW273" s="2"/>
      <c r="MX273" s="2"/>
      <c r="MY273" s="2"/>
      <c r="MZ273" s="2"/>
      <c r="NA273" s="2"/>
      <c r="NB273" s="2"/>
      <c r="NC273" s="2"/>
      <c r="ND273" s="2"/>
      <c r="NE273" s="2"/>
      <c r="NF273" s="2"/>
      <c r="NG273" s="2"/>
      <c r="NH273" s="2"/>
      <c r="NI273" s="2"/>
      <c r="NJ273" s="2"/>
      <c r="NK273" s="2"/>
      <c r="NL273" s="2"/>
      <c r="NM273" s="2"/>
      <c r="NN273" s="2"/>
      <c r="NO273" s="2"/>
      <c r="NP273" s="2"/>
      <c r="NQ273" s="2"/>
      <c r="NR273" s="2"/>
      <c r="NS273" s="2"/>
      <c r="NT273" s="2"/>
      <c r="NU273" s="2"/>
      <c r="NV273" s="2"/>
      <c r="NW273" s="2"/>
      <c r="NX273" s="2"/>
      <c r="NY273" s="2"/>
      <c r="NZ273" s="2"/>
      <c r="OA273" s="2"/>
      <c r="OB273" s="2"/>
      <c r="OC273" s="2"/>
      <c r="OD273" s="2"/>
      <c r="OE273" s="2"/>
      <c r="OF273" s="2"/>
      <c r="OG273" s="2"/>
      <c r="OH273" s="2"/>
      <c r="OI273" s="2"/>
      <c r="OJ273" s="2"/>
      <c r="OK273" s="2"/>
      <c r="OL273" s="2"/>
      <c r="OM273" s="2"/>
      <c r="ON273" s="2"/>
      <c r="OO273" s="2"/>
      <c r="OP273" s="2"/>
      <c r="OQ273" s="2"/>
      <c r="OR273" s="2"/>
      <c r="OS273" s="2"/>
      <c r="OT273" s="2"/>
      <c r="OU273" s="2"/>
      <c r="OV273" s="2"/>
      <c r="OW273" s="2"/>
      <c r="OX273" s="2"/>
      <c r="OY273" s="2"/>
      <c r="OZ273" s="2"/>
      <c r="PA273" s="2"/>
      <c r="PB273" s="2"/>
      <c r="PC273" s="2"/>
      <c r="PD273" s="2"/>
      <c r="PE273" s="2"/>
      <c r="PF273" s="2"/>
      <c r="PG273" s="2"/>
      <c r="PH273" s="2"/>
      <c r="PI273" s="2"/>
      <c r="PJ273" s="2"/>
      <c r="PK273" s="2"/>
      <c r="PL273" s="2"/>
      <c r="PM273" s="2"/>
      <c r="PN273" s="2"/>
      <c r="PO273" s="2"/>
      <c r="PP273" s="2"/>
      <c r="PQ273" s="2"/>
      <c r="PR273" s="2"/>
      <c r="PS273" s="2"/>
      <c r="PT273" s="2"/>
      <c r="PU273" s="2"/>
      <c r="PV273" s="2"/>
      <c r="PW273" s="2"/>
      <c r="PX273" s="2"/>
      <c r="PY273" s="2"/>
      <c r="PZ273" s="2"/>
      <c r="QA273" s="2"/>
      <c r="QB273" s="2"/>
      <c r="QC273" s="2"/>
      <c r="QD273" s="2"/>
      <c r="QE273" s="2"/>
      <c r="QF273" s="2"/>
      <c r="QG273" s="2"/>
      <c r="QH273" s="2"/>
      <c r="QI273" s="2"/>
      <c r="QJ273" s="2"/>
      <c r="QK273" s="2"/>
      <c r="QL273" s="2"/>
      <c r="QM273" s="2"/>
      <c r="QN273" s="2"/>
      <c r="QO273" s="2"/>
      <c r="QP273" s="2"/>
      <c r="QQ273" s="2"/>
      <c r="QR273" s="2"/>
      <c r="QS273" s="2"/>
      <c r="QT273" s="2"/>
      <c r="QU273" s="2"/>
      <c r="QV273" s="2"/>
      <c r="QW273" s="2"/>
      <c r="QX273" s="2"/>
      <c r="QY273" s="2"/>
      <c r="QZ273" s="2"/>
      <c r="RA273" s="2"/>
      <c r="RB273" s="2"/>
      <c r="RC273" s="2"/>
      <c r="RD273" s="2"/>
      <c r="RE273" s="2"/>
      <c r="RF273" s="2"/>
      <c r="RG273" s="2"/>
      <c r="RH273" s="2"/>
      <c r="RI273" s="2"/>
      <c r="RJ273" s="2"/>
      <c r="RK273" s="2"/>
      <c r="RL273" s="2"/>
      <c r="RM273" s="2"/>
      <c r="RN273" s="2"/>
      <c r="RO273" s="2"/>
      <c r="RP273" s="2"/>
      <c r="RQ273" s="2"/>
      <c r="RR273" s="2"/>
      <c r="RS273" s="2"/>
      <c r="RT273" s="2"/>
      <c r="RU273" s="2"/>
      <c r="RV273" s="2"/>
      <c r="RW273" s="2"/>
      <c r="RX273" s="2"/>
      <c r="RY273" s="2"/>
      <c r="RZ273" s="2"/>
      <c r="SA273" s="2"/>
      <c r="SB273" s="2"/>
      <c r="SC273" s="2"/>
      <c r="SD273" s="2"/>
      <c r="SE273" s="2"/>
      <c r="SF273" s="2"/>
      <c r="SG273" s="2"/>
      <c r="SH273" s="2"/>
      <c r="SI273" s="2"/>
      <c r="SJ273" s="2"/>
      <c r="SK273" s="2"/>
      <c r="SL273" s="2"/>
      <c r="SM273" s="2"/>
      <c r="SN273" s="2"/>
      <c r="SO273" s="2"/>
      <c r="SP273" s="2"/>
      <c r="SQ273" s="2"/>
      <c r="SR273" s="2"/>
      <c r="SS273" s="2"/>
      <c r="ST273" s="2"/>
      <c r="SU273" s="2"/>
      <c r="SV273" s="2"/>
      <c r="SW273" s="2"/>
      <c r="SX273" s="2"/>
      <c r="SY273" s="2"/>
      <c r="SZ273" s="2"/>
      <c r="TA273" s="2"/>
      <c r="TB273" s="2"/>
      <c r="TC273" s="2"/>
      <c r="TD273" s="2"/>
      <c r="TE273" s="2"/>
      <c r="TF273" s="2"/>
      <c r="TG273" s="2"/>
      <c r="TH273" s="2"/>
      <c r="TI273" s="2"/>
      <c r="TJ273" s="2"/>
      <c r="TK273" s="2"/>
      <c r="TL273" s="2"/>
      <c r="TM273" s="2"/>
      <c r="TN273" s="2"/>
      <c r="TO273" s="2"/>
      <c r="TP273" s="2"/>
      <c r="TQ273" s="2"/>
      <c r="TR273" s="2"/>
      <c r="TS273" s="2"/>
      <c r="TT273" s="2"/>
      <c r="TU273" s="2"/>
      <c r="TV273" s="2"/>
      <c r="TW273" s="2"/>
      <c r="TX273" s="2"/>
      <c r="TY273" s="2"/>
      <c r="TZ273" s="2"/>
      <c r="UA273" s="2"/>
      <c r="UB273" s="2"/>
      <c r="UC273" s="2"/>
      <c r="UD273" s="2"/>
      <c r="UE273" s="2"/>
      <c r="UF273" s="2"/>
      <c r="UG273" s="2"/>
      <c r="UH273" s="2"/>
      <c r="UI273" s="2"/>
      <c r="UJ273" s="2"/>
      <c r="UK273" s="2"/>
      <c r="UL273" s="2"/>
      <c r="UM273" s="2"/>
      <c r="UN273" s="2"/>
      <c r="UO273" s="2"/>
      <c r="UP273" s="2"/>
      <c r="UQ273" s="2"/>
      <c r="UR273" s="2"/>
      <c r="US273" s="2"/>
      <c r="UT273" s="2"/>
      <c r="UU273" s="2"/>
      <c r="UV273" s="2"/>
      <c r="UW273" s="2"/>
      <c r="UX273" s="2"/>
      <c r="UY273" s="2"/>
      <c r="UZ273" s="2"/>
      <c r="VA273" s="2"/>
      <c r="VB273" s="2"/>
      <c r="VC273" s="2"/>
      <c r="VD273" s="2"/>
      <c r="VE273" s="2"/>
      <c r="VF273" s="2"/>
      <c r="VG273" s="2"/>
      <c r="VH273" s="2"/>
      <c r="VI273" s="2"/>
      <c r="VJ273" s="2"/>
      <c r="VK273" s="2"/>
      <c r="VL273" s="2"/>
      <c r="VM273" s="2"/>
      <c r="VN273" s="2"/>
      <c r="VO273" s="2"/>
      <c r="VP273" s="2"/>
      <c r="VQ273" s="2"/>
      <c r="VR273" s="2"/>
      <c r="VS273" s="2"/>
      <c r="VT273" s="2"/>
      <c r="VU273" s="2"/>
      <c r="VV273" s="2"/>
      <c r="VW273" s="2"/>
      <c r="VX273" s="2"/>
      <c r="VY273" s="2"/>
      <c r="VZ273" s="2"/>
      <c r="WA273" s="2"/>
      <c r="WB273" s="2"/>
      <c r="WC273" s="2"/>
      <c r="WD273" s="2"/>
      <c r="WE273" s="2"/>
      <c r="WF273" s="2"/>
      <c r="WG273" s="2"/>
      <c r="WH273" s="2"/>
      <c r="WI273" s="2"/>
      <c r="WJ273" s="2"/>
      <c r="WK273" s="2"/>
      <c r="WL273" s="2"/>
      <c r="WM273" s="2"/>
      <c r="WN273" s="2"/>
      <c r="WO273" s="2"/>
      <c r="WP273" s="2"/>
      <c r="WQ273" s="2"/>
      <c r="WR273" s="2"/>
      <c r="WS273" s="2"/>
      <c r="WT273" s="2"/>
      <c r="WU273" s="2"/>
      <c r="WV273" s="2"/>
      <c r="WW273" s="2"/>
      <c r="WX273" s="2"/>
      <c r="WY273" s="2"/>
      <c r="WZ273" s="2"/>
      <c r="XA273" s="2"/>
      <c r="XB273" s="2"/>
      <c r="XC273" s="2"/>
      <c r="XD273" s="2"/>
      <c r="XE273" s="2"/>
      <c r="XF273" s="2"/>
      <c r="XG273" s="2"/>
      <c r="XH273" s="2"/>
      <c r="XI273" s="2"/>
      <c r="XJ273" s="2"/>
      <c r="XK273" s="2"/>
      <c r="XL273" s="2"/>
      <c r="XM273" s="2"/>
      <c r="XN273" s="2"/>
      <c r="XO273" s="2"/>
      <c r="XP273" s="2"/>
      <c r="XQ273" s="2"/>
      <c r="XR273" s="2"/>
      <c r="XS273" s="2"/>
      <c r="XT273" s="2"/>
      <c r="XU273" s="2"/>
      <c r="XV273" s="2"/>
      <c r="XW273" s="2"/>
      <c r="XX273" s="2"/>
      <c r="XY273" s="2"/>
      <c r="XZ273" s="2"/>
      <c r="YA273" s="2"/>
      <c r="YB273" s="2"/>
      <c r="YC273" s="2"/>
      <c r="YD273" s="2"/>
      <c r="YE273" s="2"/>
      <c r="YF273" s="2"/>
      <c r="YG273" s="2"/>
      <c r="YH273" s="2"/>
      <c r="YI273" s="2"/>
      <c r="YJ273" s="2"/>
      <c r="YK273" s="2"/>
      <c r="YL273" s="2"/>
      <c r="YM273" s="2"/>
      <c r="YN273" s="2"/>
      <c r="YO273" s="2"/>
      <c r="YP273" s="2"/>
      <c r="YQ273" s="2"/>
      <c r="YR273" s="2"/>
      <c r="YS273" s="2"/>
      <c r="YT273" s="2"/>
      <c r="YU273" s="2"/>
      <c r="YV273" s="2"/>
      <c r="YW273" s="2"/>
      <c r="YX273" s="2"/>
      <c r="YY273" s="2"/>
      <c r="YZ273" s="2"/>
      <c r="ZA273" s="2"/>
      <c r="ZB273" s="2"/>
      <c r="ZC273" s="2"/>
      <c r="ZD273" s="2"/>
      <c r="ZE273" s="2"/>
      <c r="ZF273" s="2"/>
      <c r="ZG273" s="2"/>
      <c r="ZH273" s="2"/>
      <c r="ZI273" s="2"/>
      <c r="ZJ273" s="2"/>
      <c r="ZK273" s="2"/>
      <c r="ZL273" s="2"/>
      <c r="ZM273" s="2"/>
      <c r="ZN273" s="2"/>
      <c r="ZO273" s="2"/>
      <c r="ZP273" s="2"/>
      <c r="ZQ273" s="2"/>
      <c r="ZR273" s="2"/>
      <c r="ZS273" s="2"/>
      <c r="ZT273" s="2"/>
      <c r="ZU273" s="2"/>
      <c r="ZV273" s="2"/>
      <c r="ZW273" s="2"/>
      <c r="ZX273" s="2"/>
      <c r="ZY273" s="2"/>
      <c r="ZZ273" s="2"/>
      <c r="AAA273" s="2"/>
      <c r="AAB273" s="2"/>
      <c r="AAC273" s="2"/>
      <c r="AAD273" s="2"/>
      <c r="AAE273" s="2"/>
      <c r="AAF273" s="2"/>
      <c r="AAG273" s="2"/>
      <c r="AAH273" s="2"/>
      <c r="AAI273" s="2"/>
      <c r="AAJ273" s="2"/>
      <c r="AAK273" s="2"/>
      <c r="AAL273" s="2"/>
      <c r="AAM273" s="2"/>
      <c r="AAN273" s="2"/>
      <c r="AAO273" s="2"/>
      <c r="AAP273" s="2"/>
      <c r="AAQ273" s="2"/>
      <c r="AAR273" s="2"/>
      <c r="AAS273" s="2"/>
      <c r="AAT273" s="2"/>
      <c r="AAU273" s="2"/>
      <c r="AAV273" s="2"/>
      <c r="AAW273" s="2"/>
      <c r="AAX273" s="2"/>
      <c r="AAY273" s="2"/>
      <c r="AAZ273" s="2"/>
      <c r="ABA273" s="2"/>
      <c r="ABB273" s="2"/>
      <c r="ABC273" s="2"/>
      <c r="ABD273" s="2"/>
      <c r="ABE273" s="2"/>
      <c r="ABF273" s="2"/>
      <c r="ABG273" s="2"/>
      <c r="ABH273" s="2"/>
      <c r="ABI273" s="2"/>
      <c r="ABJ273" s="2"/>
      <c r="ABK273" s="2"/>
      <c r="ABL273" s="2"/>
      <c r="ABM273" s="2"/>
      <c r="ABN273" s="2"/>
      <c r="ABO273" s="2"/>
      <c r="ABP273" s="2"/>
      <c r="ABQ273" s="2"/>
      <c r="ABR273" s="2"/>
      <c r="ABS273" s="2"/>
      <c r="ABT273" s="2"/>
      <c r="ABU273" s="2"/>
      <c r="ABV273" s="2"/>
      <c r="ABW273" s="2"/>
      <c r="ABX273" s="2"/>
      <c r="ABY273" s="2"/>
      <c r="ABZ273" s="2"/>
    </row>
    <row r="274" spans="1:754" x14ac:dyDescent="0.2">
      <c r="A274" s="2">
        <v>1978</v>
      </c>
      <c r="B274" s="19" t="s">
        <v>16</v>
      </c>
      <c r="C274" s="6">
        <v>312095</v>
      </c>
      <c r="D274" s="5">
        <v>1146</v>
      </c>
      <c r="E274" s="7">
        <f>C274/D274</f>
        <v>272.33420593368237</v>
      </c>
      <c r="F274" s="11">
        <f>C274/923162</f>
        <v>0.33807175771966352</v>
      </c>
      <c r="G274" s="5">
        <v>47453</v>
      </c>
      <c r="H274" s="16">
        <f>C274/G274</f>
        <v>6.5769287505531793</v>
      </c>
    </row>
    <row r="275" spans="1:754" x14ac:dyDescent="0.2">
      <c r="A275" s="2">
        <v>1974</v>
      </c>
      <c r="B275" s="19" t="s">
        <v>16</v>
      </c>
      <c r="C275" s="6">
        <v>307807</v>
      </c>
      <c r="D275" s="5">
        <v>1112</v>
      </c>
      <c r="E275" s="7">
        <f>C275/D275</f>
        <v>276.8048561151079</v>
      </c>
      <c r="F275" s="11">
        <f>C275/923162</f>
        <v>0.33342685249176202</v>
      </c>
      <c r="G275" s="5">
        <v>46772</v>
      </c>
      <c r="H275" s="16">
        <f>C275/G275</f>
        <v>6.5810100059864878</v>
      </c>
    </row>
    <row r="276" spans="1:754" x14ac:dyDescent="0.2">
      <c r="A276" s="2">
        <v>1950</v>
      </c>
      <c r="B276" s="19" t="s">
        <v>16</v>
      </c>
      <c r="C276" s="8">
        <v>630038</v>
      </c>
      <c r="D276" s="5">
        <v>2324</v>
      </c>
      <c r="E276" s="7">
        <f>C276/D276</f>
        <v>271.10068846815835</v>
      </c>
      <c r="F276" s="11">
        <f>C276/923162</f>
        <v>0.68247826491991659</v>
      </c>
      <c r="G276" s="9">
        <v>40989</v>
      </c>
      <c r="H276" s="16">
        <f>C276/G276</f>
        <v>15.37090438898241</v>
      </c>
    </row>
    <row r="277" spans="1:754" x14ac:dyDescent="0.2">
      <c r="A277" s="2">
        <v>1940</v>
      </c>
      <c r="B277" s="19" t="s">
        <v>16</v>
      </c>
      <c r="C277" s="6">
        <v>642290</v>
      </c>
      <c r="D277" s="5">
        <v>3738</v>
      </c>
      <c r="E277" s="7">
        <f>C277/D277</f>
        <v>171.82718031032638</v>
      </c>
      <c r="F277" s="11">
        <f>C277/923162</f>
        <v>0.69575004170448962</v>
      </c>
      <c r="G277" s="9">
        <v>40989</v>
      </c>
      <c r="H277" s="16">
        <f>C277/G277</f>
        <v>15.669813852497011</v>
      </c>
    </row>
    <row r="278" spans="1:754" x14ac:dyDescent="0.2">
      <c r="A278">
        <v>1930</v>
      </c>
      <c r="B278" s="19" t="s">
        <v>16</v>
      </c>
      <c r="C278" s="5">
        <v>678333</v>
      </c>
      <c r="D278" s="5">
        <v>3956</v>
      </c>
      <c r="E278" s="7">
        <f>C278/D278</f>
        <v>171.46941354903944</v>
      </c>
      <c r="F278" s="11">
        <f>C278/923162</f>
        <v>0.73479302657605061</v>
      </c>
      <c r="G278" s="12">
        <v>42774</v>
      </c>
      <c r="H278" s="16">
        <f>C278/G278</f>
        <v>15.85853555898443</v>
      </c>
    </row>
    <row r="279" spans="1:754" x14ac:dyDescent="0.2">
      <c r="A279">
        <v>1920</v>
      </c>
      <c r="B279" s="19" t="s">
        <v>16</v>
      </c>
      <c r="C279" s="4">
        <v>745026</v>
      </c>
      <c r="D279" s="5">
        <v>4613</v>
      </c>
      <c r="E279" s="7">
        <f>C279/D279</f>
        <v>161.50574463472793</v>
      </c>
      <c r="F279" s="11">
        <f>C279/923162</f>
        <v>0.8070371180789504</v>
      </c>
      <c r="G279" s="9">
        <v>42774</v>
      </c>
      <c r="H279" s="16">
        <f>C279/G279</f>
        <v>17.417730396970121</v>
      </c>
    </row>
    <row r="280" spans="1:754" x14ac:dyDescent="0.2">
      <c r="A280">
        <v>1910</v>
      </c>
      <c r="B280" s="19" t="s">
        <v>16</v>
      </c>
      <c r="C280" s="4">
        <v>768131</v>
      </c>
      <c r="D280" s="6">
        <v>5044</v>
      </c>
      <c r="E280" s="7">
        <f>C280/D280</f>
        <v>152.28608247422682</v>
      </c>
      <c r="F280" s="11">
        <f>C280/923162</f>
        <v>0.83206522798815374</v>
      </c>
      <c r="DU280" s="2"/>
      <c r="DV280" s="2"/>
      <c r="DW280" s="2"/>
      <c r="DX280" s="2"/>
      <c r="DY280" s="2"/>
      <c r="DZ280" s="2"/>
      <c r="EA280" s="2"/>
      <c r="EB280" s="2"/>
      <c r="EC280" s="2"/>
      <c r="ED280" s="2"/>
      <c r="EE280" s="2"/>
      <c r="EF280" s="2"/>
      <c r="EG280" s="2"/>
      <c r="EH280" s="2"/>
      <c r="EI280" s="2"/>
      <c r="EJ280" s="2"/>
      <c r="EK280" s="2"/>
      <c r="EL280" s="2"/>
      <c r="EM280" s="2"/>
      <c r="EN280" s="2"/>
      <c r="EO280" s="2"/>
      <c r="EP280" s="2"/>
      <c r="EQ280" s="2"/>
      <c r="ER280" s="2"/>
      <c r="ES280" s="2"/>
      <c r="ET280" s="2"/>
      <c r="EU280" s="2"/>
      <c r="EV280" s="2"/>
      <c r="EW280" s="2"/>
      <c r="EX280" s="2"/>
      <c r="EY280" s="2"/>
      <c r="EZ280" s="2"/>
      <c r="FA280" s="2"/>
      <c r="FB280" s="2"/>
      <c r="FC280" s="2"/>
      <c r="FD280" s="2"/>
      <c r="FE280" s="2"/>
      <c r="FF280" s="2"/>
      <c r="FG280" s="2"/>
      <c r="FH280" s="2"/>
      <c r="FI280" s="2"/>
      <c r="FJ280" s="2"/>
      <c r="FK280" s="2"/>
      <c r="FL280" s="2"/>
      <c r="FM280" s="2"/>
      <c r="FN280" s="2"/>
      <c r="FO280" s="2"/>
      <c r="FP280" s="2"/>
      <c r="FQ280" s="2"/>
      <c r="FR280" s="2"/>
      <c r="FS280" s="2"/>
      <c r="FT280" s="2"/>
      <c r="FU280" s="2"/>
      <c r="FV280" s="2"/>
      <c r="FW280" s="2"/>
      <c r="FX280" s="2"/>
      <c r="FY280" s="2"/>
      <c r="FZ280" s="2"/>
      <c r="GA280" s="2"/>
      <c r="GB280" s="2"/>
      <c r="GC280" s="2"/>
      <c r="GD280" s="2"/>
      <c r="GE280" s="2"/>
      <c r="GF280" s="2"/>
      <c r="GG280" s="2"/>
      <c r="GH280" s="2"/>
      <c r="GI280" s="2"/>
      <c r="GJ280" s="2"/>
      <c r="GK280" s="2"/>
      <c r="GL280" s="2"/>
      <c r="GM280" s="2"/>
      <c r="GN280" s="2"/>
      <c r="GO280" s="2"/>
      <c r="GP280" s="2"/>
      <c r="GQ280" s="2"/>
      <c r="GR280" s="2"/>
      <c r="GS280" s="2"/>
      <c r="GT280" s="2"/>
      <c r="GU280" s="2"/>
      <c r="GV280" s="2"/>
      <c r="GW280" s="2"/>
      <c r="GX280" s="2"/>
      <c r="GY280" s="2"/>
      <c r="GZ280" s="2"/>
      <c r="HA280" s="2"/>
      <c r="HB280" s="2"/>
      <c r="HC280" s="2"/>
      <c r="HD280" s="2"/>
      <c r="HE280" s="2"/>
      <c r="HF280" s="2"/>
      <c r="HG280" s="2"/>
      <c r="HH280" s="2"/>
      <c r="HI280" s="2"/>
      <c r="HJ280" s="2"/>
      <c r="HK280" s="2"/>
      <c r="HL280" s="2"/>
      <c r="HM280" s="2"/>
      <c r="HN280" s="2"/>
      <c r="HO280" s="2"/>
      <c r="HP280" s="2"/>
      <c r="HQ280" s="2"/>
      <c r="HR280" s="2"/>
      <c r="HS280" s="2"/>
      <c r="HT280" s="2"/>
      <c r="HU280" s="2"/>
      <c r="HV280" s="2"/>
      <c r="HW280" s="2"/>
      <c r="HX280" s="2"/>
      <c r="HY280" s="2"/>
      <c r="HZ280" s="2"/>
      <c r="IA280" s="2"/>
      <c r="IB280" s="2"/>
      <c r="IC280" s="2"/>
      <c r="ID280" s="2"/>
      <c r="IE280" s="2"/>
      <c r="IF280" s="2"/>
      <c r="IG280" s="2"/>
      <c r="IH280" s="2"/>
      <c r="II280" s="2"/>
      <c r="IJ280" s="2"/>
      <c r="IK280" s="2"/>
      <c r="IL280" s="2"/>
      <c r="IM280" s="2"/>
      <c r="IN280" s="2"/>
      <c r="IO280" s="2"/>
      <c r="IP280" s="2"/>
      <c r="IQ280" s="2"/>
      <c r="IR280" s="2"/>
      <c r="IS280" s="2"/>
      <c r="IT280" s="2"/>
      <c r="IU280" s="2"/>
      <c r="IV280" s="2"/>
      <c r="IW280" s="2"/>
      <c r="IX280" s="2"/>
      <c r="IY280" s="2"/>
      <c r="IZ280" s="2"/>
      <c r="JA280" s="2"/>
      <c r="JB280" s="2"/>
      <c r="JC280" s="2"/>
      <c r="JD280" s="2"/>
      <c r="JE280" s="2"/>
      <c r="JF280" s="2"/>
      <c r="JG280" s="2"/>
      <c r="JH280" s="2"/>
      <c r="JI280" s="2"/>
      <c r="JJ280" s="2"/>
      <c r="JK280" s="2"/>
      <c r="JL280" s="2"/>
      <c r="JM280" s="2"/>
      <c r="JN280" s="2"/>
      <c r="JO280" s="2"/>
      <c r="JP280" s="2"/>
      <c r="JQ280" s="2"/>
      <c r="JR280" s="2"/>
      <c r="JS280" s="2"/>
      <c r="JT280" s="2"/>
      <c r="JU280" s="2"/>
      <c r="JV280" s="2"/>
      <c r="JW280" s="2"/>
      <c r="JX280" s="2"/>
      <c r="JY280" s="2"/>
      <c r="JZ280" s="2"/>
      <c r="KA280" s="2"/>
      <c r="KB280" s="2"/>
      <c r="KC280" s="2"/>
      <c r="KD280" s="2"/>
      <c r="KE280" s="2"/>
      <c r="KF280" s="2"/>
      <c r="KG280" s="2"/>
      <c r="KH280" s="2"/>
      <c r="KI280" s="2"/>
      <c r="KJ280" s="2"/>
      <c r="KK280" s="2"/>
      <c r="KL280" s="2"/>
      <c r="KM280" s="2"/>
      <c r="KN280" s="2"/>
      <c r="KO280" s="2"/>
      <c r="KP280" s="2"/>
      <c r="KQ280" s="2"/>
      <c r="KR280" s="2"/>
      <c r="KS280" s="2"/>
      <c r="KT280" s="2"/>
      <c r="KU280" s="2"/>
      <c r="KV280" s="2"/>
      <c r="KW280" s="2"/>
      <c r="KX280" s="2"/>
      <c r="KY280" s="2"/>
      <c r="KZ280" s="2"/>
      <c r="LA280" s="2"/>
      <c r="LB280" s="2"/>
      <c r="LC280" s="2"/>
      <c r="LD280" s="2"/>
      <c r="LE280" s="2"/>
      <c r="LF280" s="2"/>
      <c r="LG280" s="2"/>
      <c r="LH280" s="2"/>
      <c r="LI280" s="2"/>
      <c r="LJ280" s="2"/>
      <c r="LK280" s="2"/>
      <c r="LL280" s="2"/>
      <c r="LM280" s="2"/>
      <c r="LN280" s="2"/>
      <c r="LO280" s="2"/>
      <c r="LP280" s="2"/>
      <c r="LQ280" s="2"/>
      <c r="LR280" s="2"/>
      <c r="LS280" s="2"/>
      <c r="LT280" s="2"/>
      <c r="LU280" s="2"/>
      <c r="LV280" s="2"/>
      <c r="LW280" s="2"/>
      <c r="LX280" s="2"/>
      <c r="LY280" s="2"/>
      <c r="LZ280" s="2"/>
      <c r="MA280" s="2"/>
      <c r="MB280" s="2"/>
      <c r="MC280" s="2"/>
      <c r="MD280" s="2"/>
      <c r="ME280" s="2"/>
      <c r="MF280" s="2"/>
      <c r="MG280" s="2"/>
      <c r="MH280" s="2"/>
      <c r="MI280" s="2"/>
      <c r="MJ280" s="2"/>
      <c r="MK280" s="2"/>
      <c r="ML280" s="2"/>
      <c r="MM280" s="2"/>
      <c r="MN280" s="2"/>
      <c r="MO280" s="2"/>
      <c r="MP280" s="2"/>
      <c r="MQ280" s="2"/>
      <c r="MR280" s="2"/>
      <c r="MS280" s="2"/>
      <c r="MT280" s="2"/>
      <c r="MU280" s="2"/>
      <c r="MV280" s="2"/>
      <c r="MW280" s="2"/>
      <c r="MX280" s="2"/>
      <c r="MY280" s="2"/>
      <c r="MZ280" s="2"/>
      <c r="NA280" s="2"/>
      <c r="NB280" s="2"/>
      <c r="NC280" s="2"/>
      <c r="ND280" s="2"/>
      <c r="NE280" s="2"/>
      <c r="NF280" s="2"/>
      <c r="NG280" s="2"/>
      <c r="NH280" s="2"/>
      <c r="NI280" s="2"/>
      <c r="NJ280" s="2"/>
      <c r="NK280" s="2"/>
      <c r="NL280" s="2"/>
      <c r="NM280" s="2"/>
      <c r="NN280" s="2"/>
      <c r="NO280" s="2"/>
      <c r="NP280" s="2"/>
      <c r="NQ280" s="2"/>
      <c r="NR280" s="2"/>
      <c r="NS280" s="2"/>
      <c r="NT280" s="2"/>
      <c r="NU280" s="2"/>
      <c r="NV280" s="2"/>
      <c r="NW280" s="2"/>
      <c r="NX280" s="2"/>
      <c r="NY280" s="2"/>
      <c r="NZ280" s="2"/>
      <c r="OA280" s="2"/>
      <c r="OB280" s="2"/>
      <c r="OC280" s="2"/>
      <c r="OD280" s="2"/>
      <c r="OE280" s="2"/>
      <c r="OF280" s="2"/>
      <c r="OG280" s="2"/>
      <c r="OH280" s="2"/>
      <c r="OI280" s="2"/>
      <c r="OJ280" s="2"/>
      <c r="OK280" s="2"/>
      <c r="OL280" s="2"/>
      <c r="OM280" s="2"/>
      <c r="ON280" s="2"/>
      <c r="OO280" s="2"/>
      <c r="OP280" s="2"/>
      <c r="OQ280" s="2"/>
      <c r="OR280" s="2"/>
      <c r="OS280" s="2"/>
      <c r="OT280" s="2"/>
      <c r="OU280" s="2"/>
      <c r="OV280" s="2"/>
      <c r="OW280" s="2"/>
      <c r="OX280" s="2"/>
      <c r="OY280" s="2"/>
      <c r="OZ280" s="2"/>
      <c r="PA280" s="2"/>
      <c r="PB280" s="2"/>
      <c r="PC280" s="2"/>
      <c r="PD280" s="2"/>
      <c r="PE280" s="2"/>
      <c r="PF280" s="2"/>
      <c r="PG280" s="2"/>
      <c r="PH280" s="2"/>
      <c r="PI280" s="2"/>
      <c r="PJ280" s="2"/>
      <c r="PK280" s="2"/>
      <c r="PL280" s="2"/>
      <c r="PM280" s="2"/>
      <c r="PN280" s="2"/>
      <c r="PO280" s="2"/>
      <c r="PP280" s="2"/>
      <c r="PQ280" s="2"/>
      <c r="PR280" s="2"/>
      <c r="PS280" s="2"/>
      <c r="PT280" s="2"/>
      <c r="PU280" s="2"/>
      <c r="PV280" s="2"/>
      <c r="PW280" s="2"/>
      <c r="PX280" s="2"/>
      <c r="PY280" s="2"/>
      <c r="PZ280" s="2"/>
      <c r="QA280" s="2"/>
      <c r="QB280" s="2"/>
      <c r="QC280" s="2"/>
      <c r="QD280" s="2"/>
      <c r="QE280" s="2"/>
      <c r="QF280" s="2"/>
      <c r="QG280" s="2"/>
      <c r="QH280" s="2"/>
      <c r="QI280" s="2"/>
      <c r="QJ280" s="2"/>
      <c r="QK280" s="2"/>
      <c r="QL280" s="2"/>
      <c r="QM280" s="2"/>
      <c r="QN280" s="2"/>
      <c r="QO280" s="2"/>
      <c r="QP280" s="2"/>
      <c r="QQ280" s="2"/>
      <c r="QR280" s="2"/>
      <c r="QS280" s="2"/>
      <c r="QT280" s="2"/>
      <c r="QU280" s="2"/>
      <c r="QV280" s="2"/>
      <c r="QW280" s="2"/>
      <c r="QX280" s="2"/>
      <c r="QY280" s="2"/>
      <c r="QZ280" s="2"/>
      <c r="RA280" s="2"/>
      <c r="RB280" s="2"/>
      <c r="RC280" s="2"/>
      <c r="RD280" s="2"/>
      <c r="RE280" s="2"/>
      <c r="RF280" s="2"/>
      <c r="RG280" s="2"/>
      <c r="RH280" s="2"/>
      <c r="RI280" s="2"/>
      <c r="RJ280" s="2"/>
      <c r="RK280" s="2"/>
      <c r="RL280" s="2"/>
      <c r="RM280" s="2"/>
      <c r="RN280" s="2"/>
      <c r="RO280" s="2"/>
      <c r="RP280" s="2"/>
      <c r="RQ280" s="2"/>
      <c r="RR280" s="2"/>
      <c r="RS280" s="2"/>
      <c r="RT280" s="2"/>
      <c r="RU280" s="2"/>
      <c r="RV280" s="2"/>
      <c r="RW280" s="2"/>
      <c r="RX280" s="2"/>
      <c r="RY280" s="2"/>
      <c r="RZ280" s="2"/>
      <c r="SA280" s="2"/>
      <c r="SB280" s="2"/>
      <c r="SC280" s="2"/>
      <c r="SD280" s="2"/>
      <c r="SE280" s="2"/>
      <c r="SF280" s="2"/>
      <c r="SG280" s="2"/>
      <c r="SH280" s="2"/>
      <c r="SI280" s="2"/>
      <c r="SJ280" s="2"/>
      <c r="SK280" s="2"/>
      <c r="SL280" s="2"/>
      <c r="SM280" s="2"/>
      <c r="SN280" s="2"/>
      <c r="SO280" s="2"/>
      <c r="SP280" s="2"/>
      <c r="SQ280" s="2"/>
      <c r="SR280" s="2"/>
      <c r="SS280" s="2"/>
      <c r="ST280" s="2"/>
      <c r="SU280" s="2"/>
      <c r="SV280" s="2"/>
      <c r="SW280" s="2"/>
      <c r="SX280" s="2"/>
      <c r="SY280" s="2"/>
      <c r="SZ280" s="2"/>
      <c r="TA280" s="2"/>
      <c r="TB280" s="2"/>
      <c r="TC280" s="2"/>
      <c r="TD280" s="2"/>
      <c r="TE280" s="2"/>
      <c r="TF280" s="2"/>
      <c r="TG280" s="2"/>
      <c r="TH280" s="2"/>
      <c r="TI280" s="2"/>
      <c r="TJ280" s="2"/>
      <c r="TK280" s="2"/>
      <c r="TL280" s="2"/>
      <c r="TM280" s="2"/>
      <c r="TN280" s="2"/>
      <c r="TO280" s="2"/>
      <c r="TP280" s="2"/>
      <c r="TQ280" s="2"/>
      <c r="TR280" s="2"/>
      <c r="TS280" s="2"/>
      <c r="TT280" s="2"/>
      <c r="TU280" s="2"/>
      <c r="TV280" s="2"/>
      <c r="TW280" s="2"/>
      <c r="TX280" s="2"/>
      <c r="TY280" s="2"/>
      <c r="TZ280" s="2"/>
      <c r="UA280" s="2"/>
      <c r="UB280" s="2"/>
      <c r="UC280" s="2"/>
      <c r="UD280" s="2"/>
      <c r="UE280" s="2"/>
      <c r="UF280" s="2"/>
      <c r="UG280" s="2"/>
      <c r="UH280" s="2"/>
      <c r="UI280" s="2"/>
      <c r="UJ280" s="2"/>
      <c r="UK280" s="2"/>
      <c r="UL280" s="2"/>
      <c r="UM280" s="2"/>
      <c r="UN280" s="2"/>
      <c r="UO280" s="2"/>
      <c r="UP280" s="2"/>
      <c r="UQ280" s="2"/>
      <c r="UR280" s="2"/>
      <c r="US280" s="2"/>
      <c r="UT280" s="2"/>
      <c r="UU280" s="2"/>
      <c r="UV280" s="2"/>
      <c r="UW280" s="2"/>
      <c r="UX280" s="2"/>
      <c r="UY280" s="2"/>
      <c r="UZ280" s="2"/>
      <c r="VA280" s="2"/>
      <c r="VB280" s="2"/>
      <c r="VC280" s="2"/>
      <c r="VD280" s="2"/>
      <c r="VE280" s="2"/>
      <c r="VF280" s="2"/>
      <c r="VG280" s="2"/>
      <c r="VH280" s="2"/>
      <c r="VI280" s="2"/>
      <c r="VJ280" s="2"/>
      <c r="VK280" s="2"/>
      <c r="VL280" s="2"/>
      <c r="VM280" s="2"/>
      <c r="VN280" s="2"/>
      <c r="VO280" s="2"/>
      <c r="VP280" s="2"/>
      <c r="VQ280" s="2"/>
      <c r="VR280" s="2"/>
      <c r="VS280" s="2"/>
      <c r="VT280" s="2"/>
      <c r="VU280" s="2"/>
      <c r="VV280" s="2"/>
      <c r="VW280" s="2"/>
      <c r="VX280" s="2"/>
      <c r="VY280" s="2"/>
      <c r="VZ280" s="2"/>
      <c r="WA280" s="2"/>
      <c r="WB280" s="2"/>
      <c r="WC280" s="2"/>
      <c r="WD280" s="2"/>
      <c r="WE280" s="2"/>
      <c r="WF280" s="2"/>
      <c r="WG280" s="2"/>
      <c r="WH280" s="2"/>
      <c r="WI280" s="2"/>
      <c r="WJ280" s="2"/>
      <c r="WK280" s="2"/>
      <c r="WL280" s="2"/>
      <c r="WM280" s="2"/>
      <c r="WN280" s="2"/>
      <c r="WO280" s="2"/>
      <c r="WP280" s="2"/>
      <c r="WQ280" s="2"/>
      <c r="WR280" s="2"/>
      <c r="WS280" s="2"/>
      <c r="WT280" s="2"/>
      <c r="WU280" s="2"/>
      <c r="WV280" s="2"/>
      <c r="WW280" s="2"/>
      <c r="WX280" s="2"/>
      <c r="WY280" s="2"/>
      <c r="WZ280" s="2"/>
      <c r="XA280" s="2"/>
      <c r="XB280" s="2"/>
      <c r="XC280" s="2"/>
      <c r="XD280" s="2"/>
      <c r="XE280" s="2"/>
      <c r="XF280" s="2"/>
      <c r="XG280" s="2"/>
      <c r="XH280" s="2"/>
      <c r="XI280" s="2"/>
      <c r="XJ280" s="2"/>
      <c r="XK280" s="2"/>
      <c r="XL280" s="2"/>
      <c r="XM280" s="2"/>
      <c r="XN280" s="2"/>
      <c r="XO280" s="2"/>
      <c r="XP280" s="2"/>
      <c r="XQ280" s="2"/>
      <c r="XR280" s="2"/>
      <c r="XS280" s="2"/>
      <c r="XT280" s="2"/>
      <c r="XU280" s="2"/>
      <c r="XV280" s="2"/>
      <c r="XW280" s="2"/>
      <c r="XX280" s="2"/>
      <c r="XY280" s="2"/>
      <c r="XZ280" s="2"/>
      <c r="YA280" s="2"/>
      <c r="YB280" s="2"/>
      <c r="YC280" s="2"/>
      <c r="YD280" s="2"/>
      <c r="YE280" s="2"/>
      <c r="YF280" s="2"/>
      <c r="YG280" s="2"/>
      <c r="YH280" s="2"/>
      <c r="YI280" s="2"/>
      <c r="YJ280" s="2"/>
      <c r="YK280" s="2"/>
      <c r="YL280" s="2"/>
      <c r="YM280" s="2"/>
      <c r="YN280" s="2"/>
      <c r="YO280" s="2"/>
      <c r="YP280" s="2"/>
      <c r="YQ280" s="2"/>
      <c r="YR280" s="2"/>
      <c r="YS280" s="2"/>
      <c r="YT280" s="2"/>
      <c r="YU280" s="2"/>
      <c r="YV280" s="2"/>
      <c r="YW280" s="2"/>
      <c r="YX280" s="2"/>
      <c r="YY280" s="2"/>
      <c r="YZ280" s="2"/>
      <c r="ZA280" s="2"/>
      <c r="ZB280" s="2"/>
      <c r="ZC280" s="2"/>
      <c r="ZD280" s="2"/>
      <c r="ZE280" s="2"/>
      <c r="ZF280" s="2"/>
      <c r="ZG280" s="2"/>
      <c r="ZH280" s="2"/>
      <c r="ZI280" s="2"/>
      <c r="ZJ280" s="2"/>
      <c r="ZK280" s="2"/>
      <c r="ZL280" s="2"/>
      <c r="ZM280" s="2"/>
      <c r="ZN280" s="2"/>
      <c r="ZO280" s="2"/>
      <c r="ZP280" s="2"/>
      <c r="ZQ280" s="2"/>
      <c r="ZR280" s="2"/>
      <c r="ZS280" s="2"/>
      <c r="ZT280" s="2"/>
      <c r="ZU280" s="2"/>
      <c r="ZV280" s="2"/>
      <c r="ZW280" s="2"/>
      <c r="ZX280" s="2"/>
      <c r="ZY280" s="2"/>
      <c r="ZZ280" s="2"/>
      <c r="AAA280" s="2"/>
      <c r="AAB280" s="2"/>
      <c r="AAC280" s="2"/>
      <c r="AAD280" s="2"/>
      <c r="AAE280" s="2"/>
      <c r="AAF280" s="2"/>
      <c r="AAG280" s="2"/>
      <c r="AAH280" s="2"/>
      <c r="AAI280" s="2"/>
      <c r="AAJ280" s="2"/>
      <c r="AAK280" s="2"/>
      <c r="AAL280" s="2"/>
      <c r="AAM280" s="2"/>
      <c r="AAN280" s="2"/>
      <c r="AAO280" s="2"/>
      <c r="AAP280" s="2"/>
      <c r="AAQ280" s="2"/>
      <c r="AAR280" s="2"/>
      <c r="AAS280" s="2"/>
      <c r="AAT280" s="2"/>
      <c r="AAU280" s="2"/>
      <c r="AAV280" s="2"/>
      <c r="AAW280" s="2"/>
      <c r="AAX280" s="2"/>
      <c r="AAY280" s="2"/>
      <c r="AAZ280" s="2"/>
      <c r="ABA280" s="2"/>
      <c r="ABB280" s="2"/>
      <c r="ABC280" s="2"/>
      <c r="ABD280" s="2"/>
      <c r="ABE280" s="2"/>
      <c r="ABF280" s="2"/>
      <c r="ABG280" s="2"/>
      <c r="ABH280" s="2"/>
      <c r="ABI280" s="2"/>
      <c r="ABJ280" s="2"/>
      <c r="ABK280" s="2"/>
      <c r="ABL280" s="2"/>
      <c r="ABM280" s="2"/>
      <c r="ABN280" s="2"/>
      <c r="ABO280" s="2"/>
      <c r="ABP280" s="2"/>
      <c r="ABQ280" s="2"/>
      <c r="ABR280" s="2"/>
      <c r="ABS280" s="2"/>
      <c r="ABT280" s="2"/>
      <c r="ABU280" s="2"/>
      <c r="ABV280" s="2"/>
      <c r="ABW280" s="2"/>
      <c r="ABX280" s="2"/>
      <c r="ABY280" s="2"/>
      <c r="ABZ280" s="2"/>
    </row>
    <row r="281" spans="1:754" x14ac:dyDescent="0.2">
      <c r="A281">
        <v>1925</v>
      </c>
      <c r="B281" s="19" t="s">
        <v>16</v>
      </c>
      <c r="C281" s="4">
        <v>698217</v>
      </c>
      <c r="D281" s="5">
        <v>4293</v>
      </c>
      <c r="E281" s="7">
        <f>C281/D281</f>
        <v>162.64081062194271</v>
      </c>
      <c r="F281" s="11">
        <f>C281/923162</f>
        <v>0.75633204139685128</v>
      </c>
      <c r="G281" s="15"/>
    </row>
    <row r="282" spans="1:754" x14ac:dyDescent="0.2">
      <c r="A282" s="2">
        <v>1935</v>
      </c>
      <c r="B282" s="19" t="s">
        <v>16</v>
      </c>
      <c r="C282" s="5">
        <v>679735</v>
      </c>
      <c r="D282" s="5">
        <v>4130</v>
      </c>
      <c r="E282" s="7">
        <f>C282/D282</f>
        <v>164.58474576271186</v>
      </c>
      <c r="F282" s="11">
        <f>C282/923162</f>
        <v>0.73631171993647915</v>
      </c>
      <c r="G282" s="15"/>
    </row>
    <row r="283" spans="1:754" x14ac:dyDescent="0.2">
      <c r="A283" s="2">
        <v>1945</v>
      </c>
      <c r="B283" s="19" t="s">
        <v>16</v>
      </c>
      <c r="C283" s="6">
        <v>653944</v>
      </c>
      <c r="D283" s="5">
        <v>3577</v>
      </c>
      <c r="E283" s="7">
        <f>C283/D283</f>
        <v>182.81912216941572</v>
      </c>
      <c r="F283" s="11">
        <f>C283/923162</f>
        <v>0.70837404485886546</v>
      </c>
      <c r="G283" s="15"/>
    </row>
    <row r="284" spans="1:754" x14ac:dyDescent="0.2">
      <c r="A284" s="2">
        <v>1954</v>
      </c>
      <c r="B284" s="19" t="s">
        <v>16</v>
      </c>
      <c r="C284" s="8">
        <v>602587</v>
      </c>
      <c r="D284" s="5">
        <v>2865</v>
      </c>
      <c r="E284" s="7">
        <f>C284/D284</f>
        <v>210.32705061082024</v>
      </c>
      <c r="F284" s="11">
        <f>C284/923162</f>
        <v>0.6527424222400835</v>
      </c>
    </row>
    <row r="285" spans="1:754" x14ac:dyDescent="0.2">
      <c r="A285" s="2">
        <v>1959</v>
      </c>
      <c r="B285" s="19" t="s">
        <v>16</v>
      </c>
      <c r="C285" s="6">
        <v>562806</v>
      </c>
      <c r="D285" s="5">
        <v>2468</v>
      </c>
      <c r="E285" s="7">
        <f>C285/D285</f>
        <v>228.04132901134523</v>
      </c>
      <c r="F285" s="11">
        <f>C285/923162</f>
        <v>0.60965031056304309</v>
      </c>
      <c r="G285" s="15"/>
    </row>
    <row r="286" spans="1:754" x14ac:dyDescent="0.2">
      <c r="A286" s="2">
        <v>1964</v>
      </c>
      <c r="B286" s="19" t="s">
        <v>16</v>
      </c>
      <c r="C286" s="6">
        <v>496509</v>
      </c>
      <c r="D286" s="5">
        <v>2003</v>
      </c>
      <c r="E286" s="7">
        <f>C286/D286</f>
        <v>247.88267598602096</v>
      </c>
      <c r="F286" s="11">
        <f>C286/923162</f>
        <v>0.53783517952428717</v>
      </c>
      <c r="G286" s="15"/>
    </row>
    <row r="287" spans="1:754" x14ac:dyDescent="0.2">
      <c r="A287" s="2">
        <v>1969</v>
      </c>
      <c r="B287" s="19" t="s">
        <v>16</v>
      </c>
      <c r="C287" s="6">
        <v>363758</v>
      </c>
      <c r="D287" s="5">
        <v>1456</v>
      </c>
      <c r="E287" s="7">
        <f>C287/D287</f>
        <v>249.83379120879121</v>
      </c>
      <c r="F287" s="11">
        <f>C287/923162</f>
        <v>0.39403484978801123</v>
      </c>
      <c r="G287" s="15"/>
    </row>
    <row r="288" spans="1:754" x14ac:dyDescent="0.2">
      <c r="A288" s="2">
        <v>2007</v>
      </c>
      <c r="B288" s="19" t="s">
        <v>17</v>
      </c>
      <c r="C288" s="5">
        <v>102360</v>
      </c>
      <c r="D288">
        <v>656</v>
      </c>
      <c r="E288" s="7">
        <f>C288/D288</f>
        <v>156.03658536585365</v>
      </c>
      <c r="F288" s="11">
        <f>C288/509203</f>
        <v>0.20102002541226191</v>
      </c>
      <c r="G288" s="14">
        <v>295319</v>
      </c>
      <c r="H288" s="16">
        <f>C288/G288</f>
        <v>0.34660824396669365</v>
      </c>
    </row>
    <row r="289" spans="1:754" x14ac:dyDescent="0.2">
      <c r="A289" s="2">
        <v>2017</v>
      </c>
      <c r="B289" s="19" t="s">
        <v>17</v>
      </c>
      <c r="C289" s="5">
        <v>101948</v>
      </c>
      <c r="D289">
        <v>620</v>
      </c>
      <c r="E289" s="7">
        <f>C289/D289</f>
        <v>164.43225806451613</v>
      </c>
      <c r="F289" s="11">
        <f>C289/509203</f>
        <v>0.20021091784612424</v>
      </c>
      <c r="G289" s="14">
        <v>293512</v>
      </c>
      <c r="H289" s="16">
        <f>C289/G289</f>
        <v>0.34733843931423586</v>
      </c>
    </row>
    <row r="290" spans="1:754" x14ac:dyDescent="0.2">
      <c r="A290" s="2">
        <v>2012</v>
      </c>
      <c r="B290" s="19" t="s">
        <v>17</v>
      </c>
      <c r="C290" s="5">
        <v>112482</v>
      </c>
      <c r="D290">
        <v>678</v>
      </c>
      <c r="E290" s="7">
        <f>C290/D290</f>
        <v>165.90265486725664</v>
      </c>
      <c r="F290" s="11">
        <f>C290/509203</f>
        <v>0.22089814867547913</v>
      </c>
      <c r="G290" s="14">
        <v>297028</v>
      </c>
      <c r="H290" s="16">
        <f>C290/G290</f>
        <v>0.37869157116500801</v>
      </c>
    </row>
    <row r="291" spans="1:754" x14ac:dyDescent="0.2">
      <c r="A291" s="2">
        <v>2002</v>
      </c>
      <c r="B291" s="19" t="s">
        <v>17</v>
      </c>
      <c r="C291" s="6">
        <v>112339</v>
      </c>
      <c r="D291">
        <v>667</v>
      </c>
      <c r="E291" s="7">
        <f>C291/D291</f>
        <v>168.42428785607197</v>
      </c>
      <c r="F291" s="11">
        <f>C291/509203</f>
        <v>0.22061731765130999</v>
      </c>
      <c r="G291" s="14">
        <v>287700</v>
      </c>
      <c r="H291" s="16">
        <f>C291/G291</f>
        <v>0.39047271463329858</v>
      </c>
    </row>
    <row r="292" spans="1:754" x14ac:dyDescent="0.2">
      <c r="A292">
        <v>1997</v>
      </c>
      <c r="B292" s="19" t="s">
        <v>17</v>
      </c>
      <c r="C292" s="6">
        <v>106749</v>
      </c>
      <c r="D292">
        <v>539</v>
      </c>
      <c r="E292" s="7">
        <f>C292/D292</f>
        <v>198.05009276437849</v>
      </c>
      <c r="F292" s="11">
        <f>C292/509203</f>
        <v>0.20963937761560714</v>
      </c>
      <c r="G292" s="14">
        <v>270935</v>
      </c>
      <c r="H292" s="16">
        <f>C292/G292</f>
        <v>0.39400225146252793</v>
      </c>
    </row>
    <row r="293" spans="1:754" x14ac:dyDescent="0.2">
      <c r="A293">
        <v>1992</v>
      </c>
      <c r="B293" s="19" t="s">
        <v>17</v>
      </c>
      <c r="C293" s="6">
        <v>109692</v>
      </c>
      <c r="D293">
        <v>554</v>
      </c>
      <c r="E293" s="7">
        <f>C293/D293</f>
        <v>198</v>
      </c>
      <c r="F293" s="11">
        <f>C293/509203</f>
        <v>0.21541899792420705</v>
      </c>
      <c r="G293" s="5">
        <v>264450</v>
      </c>
      <c r="H293" s="16">
        <f>C293/G293</f>
        <v>0.41479296653431652</v>
      </c>
    </row>
    <row r="294" spans="1:754" x14ac:dyDescent="0.2">
      <c r="A294">
        <v>1987</v>
      </c>
      <c r="B294" s="19" t="s">
        <v>17</v>
      </c>
      <c r="C294" s="6">
        <v>124401</v>
      </c>
      <c r="D294" s="5">
        <v>613</v>
      </c>
      <c r="E294" s="7">
        <f>C294/D294</f>
        <v>202.93800978792822</v>
      </c>
      <c r="F294" s="11">
        <f>C294/509203</f>
        <v>0.2443053163473114</v>
      </c>
      <c r="G294" s="14">
        <v>255937</v>
      </c>
      <c r="H294" s="16">
        <f>C294/G294</f>
        <v>0.48606102282983704</v>
      </c>
    </row>
    <row r="295" spans="1:754" x14ac:dyDescent="0.2">
      <c r="A295">
        <v>1982</v>
      </c>
      <c r="B295" s="19" t="s">
        <v>17</v>
      </c>
      <c r="C295" s="6">
        <v>137963</v>
      </c>
      <c r="D295" s="5">
        <v>635</v>
      </c>
      <c r="E295" s="7">
        <f>C295/D295</f>
        <v>217.26456692913385</v>
      </c>
      <c r="F295" s="11">
        <f>C295/509203</f>
        <v>0.27093909501711499</v>
      </c>
      <c r="G295" s="14">
        <v>246676</v>
      </c>
      <c r="H295" s="16">
        <f>C295/G295</f>
        <v>0.55928829719956541</v>
      </c>
      <c r="DU295" s="2"/>
      <c r="DV295" s="2"/>
      <c r="DW295" s="2"/>
      <c r="DX295" s="2"/>
      <c r="DY295" s="2"/>
      <c r="DZ295" s="2"/>
      <c r="EA295" s="2"/>
      <c r="EB295" s="2"/>
      <c r="EC295" s="2"/>
      <c r="ED295" s="2"/>
      <c r="EE295" s="2"/>
      <c r="EF295" s="2"/>
      <c r="EG295" s="2"/>
      <c r="EH295" s="2"/>
      <c r="EI295" s="2"/>
      <c r="EJ295" s="2"/>
      <c r="EK295" s="2"/>
      <c r="EL295" s="2"/>
      <c r="EM295" s="2"/>
      <c r="EN295" s="2"/>
      <c r="EO295" s="2"/>
      <c r="EP295" s="2"/>
      <c r="EQ295" s="2"/>
      <c r="ER295" s="2"/>
      <c r="ES295" s="2"/>
      <c r="ET295" s="2"/>
      <c r="EU295" s="2"/>
      <c r="EV295" s="2"/>
      <c r="EW295" s="2"/>
      <c r="EX295" s="2"/>
      <c r="EY295" s="2"/>
      <c r="EZ295" s="2"/>
      <c r="FA295" s="2"/>
      <c r="FB295" s="2"/>
      <c r="FC295" s="2"/>
      <c r="FD295" s="2"/>
      <c r="FE295" s="2"/>
      <c r="FF295" s="2"/>
      <c r="FG295" s="2"/>
      <c r="FH295" s="2"/>
      <c r="FI295" s="2"/>
      <c r="FJ295" s="2"/>
      <c r="FK295" s="2"/>
      <c r="FL295" s="2"/>
      <c r="FM295" s="2"/>
      <c r="FN295" s="2"/>
      <c r="FO295" s="2"/>
      <c r="FP295" s="2"/>
      <c r="FQ295" s="2"/>
      <c r="FR295" s="2"/>
      <c r="FS295" s="2"/>
      <c r="FT295" s="2"/>
      <c r="FU295" s="2"/>
      <c r="FV295" s="2"/>
      <c r="FW295" s="2"/>
      <c r="FX295" s="2"/>
      <c r="FY295" s="2"/>
      <c r="FZ295" s="2"/>
      <c r="GA295" s="2"/>
      <c r="GB295" s="2"/>
      <c r="GC295" s="2"/>
      <c r="GD295" s="2"/>
      <c r="GE295" s="2"/>
      <c r="GF295" s="2"/>
      <c r="GG295" s="2"/>
      <c r="GH295" s="2"/>
      <c r="GI295" s="2"/>
      <c r="GJ295" s="2"/>
      <c r="GK295" s="2"/>
      <c r="GL295" s="2"/>
      <c r="GM295" s="2"/>
      <c r="GN295" s="2"/>
      <c r="GO295" s="2"/>
      <c r="GP295" s="2"/>
      <c r="GQ295" s="2"/>
      <c r="GR295" s="2"/>
      <c r="GS295" s="2"/>
      <c r="GT295" s="2"/>
      <c r="GU295" s="2"/>
      <c r="GV295" s="2"/>
      <c r="GW295" s="2"/>
      <c r="GX295" s="2"/>
      <c r="GY295" s="2"/>
      <c r="GZ295" s="2"/>
      <c r="HA295" s="2"/>
      <c r="HB295" s="2"/>
      <c r="HC295" s="2"/>
      <c r="HD295" s="2"/>
      <c r="HE295" s="2"/>
      <c r="HF295" s="2"/>
      <c r="HG295" s="2"/>
      <c r="HH295" s="2"/>
      <c r="HI295" s="2"/>
      <c r="HJ295" s="2"/>
      <c r="HK295" s="2"/>
      <c r="HL295" s="2"/>
      <c r="HM295" s="2"/>
      <c r="HN295" s="2"/>
      <c r="HO295" s="2"/>
      <c r="HP295" s="2"/>
      <c r="HQ295" s="2"/>
      <c r="HR295" s="2"/>
      <c r="HS295" s="2"/>
      <c r="HT295" s="2"/>
      <c r="HU295" s="2"/>
      <c r="HV295" s="2"/>
      <c r="HW295" s="2"/>
      <c r="HX295" s="2"/>
      <c r="HY295" s="2"/>
      <c r="HZ295" s="2"/>
      <c r="IA295" s="2"/>
      <c r="IB295" s="2"/>
      <c r="IC295" s="2"/>
      <c r="ID295" s="2"/>
      <c r="IE295" s="2"/>
      <c r="IF295" s="2"/>
      <c r="IG295" s="2"/>
      <c r="IH295" s="2"/>
      <c r="II295" s="2"/>
      <c r="IJ295" s="2"/>
      <c r="IK295" s="2"/>
      <c r="IL295" s="2"/>
      <c r="IM295" s="2"/>
      <c r="IN295" s="2"/>
      <c r="IO295" s="2"/>
      <c r="IP295" s="2"/>
      <c r="IQ295" s="2"/>
      <c r="IR295" s="2"/>
      <c r="IS295" s="2"/>
      <c r="IT295" s="2"/>
      <c r="IU295" s="2"/>
      <c r="IV295" s="2"/>
      <c r="IW295" s="2"/>
      <c r="IX295" s="2"/>
      <c r="IY295" s="2"/>
      <c r="IZ295" s="2"/>
      <c r="JA295" s="2"/>
      <c r="JB295" s="2"/>
      <c r="JC295" s="2"/>
      <c r="JD295" s="2"/>
      <c r="JE295" s="2"/>
      <c r="JF295" s="2"/>
      <c r="JG295" s="2"/>
      <c r="JH295" s="2"/>
      <c r="JI295" s="2"/>
      <c r="JJ295" s="2"/>
      <c r="JK295" s="2"/>
      <c r="JL295" s="2"/>
      <c r="JM295" s="2"/>
      <c r="JN295" s="2"/>
      <c r="JO295" s="2"/>
      <c r="JP295" s="2"/>
      <c r="JQ295" s="2"/>
      <c r="JR295" s="2"/>
      <c r="JS295" s="2"/>
      <c r="JT295" s="2"/>
      <c r="JU295" s="2"/>
      <c r="JV295" s="2"/>
      <c r="JW295" s="2"/>
      <c r="JX295" s="2"/>
      <c r="JY295" s="2"/>
      <c r="JZ295" s="2"/>
      <c r="KA295" s="2"/>
      <c r="KB295" s="2"/>
      <c r="KC295" s="2"/>
      <c r="KD295" s="2"/>
      <c r="KE295" s="2"/>
      <c r="KF295" s="2"/>
      <c r="KG295" s="2"/>
      <c r="KH295" s="2"/>
      <c r="KI295" s="2"/>
      <c r="KJ295" s="2"/>
      <c r="KK295" s="2"/>
      <c r="KL295" s="2"/>
      <c r="KM295" s="2"/>
      <c r="KN295" s="2"/>
      <c r="KO295" s="2"/>
      <c r="KP295" s="2"/>
      <c r="KQ295" s="2"/>
      <c r="KR295" s="2"/>
      <c r="KS295" s="2"/>
      <c r="KT295" s="2"/>
      <c r="KU295" s="2"/>
      <c r="KV295" s="2"/>
      <c r="KW295" s="2"/>
      <c r="KX295" s="2"/>
      <c r="KY295" s="2"/>
      <c r="KZ295" s="2"/>
      <c r="LA295" s="2"/>
      <c r="LB295" s="2"/>
      <c r="LC295" s="2"/>
      <c r="LD295" s="2"/>
      <c r="LE295" s="2"/>
      <c r="LF295" s="2"/>
      <c r="LG295" s="2"/>
      <c r="LH295" s="2"/>
      <c r="LI295" s="2"/>
      <c r="LJ295" s="2"/>
      <c r="LK295" s="2"/>
      <c r="LL295" s="2"/>
      <c r="LM295" s="2"/>
      <c r="LN295" s="2"/>
      <c r="LO295" s="2"/>
      <c r="LP295" s="2"/>
      <c r="LQ295" s="2"/>
      <c r="LR295" s="2"/>
      <c r="LS295" s="2"/>
      <c r="LT295" s="2"/>
      <c r="LU295" s="2"/>
      <c r="LV295" s="2"/>
      <c r="LW295" s="2"/>
      <c r="LX295" s="2"/>
      <c r="LY295" s="2"/>
      <c r="LZ295" s="2"/>
      <c r="MA295" s="2"/>
      <c r="MB295" s="2"/>
      <c r="MC295" s="2"/>
      <c r="MD295" s="2"/>
      <c r="ME295" s="2"/>
      <c r="MF295" s="2"/>
      <c r="MG295" s="2"/>
      <c r="MH295" s="2"/>
      <c r="MI295" s="2"/>
      <c r="MJ295" s="2"/>
      <c r="MK295" s="2"/>
      <c r="ML295" s="2"/>
      <c r="MM295" s="2"/>
      <c r="MN295" s="2"/>
      <c r="MO295" s="2"/>
      <c r="MP295" s="2"/>
      <c r="MQ295" s="2"/>
      <c r="MR295" s="2"/>
      <c r="MS295" s="2"/>
      <c r="MT295" s="2"/>
      <c r="MU295" s="2"/>
      <c r="MV295" s="2"/>
      <c r="MW295" s="2"/>
      <c r="MX295" s="2"/>
      <c r="MY295" s="2"/>
      <c r="MZ295" s="2"/>
      <c r="NA295" s="2"/>
      <c r="NB295" s="2"/>
      <c r="NC295" s="2"/>
      <c r="ND295" s="2"/>
      <c r="NE295" s="2"/>
      <c r="NF295" s="2"/>
      <c r="NG295" s="2"/>
      <c r="NH295" s="2"/>
      <c r="NI295" s="2"/>
      <c r="NJ295" s="2"/>
      <c r="NK295" s="2"/>
      <c r="NL295" s="2"/>
      <c r="NM295" s="2"/>
      <c r="NN295" s="2"/>
      <c r="NO295" s="2"/>
      <c r="NP295" s="2"/>
      <c r="NQ295" s="2"/>
      <c r="NR295" s="2"/>
      <c r="NS295" s="2"/>
      <c r="NT295" s="2"/>
      <c r="NU295" s="2"/>
      <c r="NV295" s="2"/>
      <c r="NW295" s="2"/>
      <c r="NX295" s="2"/>
      <c r="NY295" s="2"/>
      <c r="NZ295" s="2"/>
      <c r="OA295" s="2"/>
      <c r="OB295" s="2"/>
      <c r="OC295" s="2"/>
      <c r="OD295" s="2"/>
      <c r="OE295" s="2"/>
      <c r="OF295" s="2"/>
      <c r="OG295" s="2"/>
      <c r="OH295" s="2"/>
      <c r="OI295" s="2"/>
      <c r="OJ295" s="2"/>
      <c r="OK295" s="2"/>
      <c r="OL295" s="2"/>
      <c r="OM295" s="2"/>
      <c r="ON295" s="2"/>
      <c r="OO295" s="2"/>
      <c r="OP295" s="2"/>
      <c r="OQ295" s="2"/>
      <c r="OR295" s="2"/>
      <c r="OS295" s="2"/>
      <c r="OT295" s="2"/>
      <c r="OU295" s="2"/>
      <c r="OV295" s="2"/>
      <c r="OW295" s="2"/>
      <c r="OX295" s="2"/>
      <c r="OY295" s="2"/>
      <c r="OZ295" s="2"/>
      <c r="PA295" s="2"/>
      <c r="PB295" s="2"/>
      <c r="PC295" s="2"/>
      <c r="PD295" s="2"/>
      <c r="PE295" s="2"/>
      <c r="PF295" s="2"/>
      <c r="PG295" s="2"/>
      <c r="PH295" s="2"/>
      <c r="PI295" s="2"/>
      <c r="PJ295" s="2"/>
      <c r="PK295" s="2"/>
      <c r="PL295" s="2"/>
      <c r="PM295" s="2"/>
      <c r="PN295" s="2"/>
      <c r="PO295" s="2"/>
      <c r="PP295" s="2"/>
      <c r="PQ295" s="2"/>
      <c r="PR295" s="2"/>
      <c r="PS295" s="2"/>
      <c r="PT295" s="2"/>
      <c r="PU295" s="2"/>
      <c r="PV295" s="2"/>
      <c r="PW295" s="2"/>
      <c r="PX295" s="2"/>
      <c r="PY295" s="2"/>
      <c r="PZ295" s="2"/>
      <c r="QA295" s="2"/>
      <c r="QB295" s="2"/>
      <c r="QC295" s="2"/>
      <c r="QD295" s="2"/>
      <c r="QE295" s="2"/>
      <c r="QF295" s="2"/>
      <c r="QG295" s="2"/>
      <c r="QH295" s="2"/>
      <c r="QI295" s="2"/>
      <c r="QJ295" s="2"/>
      <c r="QK295" s="2"/>
      <c r="QL295" s="2"/>
      <c r="QM295" s="2"/>
      <c r="QN295" s="2"/>
      <c r="QO295" s="2"/>
      <c r="QP295" s="2"/>
      <c r="QQ295" s="2"/>
      <c r="QR295" s="2"/>
      <c r="QS295" s="2"/>
      <c r="QT295" s="2"/>
      <c r="QU295" s="2"/>
      <c r="QV295" s="2"/>
      <c r="QW295" s="2"/>
      <c r="QX295" s="2"/>
      <c r="QY295" s="2"/>
      <c r="QZ295" s="2"/>
      <c r="RA295" s="2"/>
      <c r="RB295" s="2"/>
      <c r="RC295" s="2"/>
      <c r="RD295" s="2"/>
      <c r="RE295" s="2"/>
      <c r="RF295" s="2"/>
      <c r="RG295" s="2"/>
      <c r="RH295" s="2"/>
      <c r="RI295" s="2"/>
      <c r="RJ295" s="2"/>
      <c r="RK295" s="2"/>
      <c r="RL295" s="2"/>
      <c r="RM295" s="2"/>
      <c r="RN295" s="2"/>
      <c r="RO295" s="2"/>
      <c r="RP295" s="2"/>
      <c r="RQ295" s="2"/>
      <c r="RR295" s="2"/>
      <c r="RS295" s="2"/>
      <c r="RT295" s="2"/>
      <c r="RU295" s="2"/>
      <c r="RV295" s="2"/>
      <c r="RW295" s="2"/>
      <c r="RX295" s="2"/>
      <c r="RY295" s="2"/>
      <c r="RZ295" s="2"/>
      <c r="SA295" s="2"/>
      <c r="SB295" s="2"/>
      <c r="SC295" s="2"/>
      <c r="SD295" s="2"/>
      <c r="SE295" s="2"/>
      <c r="SF295" s="2"/>
      <c r="SG295" s="2"/>
      <c r="SH295" s="2"/>
      <c r="SI295" s="2"/>
      <c r="SJ295" s="2"/>
      <c r="SK295" s="2"/>
      <c r="SL295" s="2"/>
      <c r="SM295" s="2"/>
      <c r="SN295" s="2"/>
      <c r="SO295" s="2"/>
      <c r="SP295" s="2"/>
      <c r="SQ295" s="2"/>
      <c r="SR295" s="2"/>
      <c r="SS295" s="2"/>
      <c r="ST295" s="2"/>
      <c r="SU295" s="2"/>
      <c r="SV295" s="2"/>
      <c r="SW295" s="2"/>
      <c r="SX295" s="2"/>
      <c r="SY295" s="2"/>
      <c r="SZ295" s="2"/>
      <c r="TA295" s="2"/>
      <c r="TB295" s="2"/>
      <c r="TC295" s="2"/>
      <c r="TD295" s="2"/>
      <c r="TE295" s="2"/>
      <c r="TF295" s="2"/>
      <c r="TG295" s="2"/>
      <c r="TH295" s="2"/>
      <c r="TI295" s="2"/>
      <c r="TJ295" s="2"/>
      <c r="TK295" s="2"/>
      <c r="TL295" s="2"/>
      <c r="TM295" s="2"/>
      <c r="TN295" s="2"/>
      <c r="TO295" s="2"/>
      <c r="TP295" s="2"/>
      <c r="TQ295" s="2"/>
      <c r="TR295" s="2"/>
      <c r="TS295" s="2"/>
      <c r="TT295" s="2"/>
      <c r="TU295" s="2"/>
      <c r="TV295" s="2"/>
      <c r="TW295" s="2"/>
      <c r="TX295" s="2"/>
      <c r="TY295" s="2"/>
      <c r="TZ295" s="2"/>
      <c r="UA295" s="2"/>
      <c r="UB295" s="2"/>
      <c r="UC295" s="2"/>
      <c r="UD295" s="2"/>
      <c r="UE295" s="2"/>
      <c r="UF295" s="2"/>
      <c r="UG295" s="2"/>
      <c r="UH295" s="2"/>
      <c r="UI295" s="2"/>
      <c r="UJ295" s="2"/>
      <c r="UK295" s="2"/>
      <c r="UL295" s="2"/>
      <c r="UM295" s="2"/>
      <c r="UN295" s="2"/>
      <c r="UO295" s="2"/>
      <c r="UP295" s="2"/>
      <c r="UQ295" s="2"/>
      <c r="UR295" s="2"/>
      <c r="US295" s="2"/>
      <c r="UT295" s="2"/>
      <c r="UU295" s="2"/>
      <c r="UV295" s="2"/>
      <c r="UW295" s="2"/>
      <c r="UX295" s="2"/>
      <c r="UY295" s="2"/>
      <c r="UZ295" s="2"/>
      <c r="VA295" s="2"/>
      <c r="VB295" s="2"/>
      <c r="VC295" s="2"/>
      <c r="VD295" s="2"/>
      <c r="VE295" s="2"/>
      <c r="VF295" s="2"/>
      <c r="VG295" s="2"/>
      <c r="VH295" s="2"/>
      <c r="VI295" s="2"/>
      <c r="VJ295" s="2"/>
      <c r="VK295" s="2"/>
      <c r="VL295" s="2"/>
      <c r="VM295" s="2"/>
      <c r="VN295" s="2"/>
      <c r="VO295" s="2"/>
      <c r="VP295" s="2"/>
      <c r="VQ295" s="2"/>
      <c r="VR295" s="2"/>
      <c r="VS295" s="2"/>
      <c r="VT295" s="2"/>
      <c r="VU295" s="2"/>
      <c r="VV295" s="2"/>
      <c r="VW295" s="2"/>
      <c r="VX295" s="2"/>
      <c r="VY295" s="2"/>
      <c r="VZ295" s="2"/>
      <c r="WA295" s="2"/>
      <c r="WB295" s="2"/>
      <c r="WC295" s="2"/>
      <c r="WD295" s="2"/>
      <c r="WE295" s="2"/>
      <c r="WF295" s="2"/>
      <c r="WG295" s="2"/>
      <c r="WH295" s="2"/>
      <c r="WI295" s="2"/>
      <c r="WJ295" s="2"/>
      <c r="WK295" s="2"/>
      <c r="WL295" s="2"/>
      <c r="WM295" s="2"/>
      <c r="WN295" s="2"/>
      <c r="WO295" s="2"/>
      <c r="WP295" s="2"/>
      <c r="WQ295" s="2"/>
      <c r="WR295" s="2"/>
      <c r="WS295" s="2"/>
      <c r="WT295" s="2"/>
      <c r="WU295" s="2"/>
      <c r="WV295" s="2"/>
      <c r="WW295" s="2"/>
      <c r="WX295" s="2"/>
      <c r="WY295" s="2"/>
      <c r="WZ295" s="2"/>
      <c r="XA295" s="2"/>
      <c r="XB295" s="2"/>
      <c r="XC295" s="2"/>
      <c r="XD295" s="2"/>
      <c r="XE295" s="2"/>
      <c r="XF295" s="2"/>
      <c r="XG295" s="2"/>
      <c r="XH295" s="2"/>
      <c r="XI295" s="2"/>
      <c r="XJ295" s="2"/>
      <c r="XK295" s="2"/>
      <c r="XL295" s="2"/>
      <c r="XM295" s="2"/>
      <c r="XN295" s="2"/>
      <c r="XO295" s="2"/>
      <c r="XP295" s="2"/>
      <c r="XQ295" s="2"/>
      <c r="XR295" s="2"/>
      <c r="XS295" s="2"/>
      <c r="XT295" s="2"/>
      <c r="XU295" s="2"/>
      <c r="XV295" s="2"/>
      <c r="XW295" s="2"/>
      <c r="XX295" s="2"/>
      <c r="XY295" s="2"/>
      <c r="XZ295" s="2"/>
      <c r="YA295" s="2"/>
      <c r="YB295" s="2"/>
      <c r="YC295" s="2"/>
      <c r="YD295" s="2"/>
      <c r="YE295" s="2"/>
      <c r="YF295" s="2"/>
      <c r="YG295" s="2"/>
      <c r="YH295" s="2"/>
      <c r="YI295" s="2"/>
      <c r="YJ295" s="2"/>
      <c r="YK295" s="2"/>
      <c r="YL295" s="2"/>
      <c r="YM295" s="2"/>
      <c r="YN295" s="2"/>
      <c r="YO295" s="2"/>
      <c r="YP295" s="2"/>
      <c r="YQ295" s="2"/>
      <c r="YR295" s="2"/>
      <c r="YS295" s="2"/>
      <c r="YT295" s="2"/>
      <c r="YU295" s="2"/>
      <c r="YV295" s="2"/>
      <c r="YW295" s="2"/>
      <c r="YX295" s="2"/>
      <c r="YY295" s="2"/>
      <c r="YZ295" s="2"/>
      <c r="ZA295" s="2"/>
      <c r="ZB295" s="2"/>
      <c r="ZC295" s="2"/>
      <c r="ZD295" s="2"/>
      <c r="ZE295" s="2"/>
      <c r="ZF295" s="2"/>
      <c r="ZG295" s="2"/>
      <c r="ZH295" s="2"/>
      <c r="ZI295" s="2"/>
      <c r="ZJ295" s="2"/>
      <c r="ZK295" s="2"/>
      <c r="ZL295" s="2"/>
      <c r="ZM295" s="2"/>
      <c r="ZN295" s="2"/>
      <c r="ZO295" s="2"/>
      <c r="ZP295" s="2"/>
      <c r="ZQ295" s="2"/>
      <c r="ZR295" s="2"/>
      <c r="ZS295" s="2"/>
      <c r="ZT295" s="2"/>
      <c r="ZU295" s="2"/>
      <c r="ZV295" s="2"/>
      <c r="ZW295" s="2"/>
      <c r="ZX295" s="2"/>
      <c r="ZY295" s="2"/>
      <c r="ZZ295" s="2"/>
      <c r="AAA295" s="2"/>
      <c r="AAB295" s="2"/>
      <c r="AAC295" s="2"/>
      <c r="AAD295" s="2"/>
      <c r="AAE295" s="2"/>
      <c r="AAF295" s="2"/>
      <c r="AAG295" s="2"/>
      <c r="AAH295" s="2"/>
      <c r="AAI295" s="2"/>
      <c r="AAJ295" s="2"/>
      <c r="AAK295" s="2"/>
      <c r="AAL295" s="2"/>
      <c r="AAM295" s="2"/>
      <c r="AAN295" s="2"/>
      <c r="AAO295" s="2"/>
      <c r="AAP295" s="2"/>
      <c r="AAQ295" s="2"/>
      <c r="AAR295" s="2"/>
      <c r="AAS295" s="2"/>
      <c r="AAT295" s="2"/>
      <c r="AAU295" s="2"/>
      <c r="AAV295" s="2"/>
      <c r="AAW295" s="2"/>
      <c r="AAX295" s="2"/>
      <c r="AAY295" s="2"/>
      <c r="AAZ295" s="2"/>
      <c r="ABA295" s="2"/>
      <c r="ABB295" s="2"/>
      <c r="ABC295" s="2"/>
      <c r="ABD295" s="2"/>
      <c r="ABE295" s="2"/>
      <c r="ABF295" s="2"/>
      <c r="ABG295" s="2"/>
      <c r="ABH295" s="2"/>
      <c r="ABI295" s="2"/>
      <c r="ABJ295" s="2"/>
      <c r="ABK295" s="2"/>
      <c r="ABL295" s="2"/>
      <c r="ABM295" s="2"/>
      <c r="ABN295" s="2"/>
      <c r="ABO295" s="2"/>
      <c r="ABP295" s="2"/>
      <c r="ABQ295" s="2"/>
      <c r="ABR295" s="2"/>
      <c r="ABS295" s="2"/>
      <c r="ABT295" s="2"/>
      <c r="ABU295" s="2"/>
      <c r="ABV295" s="2"/>
      <c r="ABW295" s="2"/>
      <c r="ABX295" s="2"/>
      <c r="ABY295" s="2"/>
      <c r="ABZ295" s="2"/>
    </row>
    <row r="296" spans="1:754" x14ac:dyDescent="0.2">
      <c r="A296" s="2">
        <v>1974</v>
      </c>
      <c r="B296" s="19" t="s">
        <v>17</v>
      </c>
      <c r="C296" s="6">
        <v>135945</v>
      </c>
      <c r="D296" s="5">
        <v>568</v>
      </c>
      <c r="E296" s="7">
        <f>C296/D296</f>
        <v>239.33978873239437</v>
      </c>
      <c r="F296" s="11">
        <f>C296/509203</f>
        <v>0.26697603902569311</v>
      </c>
      <c r="G296" s="14">
        <v>234742</v>
      </c>
      <c r="H296" s="16">
        <f>C296/G296</f>
        <v>0.57912516720484619</v>
      </c>
    </row>
    <row r="297" spans="1:754" x14ac:dyDescent="0.2">
      <c r="A297" s="2">
        <v>1978</v>
      </c>
      <c r="B297" s="19" t="s">
        <v>17</v>
      </c>
      <c r="C297" s="6">
        <v>140368</v>
      </c>
      <c r="D297" s="5">
        <v>593</v>
      </c>
      <c r="E297" s="7">
        <f>C297/D297</f>
        <v>236.70826306913997</v>
      </c>
      <c r="F297" s="11">
        <f>C297/509203</f>
        <v>0.27566216224177786</v>
      </c>
      <c r="G297" s="14">
        <v>240407</v>
      </c>
      <c r="H297" s="16">
        <f>C297/G297</f>
        <v>0.58387650941944291</v>
      </c>
    </row>
    <row r="298" spans="1:754" x14ac:dyDescent="0.2">
      <c r="A298" s="2">
        <v>1950</v>
      </c>
      <c r="B298" s="19" t="s">
        <v>17</v>
      </c>
      <c r="C298" s="8">
        <v>303763</v>
      </c>
      <c r="D298" s="5">
        <v>1729</v>
      </c>
      <c r="E298" s="7">
        <f>C298/D298</f>
        <v>175.6871023713129</v>
      </c>
      <c r="F298" s="11">
        <f>C298/509203</f>
        <v>0.59654597478805116</v>
      </c>
      <c r="G298" s="12">
        <v>120542</v>
      </c>
      <c r="H298" s="16">
        <f>C298/G298</f>
        <v>2.519976439747142</v>
      </c>
    </row>
    <row r="299" spans="1:754" x14ac:dyDescent="0.2">
      <c r="A299" s="2">
        <v>1940</v>
      </c>
      <c r="B299" s="19" t="s">
        <v>17</v>
      </c>
      <c r="C299" s="6">
        <v>306865</v>
      </c>
      <c r="D299" s="5">
        <v>1958</v>
      </c>
      <c r="E299" s="7">
        <f>C299/D299</f>
        <v>156.72369765066395</v>
      </c>
      <c r="F299" s="11">
        <f>C299/509203</f>
        <v>0.60263784777387408</v>
      </c>
      <c r="G299" s="12">
        <v>120542</v>
      </c>
      <c r="H299" s="16">
        <f>C299/G299</f>
        <v>2.5457102088898473</v>
      </c>
    </row>
    <row r="300" spans="1:754" x14ac:dyDescent="0.2">
      <c r="A300">
        <v>1930</v>
      </c>
      <c r="B300" s="19" t="s">
        <v>17</v>
      </c>
      <c r="C300" s="5">
        <v>337901</v>
      </c>
      <c r="D300" s="5">
        <v>2190</v>
      </c>
      <c r="E300" s="7">
        <f>C300/D300</f>
        <v>154.29269406392694</v>
      </c>
      <c r="F300" s="11">
        <f>C300/509203</f>
        <v>0.66358799928515744</v>
      </c>
      <c r="G300" s="12">
        <v>91747</v>
      </c>
      <c r="H300" s="16">
        <f>C300/G300</f>
        <v>3.6829651105758225</v>
      </c>
    </row>
    <row r="301" spans="1:754" x14ac:dyDescent="0.2">
      <c r="A301">
        <v>1920</v>
      </c>
      <c r="B301" s="19" t="s">
        <v>17</v>
      </c>
      <c r="C301" s="4">
        <v>436730</v>
      </c>
      <c r="D301" s="6">
        <v>3114</v>
      </c>
      <c r="E301" s="7">
        <f>C301/D301</f>
        <v>140.24727039177907</v>
      </c>
      <c r="F301" s="11">
        <f>C301/509203</f>
        <v>0.85767365863908895</v>
      </c>
      <c r="G301" s="12">
        <v>91747</v>
      </c>
      <c r="H301" s="16">
        <f>C301/G301</f>
        <v>4.7601556454161988</v>
      </c>
    </row>
    <row r="302" spans="1:754" x14ac:dyDescent="0.2">
      <c r="A302">
        <v>1910</v>
      </c>
      <c r="B302" s="19" t="s">
        <v>17</v>
      </c>
      <c r="C302" s="4">
        <v>464202</v>
      </c>
      <c r="D302" s="5">
        <v>3600</v>
      </c>
      <c r="E302" s="7">
        <f>C302/D302</f>
        <v>128.94499999999999</v>
      </c>
      <c r="F302" s="11">
        <f>C302/509203</f>
        <v>0.91162463693261819</v>
      </c>
      <c r="G302" s="15"/>
      <c r="DU302" s="2"/>
      <c r="DV302" s="2"/>
      <c r="DW302" s="2"/>
      <c r="DX302" s="2"/>
      <c r="DY302" s="2"/>
      <c r="DZ302" s="2"/>
      <c r="EA302" s="2"/>
      <c r="EB302" s="2"/>
      <c r="EC302" s="2"/>
      <c r="ED302" s="2"/>
      <c r="EE302" s="2"/>
      <c r="EF302" s="2"/>
      <c r="EG302" s="2"/>
      <c r="EH302" s="2"/>
      <c r="EI302" s="2"/>
      <c r="EJ302" s="2"/>
      <c r="EK302" s="2"/>
      <c r="EL302" s="2"/>
      <c r="EM302" s="2"/>
      <c r="EN302" s="2"/>
      <c r="EO302" s="2"/>
      <c r="EP302" s="2"/>
      <c r="EQ302" s="2"/>
      <c r="ER302" s="2"/>
      <c r="ES302" s="2"/>
      <c r="ET302" s="2"/>
      <c r="EU302" s="2"/>
      <c r="EV302" s="2"/>
      <c r="EW302" s="2"/>
      <c r="EX302" s="2"/>
      <c r="EY302" s="2"/>
      <c r="EZ302" s="2"/>
      <c r="FA302" s="2"/>
      <c r="FB302" s="2"/>
      <c r="FC302" s="2"/>
      <c r="FD302" s="2"/>
      <c r="FE302" s="2"/>
      <c r="FF302" s="2"/>
      <c r="FG302" s="2"/>
      <c r="FH302" s="2"/>
      <c r="FI302" s="2"/>
      <c r="FJ302" s="2"/>
      <c r="FK302" s="2"/>
      <c r="FL302" s="2"/>
      <c r="FM302" s="2"/>
      <c r="FN302" s="2"/>
      <c r="FO302" s="2"/>
      <c r="FP302" s="2"/>
      <c r="FQ302" s="2"/>
      <c r="FR302" s="2"/>
      <c r="FS302" s="2"/>
      <c r="FT302" s="2"/>
      <c r="FU302" s="2"/>
      <c r="FV302" s="2"/>
      <c r="FW302" s="2"/>
      <c r="FX302" s="2"/>
      <c r="FY302" s="2"/>
      <c r="FZ302" s="2"/>
      <c r="GA302" s="2"/>
      <c r="GB302" s="2"/>
      <c r="GC302" s="2"/>
      <c r="GD302" s="2"/>
      <c r="GE302" s="2"/>
      <c r="GF302" s="2"/>
      <c r="GG302" s="2"/>
      <c r="GH302" s="2"/>
      <c r="GI302" s="2"/>
      <c r="GJ302" s="2"/>
      <c r="GK302" s="2"/>
      <c r="GL302" s="2"/>
      <c r="GM302" s="2"/>
      <c r="GN302" s="2"/>
      <c r="GO302" s="2"/>
      <c r="GP302" s="2"/>
      <c r="GQ302" s="2"/>
      <c r="GR302" s="2"/>
      <c r="GS302" s="2"/>
      <c r="GT302" s="2"/>
      <c r="GU302" s="2"/>
      <c r="GV302" s="2"/>
      <c r="GW302" s="2"/>
      <c r="GX302" s="2"/>
      <c r="GY302" s="2"/>
      <c r="GZ302" s="2"/>
      <c r="HA302" s="2"/>
      <c r="HB302" s="2"/>
      <c r="HC302" s="2"/>
      <c r="HD302" s="2"/>
      <c r="HE302" s="2"/>
      <c r="HF302" s="2"/>
      <c r="HG302" s="2"/>
      <c r="HH302" s="2"/>
      <c r="HI302" s="2"/>
      <c r="HJ302" s="2"/>
      <c r="HK302" s="2"/>
      <c r="HL302" s="2"/>
      <c r="HM302" s="2"/>
      <c r="HN302" s="2"/>
      <c r="HO302" s="2"/>
      <c r="HP302" s="2"/>
      <c r="HQ302" s="2"/>
      <c r="HR302" s="2"/>
      <c r="HS302" s="2"/>
      <c r="HT302" s="2"/>
      <c r="HU302" s="2"/>
      <c r="HV302" s="2"/>
      <c r="HW302" s="2"/>
      <c r="HX302" s="2"/>
      <c r="HY302" s="2"/>
      <c r="HZ302" s="2"/>
      <c r="IA302" s="2"/>
      <c r="IB302" s="2"/>
      <c r="IC302" s="2"/>
      <c r="ID302" s="2"/>
      <c r="IE302" s="2"/>
      <c r="IF302" s="2"/>
      <c r="IG302" s="2"/>
      <c r="IH302" s="2"/>
      <c r="II302" s="2"/>
      <c r="IJ302" s="2"/>
      <c r="IK302" s="2"/>
      <c r="IL302" s="2"/>
      <c r="IM302" s="2"/>
      <c r="IN302" s="2"/>
      <c r="IO302" s="2"/>
      <c r="IP302" s="2"/>
      <c r="IQ302" s="2"/>
      <c r="IR302" s="2"/>
      <c r="IS302" s="2"/>
      <c r="IT302" s="2"/>
      <c r="IU302" s="2"/>
      <c r="IV302" s="2"/>
      <c r="IW302" s="2"/>
      <c r="IX302" s="2"/>
      <c r="IY302" s="2"/>
      <c r="IZ302" s="2"/>
      <c r="JA302" s="2"/>
      <c r="JB302" s="2"/>
      <c r="JC302" s="2"/>
      <c r="JD302" s="2"/>
      <c r="JE302" s="2"/>
      <c r="JF302" s="2"/>
      <c r="JG302" s="2"/>
      <c r="JH302" s="2"/>
      <c r="JI302" s="2"/>
      <c r="JJ302" s="2"/>
      <c r="JK302" s="2"/>
      <c r="JL302" s="2"/>
      <c r="JM302" s="2"/>
      <c r="JN302" s="2"/>
      <c r="JO302" s="2"/>
      <c r="JP302" s="2"/>
      <c r="JQ302" s="2"/>
      <c r="JR302" s="2"/>
      <c r="JS302" s="2"/>
      <c r="JT302" s="2"/>
      <c r="JU302" s="2"/>
      <c r="JV302" s="2"/>
      <c r="JW302" s="2"/>
      <c r="JX302" s="2"/>
      <c r="JY302" s="2"/>
      <c r="JZ302" s="2"/>
      <c r="KA302" s="2"/>
      <c r="KB302" s="2"/>
      <c r="KC302" s="2"/>
      <c r="KD302" s="2"/>
      <c r="KE302" s="2"/>
      <c r="KF302" s="2"/>
      <c r="KG302" s="2"/>
      <c r="KH302" s="2"/>
      <c r="KI302" s="2"/>
      <c r="KJ302" s="2"/>
      <c r="KK302" s="2"/>
      <c r="KL302" s="2"/>
      <c r="KM302" s="2"/>
      <c r="KN302" s="2"/>
      <c r="KO302" s="2"/>
      <c r="KP302" s="2"/>
      <c r="KQ302" s="2"/>
      <c r="KR302" s="2"/>
      <c r="KS302" s="2"/>
      <c r="KT302" s="2"/>
      <c r="KU302" s="2"/>
      <c r="KV302" s="2"/>
      <c r="KW302" s="2"/>
      <c r="KX302" s="2"/>
      <c r="KY302" s="2"/>
      <c r="KZ302" s="2"/>
      <c r="LA302" s="2"/>
      <c r="LB302" s="2"/>
      <c r="LC302" s="2"/>
      <c r="LD302" s="2"/>
      <c r="LE302" s="2"/>
      <c r="LF302" s="2"/>
      <c r="LG302" s="2"/>
      <c r="LH302" s="2"/>
      <c r="LI302" s="2"/>
      <c r="LJ302" s="2"/>
      <c r="LK302" s="2"/>
      <c r="LL302" s="2"/>
      <c r="LM302" s="2"/>
      <c r="LN302" s="2"/>
      <c r="LO302" s="2"/>
      <c r="LP302" s="2"/>
      <c r="LQ302" s="2"/>
      <c r="LR302" s="2"/>
      <c r="LS302" s="2"/>
      <c r="LT302" s="2"/>
      <c r="LU302" s="2"/>
      <c r="LV302" s="2"/>
      <c r="LW302" s="2"/>
      <c r="LX302" s="2"/>
      <c r="LY302" s="2"/>
      <c r="LZ302" s="2"/>
      <c r="MA302" s="2"/>
      <c r="MB302" s="2"/>
      <c r="MC302" s="2"/>
      <c r="MD302" s="2"/>
      <c r="ME302" s="2"/>
      <c r="MF302" s="2"/>
      <c r="MG302" s="2"/>
      <c r="MH302" s="2"/>
      <c r="MI302" s="2"/>
      <c r="MJ302" s="2"/>
      <c r="MK302" s="2"/>
      <c r="ML302" s="2"/>
      <c r="MM302" s="2"/>
      <c r="MN302" s="2"/>
      <c r="MO302" s="2"/>
      <c r="MP302" s="2"/>
      <c r="MQ302" s="2"/>
      <c r="MR302" s="2"/>
      <c r="MS302" s="2"/>
      <c r="MT302" s="2"/>
      <c r="MU302" s="2"/>
      <c r="MV302" s="2"/>
      <c r="MW302" s="2"/>
      <c r="MX302" s="2"/>
      <c r="MY302" s="2"/>
      <c r="MZ302" s="2"/>
      <c r="NA302" s="2"/>
      <c r="NB302" s="2"/>
      <c r="NC302" s="2"/>
      <c r="ND302" s="2"/>
      <c r="NE302" s="2"/>
      <c r="NF302" s="2"/>
      <c r="NG302" s="2"/>
      <c r="NH302" s="2"/>
      <c r="NI302" s="2"/>
      <c r="NJ302" s="2"/>
      <c r="NK302" s="2"/>
      <c r="NL302" s="2"/>
      <c r="NM302" s="2"/>
      <c r="NN302" s="2"/>
      <c r="NO302" s="2"/>
      <c r="NP302" s="2"/>
      <c r="NQ302" s="2"/>
      <c r="NR302" s="2"/>
      <c r="NS302" s="2"/>
      <c r="NT302" s="2"/>
      <c r="NU302" s="2"/>
      <c r="NV302" s="2"/>
      <c r="NW302" s="2"/>
      <c r="NX302" s="2"/>
      <c r="NY302" s="2"/>
      <c r="NZ302" s="2"/>
      <c r="OA302" s="2"/>
      <c r="OB302" s="2"/>
      <c r="OC302" s="2"/>
      <c r="OD302" s="2"/>
      <c r="OE302" s="2"/>
      <c r="OF302" s="2"/>
      <c r="OG302" s="2"/>
      <c r="OH302" s="2"/>
      <c r="OI302" s="2"/>
      <c r="OJ302" s="2"/>
      <c r="OK302" s="2"/>
      <c r="OL302" s="2"/>
      <c r="OM302" s="2"/>
      <c r="ON302" s="2"/>
      <c r="OO302" s="2"/>
      <c r="OP302" s="2"/>
      <c r="OQ302" s="2"/>
      <c r="OR302" s="2"/>
      <c r="OS302" s="2"/>
      <c r="OT302" s="2"/>
      <c r="OU302" s="2"/>
      <c r="OV302" s="2"/>
      <c r="OW302" s="2"/>
      <c r="OX302" s="2"/>
      <c r="OY302" s="2"/>
      <c r="OZ302" s="2"/>
      <c r="PA302" s="2"/>
      <c r="PB302" s="2"/>
      <c r="PC302" s="2"/>
      <c r="PD302" s="2"/>
      <c r="PE302" s="2"/>
      <c r="PF302" s="2"/>
      <c r="PG302" s="2"/>
      <c r="PH302" s="2"/>
      <c r="PI302" s="2"/>
      <c r="PJ302" s="2"/>
      <c r="PK302" s="2"/>
      <c r="PL302" s="2"/>
      <c r="PM302" s="2"/>
      <c r="PN302" s="2"/>
      <c r="PO302" s="2"/>
      <c r="PP302" s="2"/>
      <c r="PQ302" s="2"/>
      <c r="PR302" s="2"/>
      <c r="PS302" s="2"/>
      <c r="PT302" s="2"/>
      <c r="PU302" s="2"/>
      <c r="PV302" s="2"/>
      <c r="PW302" s="2"/>
      <c r="PX302" s="2"/>
      <c r="PY302" s="2"/>
      <c r="PZ302" s="2"/>
      <c r="QA302" s="2"/>
      <c r="QB302" s="2"/>
      <c r="QC302" s="2"/>
      <c r="QD302" s="2"/>
      <c r="QE302" s="2"/>
      <c r="QF302" s="2"/>
      <c r="QG302" s="2"/>
      <c r="QH302" s="2"/>
      <c r="QI302" s="2"/>
      <c r="QJ302" s="2"/>
      <c r="QK302" s="2"/>
      <c r="QL302" s="2"/>
      <c r="QM302" s="2"/>
      <c r="QN302" s="2"/>
      <c r="QO302" s="2"/>
      <c r="QP302" s="2"/>
      <c r="QQ302" s="2"/>
      <c r="QR302" s="2"/>
      <c r="QS302" s="2"/>
      <c r="QT302" s="2"/>
      <c r="QU302" s="2"/>
      <c r="QV302" s="2"/>
      <c r="QW302" s="2"/>
      <c r="QX302" s="2"/>
      <c r="QY302" s="2"/>
      <c r="QZ302" s="2"/>
      <c r="RA302" s="2"/>
      <c r="RB302" s="2"/>
      <c r="RC302" s="2"/>
      <c r="RD302" s="2"/>
      <c r="RE302" s="2"/>
      <c r="RF302" s="2"/>
      <c r="RG302" s="2"/>
      <c r="RH302" s="2"/>
      <c r="RI302" s="2"/>
      <c r="RJ302" s="2"/>
      <c r="RK302" s="2"/>
      <c r="RL302" s="2"/>
      <c r="RM302" s="2"/>
      <c r="RN302" s="2"/>
      <c r="RO302" s="2"/>
      <c r="RP302" s="2"/>
      <c r="RQ302" s="2"/>
      <c r="RR302" s="2"/>
      <c r="RS302" s="2"/>
      <c r="RT302" s="2"/>
      <c r="RU302" s="2"/>
      <c r="RV302" s="2"/>
      <c r="RW302" s="2"/>
      <c r="RX302" s="2"/>
      <c r="RY302" s="2"/>
      <c r="RZ302" s="2"/>
      <c r="SA302" s="2"/>
      <c r="SB302" s="2"/>
      <c r="SC302" s="2"/>
      <c r="SD302" s="2"/>
      <c r="SE302" s="2"/>
      <c r="SF302" s="2"/>
      <c r="SG302" s="2"/>
      <c r="SH302" s="2"/>
      <c r="SI302" s="2"/>
      <c r="SJ302" s="2"/>
      <c r="SK302" s="2"/>
      <c r="SL302" s="2"/>
      <c r="SM302" s="2"/>
      <c r="SN302" s="2"/>
      <c r="SO302" s="2"/>
      <c r="SP302" s="2"/>
      <c r="SQ302" s="2"/>
      <c r="SR302" s="2"/>
      <c r="SS302" s="2"/>
      <c r="ST302" s="2"/>
      <c r="SU302" s="2"/>
      <c r="SV302" s="2"/>
      <c r="SW302" s="2"/>
      <c r="SX302" s="2"/>
      <c r="SY302" s="2"/>
      <c r="SZ302" s="2"/>
      <c r="TA302" s="2"/>
      <c r="TB302" s="2"/>
      <c r="TC302" s="2"/>
      <c r="TD302" s="2"/>
      <c r="TE302" s="2"/>
      <c r="TF302" s="2"/>
      <c r="TG302" s="2"/>
      <c r="TH302" s="2"/>
      <c r="TI302" s="2"/>
      <c r="TJ302" s="2"/>
      <c r="TK302" s="2"/>
      <c r="TL302" s="2"/>
      <c r="TM302" s="2"/>
      <c r="TN302" s="2"/>
      <c r="TO302" s="2"/>
      <c r="TP302" s="2"/>
      <c r="TQ302" s="2"/>
      <c r="TR302" s="2"/>
      <c r="TS302" s="2"/>
      <c r="TT302" s="2"/>
      <c r="TU302" s="2"/>
      <c r="TV302" s="2"/>
      <c r="TW302" s="2"/>
      <c r="TX302" s="2"/>
      <c r="TY302" s="2"/>
      <c r="TZ302" s="2"/>
      <c r="UA302" s="2"/>
      <c r="UB302" s="2"/>
      <c r="UC302" s="2"/>
      <c r="UD302" s="2"/>
      <c r="UE302" s="2"/>
      <c r="UF302" s="2"/>
      <c r="UG302" s="2"/>
      <c r="UH302" s="2"/>
      <c r="UI302" s="2"/>
      <c r="UJ302" s="2"/>
      <c r="UK302" s="2"/>
      <c r="UL302" s="2"/>
      <c r="UM302" s="2"/>
      <c r="UN302" s="2"/>
      <c r="UO302" s="2"/>
      <c r="UP302" s="2"/>
      <c r="UQ302" s="2"/>
      <c r="UR302" s="2"/>
      <c r="US302" s="2"/>
      <c r="UT302" s="2"/>
      <c r="UU302" s="2"/>
      <c r="UV302" s="2"/>
      <c r="UW302" s="2"/>
      <c r="UX302" s="2"/>
      <c r="UY302" s="2"/>
      <c r="UZ302" s="2"/>
      <c r="VA302" s="2"/>
      <c r="VB302" s="2"/>
      <c r="VC302" s="2"/>
      <c r="VD302" s="2"/>
      <c r="VE302" s="2"/>
      <c r="VF302" s="2"/>
      <c r="VG302" s="2"/>
      <c r="VH302" s="2"/>
      <c r="VI302" s="2"/>
      <c r="VJ302" s="2"/>
      <c r="VK302" s="2"/>
      <c r="VL302" s="2"/>
      <c r="VM302" s="2"/>
      <c r="VN302" s="2"/>
      <c r="VO302" s="2"/>
      <c r="VP302" s="2"/>
      <c r="VQ302" s="2"/>
      <c r="VR302" s="2"/>
      <c r="VS302" s="2"/>
      <c r="VT302" s="2"/>
      <c r="VU302" s="2"/>
      <c r="VV302" s="2"/>
      <c r="VW302" s="2"/>
      <c r="VX302" s="2"/>
      <c r="VY302" s="2"/>
      <c r="VZ302" s="2"/>
      <c r="WA302" s="2"/>
      <c r="WB302" s="2"/>
      <c r="WC302" s="2"/>
      <c r="WD302" s="2"/>
      <c r="WE302" s="2"/>
      <c r="WF302" s="2"/>
      <c r="WG302" s="2"/>
      <c r="WH302" s="2"/>
      <c r="WI302" s="2"/>
      <c r="WJ302" s="2"/>
      <c r="WK302" s="2"/>
      <c r="WL302" s="2"/>
      <c r="WM302" s="2"/>
      <c r="WN302" s="2"/>
      <c r="WO302" s="2"/>
      <c r="WP302" s="2"/>
      <c r="WQ302" s="2"/>
      <c r="WR302" s="2"/>
      <c r="WS302" s="2"/>
      <c r="WT302" s="2"/>
      <c r="WU302" s="2"/>
      <c r="WV302" s="2"/>
      <c r="WW302" s="2"/>
      <c r="WX302" s="2"/>
      <c r="WY302" s="2"/>
      <c r="WZ302" s="2"/>
      <c r="XA302" s="2"/>
      <c r="XB302" s="2"/>
      <c r="XC302" s="2"/>
      <c r="XD302" s="2"/>
      <c r="XE302" s="2"/>
      <c r="XF302" s="2"/>
      <c r="XG302" s="2"/>
      <c r="XH302" s="2"/>
      <c r="XI302" s="2"/>
      <c r="XJ302" s="2"/>
      <c r="XK302" s="2"/>
      <c r="XL302" s="2"/>
      <c r="XM302" s="2"/>
      <c r="XN302" s="2"/>
      <c r="XO302" s="2"/>
      <c r="XP302" s="2"/>
      <c r="XQ302" s="2"/>
      <c r="XR302" s="2"/>
      <c r="XS302" s="2"/>
      <c r="XT302" s="2"/>
      <c r="XU302" s="2"/>
      <c r="XV302" s="2"/>
      <c r="XW302" s="2"/>
      <c r="XX302" s="2"/>
      <c r="XY302" s="2"/>
      <c r="XZ302" s="2"/>
      <c r="YA302" s="2"/>
      <c r="YB302" s="2"/>
      <c r="YC302" s="2"/>
      <c r="YD302" s="2"/>
      <c r="YE302" s="2"/>
      <c r="YF302" s="2"/>
      <c r="YG302" s="2"/>
      <c r="YH302" s="2"/>
      <c r="YI302" s="2"/>
      <c r="YJ302" s="2"/>
      <c r="YK302" s="2"/>
      <c r="YL302" s="2"/>
      <c r="YM302" s="2"/>
      <c r="YN302" s="2"/>
      <c r="YO302" s="2"/>
      <c r="YP302" s="2"/>
      <c r="YQ302" s="2"/>
      <c r="YR302" s="2"/>
      <c r="YS302" s="2"/>
      <c r="YT302" s="2"/>
      <c r="YU302" s="2"/>
      <c r="YV302" s="2"/>
      <c r="YW302" s="2"/>
      <c r="YX302" s="2"/>
      <c r="YY302" s="2"/>
      <c r="YZ302" s="2"/>
      <c r="ZA302" s="2"/>
      <c r="ZB302" s="2"/>
      <c r="ZC302" s="2"/>
      <c r="ZD302" s="2"/>
      <c r="ZE302" s="2"/>
      <c r="ZF302" s="2"/>
      <c r="ZG302" s="2"/>
      <c r="ZH302" s="2"/>
      <c r="ZI302" s="2"/>
      <c r="ZJ302" s="2"/>
      <c r="ZK302" s="2"/>
      <c r="ZL302" s="2"/>
      <c r="ZM302" s="2"/>
      <c r="ZN302" s="2"/>
      <c r="ZO302" s="2"/>
      <c r="ZP302" s="2"/>
      <c r="ZQ302" s="2"/>
      <c r="ZR302" s="2"/>
      <c r="ZS302" s="2"/>
      <c r="ZT302" s="2"/>
      <c r="ZU302" s="2"/>
      <c r="ZV302" s="2"/>
      <c r="ZW302" s="2"/>
      <c r="ZX302" s="2"/>
      <c r="ZY302" s="2"/>
      <c r="ZZ302" s="2"/>
      <c r="AAA302" s="2"/>
      <c r="AAB302" s="2"/>
      <c r="AAC302" s="2"/>
      <c r="AAD302" s="2"/>
      <c r="AAE302" s="2"/>
      <c r="AAF302" s="2"/>
      <c r="AAG302" s="2"/>
      <c r="AAH302" s="2"/>
      <c r="AAI302" s="2"/>
      <c r="AAJ302" s="2"/>
      <c r="AAK302" s="2"/>
      <c r="AAL302" s="2"/>
      <c r="AAM302" s="2"/>
      <c r="AAN302" s="2"/>
      <c r="AAO302" s="2"/>
      <c r="AAP302" s="2"/>
      <c r="AAQ302" s="2"/>
      <c r="AAR302" s="2"/>
      <c r="AAS302" s="2"/>
      <c r="AAT302" s="2"/>
      <c r="AAU302" s="2"/>
      <c r="AAV302" s="2"/>
      <c r="AAW302" s="2"/>
      <c r="AAX302" s="2"/>
      <c r="AAY302" s="2"/>
      <c r="AAZ302" s="2"/>
      <c r="ABA302" s="2"/>
      <c r="ABB302" s="2"/>
      <c r="ABC302" s="2"/>
      <c r="ABD302" s="2"/>
      <c r="ABE302" s="2"/>
      <c r="ABF302" s="2"/>
      <c r="ABG302" s="2"/>
      <c r="ABH302" s="2"/>
      <c r="ABI302" s="2"/>
      <c r="ABJ302" s="2"/>
      <c r="ABK302" s="2"/>
      <c r="ABL302" s="2"/>
      <c r="ABM302" s="2"/>
      <c r="ABN302" s="2"/>
      <c r="ABO302" s="2"/>
      <c r="ABP302" s="2"/>
      <c r="ABQ302" s="2"/>
      <c r="ABR302" s="2"/>
      <c r="ABS302" s="2"/>
      <c r="ABT302" s="2"/>
      <c r="ABU302" s="2"/>
      <c r="ABV302" s="2"/>
      <c r="ABW302" s="2"/>
      <c r="ABX302" s="2"/>
      <c r="ABY302" s="2"/>
      <c r="ABZ302" s="2"/>
    </row>
    <row r="303" spans="1:754" x14ac:dyDescent="0.2">
      <c r="A303" s="2">
        <v>1945</v>
      </c>
      <c r="B303" s="19" t="s">
        <v>17</v>
      </c>
      <c r="C303" s="6">
        <v>365637</v>
      </c>
      <c r="D303" s="5">
        <v>2536</v>
      </c>
      <c r="E303" s="7">
        <f>C303/D303</f>
        <v>144.17862776025237</v>
      </c>
      <c r="F303" s="11">
        <f>C303/509203</f>
        <v>0.71805743485407592</v>
      </c>
    </row>
    <row r="304" spans="1:754" x14ac:dyDescent="0.2">
      <c r="A304" s="2">
        <v>1935</v>
      </c>
      <c r="B304" s="19" t="s">
        <v>17</v>
      </c>
      <c r="C304" s="5">
        <v>328303</v>
      </c>
      <c r="D304" s="5">
        <v>2236</v>
      </c>
      <c r="E304" s="7">
        <f>C304/D304</f>
        <v>146.82602862254026</v>
      </c>
      <c r="F304" s="11">
        <f>C304/509203</f>
        <v>0.64473893515945502</v>
      </c>
    </row>
    <row r="305" spans="1:754" x14ac:dyDescent="0.2">
      <c r="A305">
        <v>1925</v>
      </c>
      <c r="B305" s="19" t="s">
        <v>17</v>
      </c>
      <c r="C305" s="4">
        <v>325020</v>
      </c>
      <c r="D305" s="5">
        <v>2303</v>
      </c>
      <c r="E305" s="7">
        <f>C305/D305</f>
        <v>141.12896222318716</v>
      </c>
      <c r="F305" s="11">
        <f>C305/509203</f>
        <v>0.63829160472346003</v>
      </c>
      <c r="G305" s="15"/>
    </row>
    <row r="306" spans="1:754" x14ac:dyDescent="0.2">
      <c r="A306" s="2">
        <v>1954</v>
      </c>
      <c r="B306" s="19" t="s">
        <v>17</v>
      </c>
      <c r="C306" s="8">
        <v>268046</v>
      </c>
      <c r="D306" s="5">
        <v>1310</v>
      </c>
      <c r="E306" s="7">
        <f>C306/D306</f>
        <v>204.61526717557251</v>
      </c>
      <c r="F306" s="11">
        <f>C306/509203</f>
        <v>0.52640302590518906</v>
      </c>
    </row>
    <row r="307" spans="1:754" x14ac:dyDescent="0.2">
      <c r="A307" s="2">
        <v>1959</v>
      </c>
      <c r="B307" s="19" t="s">
        <v>17</v>
      </c>
      <c r="C307" s="6">
        <v>238690</v>
      </c>
      <c r="D307" s="5">
        <v>1027</v>
      </c>
      <c r="E307" s="7">
        <f>C307/D307</f>
        <v>232.41480038948393</v>
      </c>
      <c r="F307" s="11">
        <f>C307/509203</f>
        <v>0.46875214796456421</v>
      </c>
      <c r="G307" s="15"/>
    </row>
    <row r="308" spans="1:754" x14ac:dyDescent="0.2">
      <c r="A308" s="2">
        <v>1964</v>
      </c>
      <c r="B308" s="19" t="s">
        <v>17</v>
      </c>
      <c r="C308" s="6">
        <v>205431</v>
      </c>
      <c r="D308" s="5">
        <v>838</v>
      </c>
      <c r="E308" s="7">
        <f>C308/D308</f>
        <v>245.14439140811456</v>
      </c>
      <c r="F308" s="11">
        <f>C308/509203</f>
        <v>0.40343635053210608</v>
      </c>
    </row>
    <row r="309" spans="1:754" x14ac:dyDescent="0.2">
      <c r="A309" s="2">
        <v>1969</v>
      </c>
      <c r="B309" s="19" t="s">
        <v>17</v>
      </c>
      <c r="C309" s="6">
        <v>162095</v>
      </c>
      <c r="D309" s="5">
        <v>683</v>
      </c>
      <c r="E309" s="7">
        <f>C309/D309</f>
        <v>237.32796486090777</v>
      </c>
      <c r="F309" s="11">
        <f>C309/509203</f>
        <v>0.31833080323564472</v>
      </c>
    </row>
    <row r="310" spans="1:754" x14ac:dyDescent="0.2">
      <c r="A310">
        <v>1997</v>
      </c>
      <c r="B310" s="19" t="s">
        <v>18</v>
      </c>
      <c r="C310" s="6">
        <v>143234</v>
      </c>
      <c r="D310">
        <v>973</v>
      </c>
      <c r="E310" s="7">
        <f>C310/D310</f>
        <v>147.20863309352518</v>
      </c>
      <c r="F310" s="11">
        <f>C310/667322</f>
        <v>0.21464000887127954</v>
      </c>
      <c r="G310" s="5">
        <v>963040</v>
      </c>
      <c r="H310" s="16">
        <f>C310/G310</f>
        <v>0.14873110151187904</v>
      </c>
    </row>
    <row r="311" spans="1:754" x14ac:dyDescent="0.2">
      <c r="A311">
        <v>1992</v>
      </c>
      <c r="B311" s="19" t="s">
        <v>18</v>
      </c>
      <c r="C311" s="6">
        <v>145679</v>
      </c>
      <c r="D311">
        <v>995</v>
      </c>
      <c r="E311" s="7">
        <f>C311/D311</f>
        <v>146.41105527638192</v>
      </c>
      <c r="F311" s="11">
        <f>C311/667322</f>
        <v>0.21830390725916424</v>
      </c>
      <c r="G311" s="14">
        <v>976538</v>
      </c>
      <c r="H311" s="16">
        <f>C311/G311</f>
        <v>0.14917903860372048</v>
      </c>
    </row>
    <row r="312" spans="1:754" x14ac:dyDescent="0.2">
      <c r="A312" s="2">
        <v>2012</v>
      </c>
      <c r="B312" s="19" t="s">
        <v>18</v>
      </c>
      <c r="C312" s="5">
        <v>142679</v>
      </c>
      <c r="D312">
        <v>1044</v>
      </c>
      <c r="E312" s="7">
        <f>C312/D312</f>
        <v>136.66570881226053</v>
      </c>
      <c r="F312" s="11">
        <f>C312/667322</f>
        <v>0.21380832641513392</v>
      </c>
      <c r="G312" s="14">
        <v>919998</v>
      </c>
      <c r="H312" s="16">
        <f>C312/G312</f>
        <v>0.15508620670914502</v>
      </c>
    </row>
    <row r="313" spans="1:754" x14ac:dyDescent="0.2">
      <c r="A313" s="2">
        <v>2017</v>
      </c>
      <c r="B313" s="19" t="s">
        <v>18</v>
      </c>
      <c r="C313" s="5">
        <v>143081</v>
      </c>
      <c r="D313">
        <v>940</v>
      </c>
      <c r="E313" s="7">
        <f>C313/D313</f>
        <v>152.21382978723403</v>
      </c>
      <c r="F313" s="11">
        <f>C313/667322</f>
        <v>0.21441073424823398</v>
      </c>
      <c r="G313" s="5">
        <v>919378</v>
      </c>
      <c r="H313" s="16">
        <f>C313/G313</f>
        <v>0.15562804417769405</v>
      </c>
    </row>
    <row r="314" spans="1:754" x14ac:dyDescent="0.2">
      <c r="A314" s="2">
        <v>2007</v>
      </c>
      <c r="B314" s="19" t="s">
        <v>18</v>
      </c>
      <c r="C314" s="5">
        <v>149356</v>
      </c>
      <c r="D314">
        <v>1215</v>
      </c>
      <c r="E314" s="7">
        <f>C314/D314</f>
        <v>122.92674897119342</v>
      </c>
      <c r="F314" s="11">
        <f>C314/667322</f>
        <v>0.22381399084699741</v>
      </c>
      <c r="G314" s="5">
        <v>921887</v>
      </c>
      <c r="H314" s="16">
        <f>C314/G314</f>
        <v>0.16201117924431085</v>
      </c>
    </row>
    <row r="315" spans="1:754" x14ac:dyDescent="0.2">
      <c r="A315" s="2">
        <v>2002</v>
      </c>
      <c r="B315" s="19" t="s">
        <v>18</v>
      </c>
      <c r="C315" s="6">
        <v>161747</v>
      </c>
      <c r="D315" s="5">
        <v>1289</v>
      </c>
      <c r="E315" s="7">
        <f>C315/D315</f>
        <v>125.48254460822344</v>
      </c>
      <c r="F315" s="11">
        <f>C315/667322</f>
        <v>0.24238223825979063</v>
      </c>
      <c r="G315" s="14">
        <v>943551</v>
      </c>
      <c r="H315" s="16">
        <f>C315/G315</f>
        <v>0.17142369622839676</v>
      </c>
    </row>
    <row r="316" spans="1:754" x14ac:dyDescent="0.2">
      <c r="A316">
        <v>1987</v>
      </c>
      <c r="B316" s="19" t="s">
        <v>18</v>
      </c>
      <c r="C316" s="6">
        <v>166121</v>
      </c>
      <c r="D316" s="5">
        <v>1201</v>
      </c>
      <c r="E316" s="7">
        <f>C316/D316</f>
        <v>138.31890091590341</v>
      </c>
      <c r="F316" s="11">
        <f>C316/667322</f>
        <v>0.24893679513038683</v>
      </c>
      <c r="G316" s="14">
        <v>962907</v>
      </c>
      <c r="H316" s="16">
        <f>C316/G316</f>
        <v>0.17252029531408536</v>
      </c>
    </row>
    <row r="317" spans="1:754" x14ac:dyDescent="0.2">
      <c r="A317">
        <v>1982</v>
      </c>
      <c r="B317" s="19" t="s">
        <v>18</v>
      </c>
      <c r="C317" s="6">
        <v>190347</v>
      </c>
      <c r="D317" s="5">
        <v>1361</v>
      </c>
      <c r="E317" s="7">
        <f>C317/D317</f>
        <v>139.85819250551066</v>
      </c>
      <c r="F317" s="11">
        <f>C317/667322</f>
        <v>0.28524010897287966</v>
      </c>
      <c r="G317" s="14">
        <v>1000862</v>
      </c>
      <c r="H317" s="16">
        <f>C317/G317</f>
        <v>0.19018306220038328</v>
      </c>
      <c r="DU317" s="2"/>
      <c r="DV317" s="2"/>
      <c r="DW317" s="2"/>
      <c r="DX317" s="2"/>
      <c r="DY317" s="2"/>
      <c r="DZ317" s="2"/>
      <c r="EA317" s="2"/>
      <c r="EB317" s="2"/>
      <c r="EC317" s="2"/>
      <c r="ED317" s="2"/>
      <c r="EE317" s="2"/>
      <c r="EF317" s="2"/>
      <c r="EG317" s="2"/>
      <c r="EH317" s="2"/>
      <c r="EI317" s="2"/>
      <c r="EJ317" s="2"/>
      <c r="EK317" s="2"/>
      <c r="EL317" s="2"/>
      <c r="EM317" s="2"/>
      <c r="EN317" s="2"/>
      <c r="EO317" s="2"/>
      <c r="EP317" s="2"/>
      <c r="EQ317" s="2"/>
      <c r="ER317" s="2"/>
      <c r="ES317" s="2"/>
      <c r="ET317" s="2"/>
      <c r="EU317" s="2"/>
      <c r="EV317" s="2"/>
      <c r="EW317" s="2"/>
      <c r="EX317" s="2"/>
      <c r="EY317" s="2"/>
      <c r="EZ317" s="2"/>
      <c r="FA317" s="2"/>
      <c r="FB317" s="2"/>
      <c r="FC317" s="2"/>
      <c r="FD317" s="2"/>
      <c r="FE317" s="2"/>
      <c r="FF317" s="2"/>
      <c r="FG317" s="2"/>
      <c r="FH317" s="2"/>
      <c r="FI317" s="2"/>
      <c r="FJ317" s="2"/>
      <c r="FK317" s="2"/>
      <c r="FL317" s="2"/>
      <c r="FM317" s="2"/>
      <c r="FN317" s="2"/>
      <c r="FO317" s="2"/>
      <c r="FP317" s="2"/>
      <c r="FQ317" s="2"/>
      <c r="FR317" s="2"/>
      <c r="FS317" s="2"/>
      <c r="FT317" s="2"/>
      <c r="FU317" s="2"/>
      <c r="FV317" s="2"/>
      <c r="FW317" s="2"/>
      <c r="FX317" s="2"/>
      <c r="FY317" s="2"/>
      <c r="FZ317" s="2"/>
      <c r="GA317" s="2"/>
      <c r="GB317" s="2"/>
      <c r="GC317" s="2"/>
      <c r="GD317" s="2"/>
      <c r="GE317" s="2"/>
      <c r="GF317" s="2"/>
      <c r="GG317" s="2"/>
      <c r="GH317" s="2"/>
      <c r="GI317" s="2"/>
      <c r="GJ317" s="2"/>
      <c r="GK317" s="2"/>
      <c r="GL317" s="2"/>
      <c r="GM317" s="2"/>
      <c r="GN317" s="2"/>
      <c r="GO317" s="2"/>
      <c r="GP317" s="2"/>
      <c r="GQ317" s="2"/>
      <c r="GR317" s="2"/>
      <c r="GS317" s="2"/>
      <c r="GT317" s="2"/>
      <c r="GU317" s="2"/>
      <c r="GV317" s="2"/>
      <c r="GW317" s="2"/>
      <c r="GX317" s="2"/>
      <c r="GY317" s="2"/>
      <c r="GZ317" s="2"/>
      <c r="HA317" s="2"/>
      <c r="HB317" s="2"/>
      <c r="HC317" s="2"/>
      <c r="HD317" s="2"/>
      <c r="HE317" s="2"/>
      <c r="HF317" s="2"/>
      <c r="HG317" s="2"/>
      <c r="HH317" s="2"/>
      <c r="HI317" s="2"/>
      <c r="HJ317" s="2"/>
      <c r="HK317" s="2"/>
      <c r="HL317" s="2"/>
      <c r="HM317" s="2"/>
      <c r="HN317" s="2"/>
      <c r="HO317" s="2"/>
      <c r="HP317" s="2"/>
      <c r="HQ317" s="2"/>
      <c r="HR317" s="2"/>
      <c r="HS317" s="2"/>
      <c r="HT317" s="2"/>
      <c r="HU317" s="2"/>
      <c r="HV317" s="2"/>
      <c r="HW317" s="2"/>
      <c r="HX317" s="2"/>
      <c r="HY317" s="2"/>
      <c r="HZ317" s="2"/>
      <c r="IA317" s="2"/>
      <c r="IB317" s="2"/>
      <c r="IC317" s="2"/>
      <c r="ID317" s="2"/>
      <c r="IE317" s="2"/>
      <c r="IF317" s="2"/>
      <c r="IG317" s="2"/>
      <c r="IH317" s="2"/>
      <c r="II317" s="2"/>
      <c r="IJ317" s="2"/>
      <c r="IK317" s="2"/>
      <c r="IL317" s="2"/>
      <c r="IM317" s="2"/>
      <c r="IN317" s="2"/>
      <c r="IO317" s="2"/>
      <c r="IP317" s="2"/>
      <c r="IQ317" s="2"/>
      <c r="IR317" s="2"/>
      <c r="IS317" s="2"/>
      <c r="IT317" s="2"/>
      <c r="IU317" s="2"/>
      <c r="IV317" s="2"/>
      <c r="IW317" s="2"/>
      <c r="IX317" s="2"/>
      <c r="IY317" s="2"/>
      <c r="IZ317" s="2"/>
      <c r="JA317" s="2"/>
      <c r="JB317" s="2"/>
      <c r="JC317" s="2"/>
      <c r="JD317" s="2"/>
      <c r="JE317" s="2"/>
      <c r="JF317" s="2"/>
      <c r="JG317" s="2"/>
      <c r="JH317" s="2"/>
      <c r="JI317" s="2"/>
      <c r="JJ317" s="2"/>
      <c r="JK317" s="2"/>
      <c r="JL317" s="2"/>
      <c r="JM317" s="2"/>
      <c r="JN317" s="2"/>
      <c r="JO317" s="2"/>
      <c r="JP317" s="2"/>
      <c r="JQ317" s="2"/>
      <c r="JR317" s="2"/>
      <c r="JS317" s="2"/>
      <c r="JT317" s="2"/>
      <c r="JU317" s="2"/>
      <c r="JV317" s="2"/>
      <c r="JW317" s="2"/>
      <c r="JX317" s="2"/>
      <c r="JY317" s="2"/>
      <c r="JZ317" s="2"/>
      <c r="KA317" s="2"/>
      <c r="KB317" s="2"/>
      <c r="KC317" s="2"/>
      <c r="KD317" s="2"/>
      <c r="KE317" s="2"/>
      <c r="KF317" s="2"/>
      <c r="KG317" s="2"/>
      <c r="KH317" s="2"/>
      <c r="KI317" s="2"/>
      <c r="KJ317" s="2"/>
      <c r="KK317" s="2"/>
      <c r="KL317" s="2"/>
      <c r="KM317" s="2"/>
      <c r="KN317" s="2"/>
      <c r="KO317" s="2"/>
      <c r="KP317" s="2"/>
      <c r="KQ317" s="2"/>
      <c r="KR317" s="2"/>
      <c r="KS317" s="2"/>
      <c r="KT317" s="2"/>
      <c r="KU317" s="2"/>
      <c r="KV317" s="2"/>
      <c r="KW317" s="2"/>
      <c r="KX317" s="2"/>
      <c r="KY317" s="2"/>
      <c r="KZ317" s="2"/>
      <c r="LA317" s="2"/>
      <c r="LB317" s="2"/>
      <c r="LC317" s="2"/>
      <c r="LD317" s="2"/>
      <c r="LE317" s="2"/>
      <c r="LF317" s="2"/>
      <c r="LG317" s="2"/>
      <c r="LH317" s="2"/>
      <c r="LI317" s="2"/>
      <c r="LJ317" s="2"/>
      <c r="LK317" s="2"/>
      <c r="LL317" s="2"/>
      <c r="LM317" s="2"/>
      <c r="LN317" s="2"/>
      <c r="LO317" s="2"/>
      <c r="LP317" s="2"/>
      <c r="LQ317" s="2"/>
      <c r="LR317" s="2"/>
      <c r="LS317" s="2"/>
      <c r="LT317" s="2"/>
      <c r="LU317" s="2"/>
      <c r="LV317" s="2"/>
      <c r="LW317" s="2"/>
      <c r="LX317" s="2"/>
      <c r="LY317" s="2"/>
      <c r="LZ317" s="2"/>
      <c r="MA317" s="2"/>
      <c r="MB317" s="2"/>
      <c r="MC317" s="2"/>
      <c r="MD317" s="2"/>
      <c r="ME317" s="2"/>
      <c r="MF317" s="2"/>
      <c r="MG317" s="2"/>
      <c r="MH317" s="2"/>
      <c r="MI317" s="2"/>
      <c r="MJ317" s="2"/>
      <c r="MK317" s="2"/>
      <c r="ML317" s="2"/>
      <c r="MM317" s="2"/>
      <c r="MN317" s="2"/>
      <c r="MO317" s="2"/>
      <c r="MP317" s="2"/>
      <c r="MQ317" s="2"/>
      <c r="MR317" s="2"/>
      <c r="MS317" s="2"/>
      <c r="MT317" s="2"/>
      <c r="MU317" s="2"/>
      <c r="MV317" s="2"/>
      <c r="MW317" s="2"/>
      <c r="MX317" s="2"/>
      <c r="MY317" s="2"/>
      <c r="MZ317" s="2"/>
      <c r="NA317" s="2"/>
      <c r="NB317" s="2"/>
      <c r="NC317" s="2"/>
      <c r="ND317" s="2"/>
      <c r="NE317" s="2"/>
      <c r="NF317" s="2"/>
      <c r="NG317" s="2"/>
      <c r="NH317" s="2"/>
      <c r="NI317" s="2"/>
      <c r="NJ317" s="2"/>
      <c r="NK317" s="2"/>
      <c r="NL317" s="2"/>
      <c r="NM317" s="2"/>
      <c r="NN317" s="2"/>
      <c r="NO317" s="2"/>
      <c r="NP317" s="2"/>
      <c r="NQ317" s="2"/>
      <c r="NR317" s="2"/>
      <c r="NS317" s="2"/>
      <c r="NT317" s="2"/>
      <c r="NU317" s="2"/>
      <c r="NV317" s="2"/>
      <c r="NW317" s="2"/>
      <c r="NX317" s="2"/>
      <c r="NY317" s="2"/>
      <c r="NZ317" s="2"/>
      <c r="OA317" s="2"/>
      <c r="OB317" s="2"/>
      <c r="OC317" s="2"/>
      <c r="OD317" s="2"/>
      <c r="OE317" s="2"/>
      <c r="OF317" s="2"/>
      <c r="OG317" s="2"/>
      <c r="OH317" s="2"/>
      <c r="OI317" s="2"/>
      <c r="OJ317" s="2"/>
      <c r="OK317" s="2"/>
      <c r="OL317" s="2"/>
      <c r="OM317" s="2"/>
      <c r="ON317" s="2"/>
      <c r="OO317" s="2"/>
      <c r="OP317" s="2"/>
      <c r="OQ317" s="2"/>
      <c r="OR317" s="2"/>
      <c r="OS317" s="2"/>
      <c r="OT317" s="2"/>
      <c r="OU317" s="2"/>
      <c r="OV317" s="2"/>
      <c r="OW317" s="2"/>
      <c r="OX317" s="2"/>
      <c r="OY317" s="2"/>
      <c r="OZ317" s="2"/>
      <c r="PA317" s="2"/>
      <c r="PB317" s="2"/>
      <c r="PC317" s="2"/>
      <c r="PD317" s="2"/>
      <c r="PE317" s="2"/>
      <c r="PF317" s="2"/>
      <c r="PG317" s="2"/>
      <c r="PH317" s="2"/>
      <c r="PI317" s="2"/>
      <c r="PJ317" s="2"/>
      <c r="PK317" s="2"/>
      <c r="PL317" s="2"/>
      <c r="PM317" s="2"/>
      <c r="PN317" s="2"/>
      <c r="PO317" s="2"/>
      <c r="PP317" s="2"/>
      <c r="PQ317" s="2"/>
      <c r="PR317" s="2"/>
      <c r="PS317" s="2"/>
      <c r="PT317" s="2"/>
      <c r="PU317" s="2"/>
      <c r="PV317" s="2"/>
      <c r="PW317" s="2"/>
      <c r="PX317" s="2"/>
      <c r="PY317" s="2"/>
      <c r="PZ317" s="2"/>
      <c r="QA317" s="2"/>
      <c r="QB317" s="2"/>
      <c r="QC317" s="2"/>
      <c r="QD317" s="2"/>
      <c r="QE317" s="2"/>
      <c r="QF317" s="2"/>
      <c r="QG317" s="2"/>
      <c r="QH317" s="2"/>
      <c r="QI317" s="2"/>
      <c r="QJ317" s="2"/>
      <c r="QK317" s="2"/>
      <c r="QL317" s="2"/>
      <c r="QM317" s="2"/>
      <c r="QN317" s="2"/>
      <c r="QO317" s="2"/>
      <c r="QP317" s="2"/>
      <c r="QQ317" s="2"/>
      <c r="QR317" s="2"/>
      <c r="QS317" s="2"/>
      <c r="QT317" s="2"/>
      <c r="QU317" s="2"/>
      <c r="QV317" s="2"/>
      <c r="QW317" s="2"/>
      <c r="QX317" s="2"/>
      <c r="QY317" s="2"/>
      <c r="QZ317" s="2"/>
      <c r="RA317" s="2"/>
      <c r="RB317" s="2"/>
      <c r="RC317" s="2"/>
      <c r="RD317" s="2"/>
      <c r="RE317" s="2"/>
      <c r="RF317" s="2"/>
      <c r="RG317" s="2"/>
      <c r="RH317" s="2"/>
      <c r="RI317" s="2"/>
      <c r="RJ317" s="2"/>
      <c r="RK317" s="2"/>
      <c r="RL317" s="2"/>
      <c r="RM317" s="2"/>
      <c r="RN317" s="2"/>
      <c r="RO317" s="2"/>
      <c r="RP317" s="2"/>
      <c r="RQ317" s="2"/>
      <c r="RR317" s="2"/>
      <c r="RS317" s="2"/>
      <c r="RT317" s="2"/>
      <c r="RU317" s="2"/>
      <c r="RV317" s="2"/>
      <c r="RW317" s="2"/>
      <c r="RX317" s="2"/>
      <c r="RY317" s="2"/>
      <c r="RZ317" s="2"/>
      <c r="SA317" s="2"/>
      <c r="SB317" s="2"/>
      <c r="SC317" s="2"/>
      <c r="SD317" s="2"/>
      <c r="SE317" s="2"/>
      <c r="SF317" s="2"/>
      <c r="SG317" s="2"/>
      <c r="SH317" s="2"/>
      <c r="SI317" s="2"/>
      <c r="SJ317" s="2"/>
      <c r="SK317" s="2"/>
      <c r="SL317" s="2"/>
      <c r="SM317" s="2"/>
      <c r="SN317" s="2"/>
      <c r="SO317" s="2"/>
      <c r="SP317" s="2"/>
      <c r="SQ317" s="2"/>
      <c r="SR317" s="2"/>
      <c r="SS317" s="2"/>
      <c r="ST317" s="2"/>
      <c r="SU317" s="2"/>
      <c r="SV317" s="2"/>
      <c r="SW317" s="2"/>
      <c r="SX317" s="2"/>
      <c r="SY317" s="2"/>
      <c r="SZ317" s="2"/>
      <c r="TA317" s="2"/>
      <c r="TB317" s="2"/>
      <c r="TC317" s="2"/>
      <c r="TD317" s="2"/>
      <c r="TE317" s="2"/>
      <c r="TF317" s="2"/>
      <c r="TG317" s="2"/>
      <c r="TH317" s="2"/>
      <c r="TI317" s="2"/>
      <c r="TJ317" s="2"/>
      <c r="TK317" s="2"/>
      <c r="TL317" s="2"/>
      <c r="TM317" s="2"/>
      <c r="TN317" s="2"/>
      <c r="TO317" s="2"/>
      <c r="TP317" s="2"/>
      <c r="TQ317" s="2"/>
      <c r="TR317" s="2"/>
      <c r="TS317" s="2"/>
      <c r="TT317" s="2"/>
      <c r="TU317" s="2"/>
      <c r="TV317" s="2"/>
      <c r="TW317" s="2"/>
      <c r="TX317" s="2"/>
      <c r="TY317" s="2"/>
      <c r="TZ317" s="2"/>
      <c r="UA317" s="2"/>
      <c r="UB317" s="2"/>
      <c r="UC317" s="2"/>
      <c r="UD317" s="2"/>
      <c r="UE317" s="2"/>
      <c r="UF317" s="2"/>
      <c r="UG317" s="2"/>
      <c r="UH317" s="2"/>
      <c r="UI317" s="2"/>
      <c r="UJ317" s="2"/>
      <c r="UK317" s="2"/>
      <c r="UL317" s="2"/>
      <c r="UM317" s="2"/>
      <c r="UN317" s="2"/>
      <c r="UO317" s="2"/>
      <c r="UP317" s="2"/>
      <c r="UQ317" s="2"/>
      <c r="UR317" s="2"/>
      <c r="US317" s="2"/>
      <c r="UT317" s="2"/>
      <c r="UU317" s="2"/>
      <c r="UV317" s="2"/>
      <c r="UW317" s="2"/>
      <c r="UX317" s="2"/>
      <c r="UY317" s="2"/>
      <c r="UZ317" s="2"/>
      <c r="VA317" s="2"/>
      <c r="VB317" s="2"/>
      <c r="VC317" s="2"/>
      <c r="VD317" s="2"/>
      <c r="VE317" s="2"/>
      <c r="VF317" s="2"/>
      <c r="VG317" s="2"/>
      <c r="VH317" s="2"/>
      <c r="VI317" s="2"/>
      <c r="VJ317" s="2"/>
      <c r="VK317" s="2"/>
      <c r="VL317" s="2"/>
      <c r="VM317" s="2"/>
      <c r="VN317" s="2"/>
      <c r="VO317" s="2"/>
      <c r="VP317" s="2"/>
      <c r="VQ317" s="2"/>
      <c r="VR317" s="2"/>
      <c r="VS317" s="2"/>
      <c r="VT317" s="2"/>
      <c r="VU317" s="2"/>
      <c r="VV317" s="2"/>
      <c r="VW317" s="2"/>
      <c r="VX317" s="2"/>
      <c r="VY317" s="2"/>
      <c r="VZ317" s="2"/>
      <c r="WA317" s="2"/>
      <c r="WB317" s="2"/>
      <c r="WC317" s="2"/>
      <c r="WD317" s="2"/>
      <c r="WE317" s="2"/>
      <c r="WF317" s="2"/>
      <c r="WG317" s="2"/>
      <c r="WH317" s="2"/>
      <c r="WI317" s="2"/>
      <c r="WJ317" s="2"/>
      <c r="WK317" s="2"/>
      <c r="WL317" s="2"/>
      <c r="WM317" s="2"/>
      <c r="WN317" s="2"/>
      <c r="WO317" s="2"/>
      <c r="WP317" s="2"/>
      <c r="WQ317" s="2"/>
      <c r="WR317" s="2"/>
      <c r="WS317" s="2"/>
      <c r="WT317" s="2"/>
      <c r="WU317" s="2"/>
      <c r="WV317" s="2"/>
      <c r="WW317" s="2"/>
      <c r="WX317" s="2"/>
      <c r="WY317" s="2"/>
      <c r="WZ317" s="2"/>
      <c r="XA317" s="2"/>
      <c r="XB317" s="2"/>
      <c r="XC317" s="2"/>
      <c r="XD317" s="2"/>
      <c r="XE317" s="2"/>
      <c r="XF317" s="2"/>
      <c r="XG317" s="2"/>
      <c r="XH317" s="2"/>
      <c r="XI317" s="2"/>
      <c r="XJ317" s="2"/>
      <c r="XK317" s="2"/>
      <c r="XL317" s="2"/>
      <c r="XM317" s="2"/>
      <c r="XN317" s="2"/>
      <c r="XO317" s="2"/>
      <c r="XP317" s="2"/>
      <c r="XQ317" s="2"/>
      <c r="XR317" s="2"/>
      <c r="XS317" s="2"/>
      <c r="XT317" s="2"/>
      <c r="XU317" s="2"/>
      <c r="XV317" s="2"/>
      <c r="XW317" s="2"/>
      <c r="XX317" s="2"/>
      <c r="XY317" s="2"/>
      <c r="XZ317" s="2"/>
      <c r="YA317" s="2"/>
      <c r="YB317" s="2"/>
      <c r="YC317" s="2"/>
      <c r="YD317" s="2"/>
      <c r="YE317" s="2"/>
      <c r="YF317" s="2"/>
      <c r="YG317" s="2"/>
      <c r="YH317" s="2"/>
      <c r="YI317" s="2"/>
      <c r="YJ317" s="2"/>
      <c r="YK317" s="2"/>
      <c r="YL317" s="2"/>
      <c r="YM317" s="2"/>
      <c r="YN317" s="2"/>
      <c r="YO317" s="2"/>
      <c r="YP317" s="2"/>
      <c r="YQ317" s="2"/>
      <c r="YR317" s="2"/>
      <c r="YS317" s="2"/>
      <c r="YT317" s="2"/>
      <c r="YU317" s="2"/>
      <c r="YV317" s="2"/>
      <c r="YW317" s="2"/>
      <c r="YX317" s="2"/>
      <c r="YY317" s="2"/>
      <c r="YZ317" s="2"/>
      <c r="ZA317" s="2"/>
      <c r="ZB317" s="2"/>
      <c r="ZC317" s="2"/>
      <c r="ZD317" s="2"/>
      <c r="ZE317" s="2"/>
      <c r="ZF317" s="2"/>
      <c r="ZG317" s="2"/>
      <c r="ZH317" s="2"/>
      <c r="ZI317" s="2"/>
      <c r="ZJ317" s="2"/>
      <c r="ZK317" s="2"/>
      <c r="ZL317" s="2"/>
      <c r="ZM317" s="2"/>
      <c r="ZN317" s="2"/>
      <c r="ZO317" s="2"/>
      <c r="ZP317" s="2"/>
      <c r="ZQ317" s="2"/>
      <c r="ZR317" s="2"/>
      <c r="ZS317" s="2"/>
      <c r="ZT317" s="2"/>
      <c r="ZU317" s="2"/>
      <c r="ZV317" s="2"/>
      <c r="ZW317" s="2"/>
      <c r="ZX317" s="2"/>
      <c r="ZY317" s="2"/>
      <c r="ZZ317" s="2"/>
      <c r="AAA317" s="2"/>
      <c r="AAB317" s="2"/>
      <c r="AAC317" s="2"/>
      <c r="AAD317" s="2"/>
      <c r="AAE317" s="2"/>
      <c r="AAF317" s="2"/>
      <c r="AAG317" s="2"/>
      <c r="AAH317" s="2"/>
      <c r="AAI317" s="2"/>
      <c r="AAJ317" s="2"/>
      <c r="AAK317" s="2"/>
      <c r="AAL317" s="2"/>
      <c r="AAM317" s="2"/>
      <c r="AAN317" s="2"/>
      <c r="AAO317" s="2"/>
      <c r="AAP317" s="2"/>
      <c r="AAQ317" s="2"/>
      <c r="AAR317" s="2"/>
      <c r="AAS317" s="2"/>
      <c r="AAT317" s="2"/>
      <c r="AAU317" s="2"/>
      <c r="AAV317" s="2"/>
      <c r="AAW317" s="2"/>
      <c r="AAX317" s="2"/>
      <c r="AAY317" s="2"/>
      <c r="AAZ317" s="2"/>
      <c r="ABA317" s="2"/>
      <c r="ABB317" s="2"/>
      <c r="ABC317" s="2"/>
      <c r="ABD317" s="2"/>
      <c r="ABE317" s="2"/>
      <c r="ABF317" s="2"/>
      <c r="ABG317" s="2"/>
      <c r="ABH317" s="2"/>
      <c r="ABI317" s="2"/>
      <c r="ABJ317" s="2"/>
      <c r="ABK317" s="2"/>
      <c r="ABL317" s="2"/>
      <c r="ABM317" s="2"/>
      <c r="ABN317" s="2"/>
      <c r="ABO317" s="2"/>
      <c r="ABP317" s="2"/>
      <c r="ABQ317" s="2"/>
      <c r="ABR317" s="2"/>
      <c r="ABS317" s="2"/>
      <c r="ABT317" s="2"/>
      <c r="ABU317" s="2"/>
      <c r="ABV317" s="2"/>
      <c r="ABW317" s="2"/>
      <c r="ABX317" s="2"/>
      <c r="ABY317" s="2"/>
      <c r="ABZ317" s="2"/>
    </row>
    <row r="318" spans="1:754" x14ac:dyDescent="0.2">
      <c r="A318" s="2">
        <v>1978</v>
      </c>
      <c r="B318" s="19" t="s">
        <v>18</v>
      </c>
      <c r="C318" s="6">
        <v>202804</v>
      </c>
      <c r="D318" s="5">
        <v>1398</v>
      </c>
      <c r="E318" s="7">
        <f>C318/D318</f>
        <v>145.06723891273248</v>
      </c>
      <c r="F318" s="11">
        <f>C318/667322</f>
        <v>0.30390725916424155</v>
      </c>
      <c r="G318" s="13">
        <v>1043736</v>
      </c>
      <c r="H318" s="16">
        <f>C318/G318</f>
        <v>0.19430583979090499</v>
      </c>
    </row>
    <row r="319" spans="1:754" x14ac:dyDescent="0.2">
      <c r="A319" s="2">
        <v>1974</v>
      </c>
      <c r="B319" s="19" t="s">
        <v>18</v>
      </c>
      <c r="C319" s="6">
        <v>212035</v>
      </c>
      <c r="D319" s="5">
        <v>1487</v>
      </c>
      <c r="E319" s="7">
        <f>C319/D319</f>
        <v>142.59246805648957</v>
      </c>
      <c r="F319" s="11">
        <f>C319/667322</f>
        <v>0.31774016142132283</v>
      </c>
      <c r="G319" s="14">
        <v>1085518</v>
      </c>
      <c r="H319" s="16">
        <f>C319/G319</f>
        <v>0.19533070847282127</v>
      </c>
    </row>
    <row r="320" spans="1:754" x14ac:dyDescent="0.2">
      <c r="A320" s="2">
        <v>1950</v>
      </c>
      <c r="B320" s="19" t="s">
        <v>18</v>
      </c>
      <c r="C320" s="8">
        <v>376353</v>
      </c>
      <c r="D320" s="5">
        <v>4611</v>
      </c>
      <c r="E320" s="7">
        <f>C320/D320</f>
        <v>81.620689655172413</v>
      </c>
      <c r="F320" s="11">
        <f>C320/667322</f>
        <v>0.56397511246444743</v>
      </c>
      <c r="G320" s="10">
        <v>798377</v>
      </c>
      <c r="H320" s="16">
        <f>C320/G320</f>
        <v>0.47139759787669233</v>
      </c>
    </row>
    <row r="321" spans="1:754" x14ac:dyDescent="0.2">
      <c r="A321" s="2">
        <v>1940</v>
      </c>
      <c r="B321" s="19" t="s">
        <v>18</v>
      </c>
      <c r="C321" s="6">
        <v>442312</v>
      </c>
      <c r="D321" s="5">
        <v>6171</v>
      </c>
      <c r="E321" s="7">
        <f>C321/D321</f>
        <v>71.675903419218926</v>
      </c>
      <c r="F321" s="11">
        <f>C321/667322</f>
        <v>0.66281645142824608</v>
      </c>
      <c r="G321" s="12">
        <v>798377</v>
      </c>
      <c r="H321" s="16">
        <f>C321/G321</f>
        <v>0.55401395581285529</v>
      </c>
    </row>
    <row r="322" spans="1:754" x14ac:dyDescent="0.2">
      <c r="A322">
        <v>1930</v>
      </c>
      <c r="B322" s="19" t="s">
        <v>18</v>
      </c>
      <c r="C322" s="5">
        <v>433712</v>
      </c>
      <c r="D322" s="5">
        <v>5942</v>
      </c>
      <c r="E322" s="7">
        <f>C322/D322</f>
        <v>72.990912150790976</v>
      </c>
      <c r="F322" s="11">
        <f>C322/667322</f>
        <v>0.64992911967535916</v>
      </c>
      <c r="G322" s="10">
        <v>634688</v>
      </c>
      <c r="H322" s="16">
        <f>C322/G322</f>
        <v>0.68334677825955426</v>
      </c>
    </row>
    <row r="323" spans="1:754" x14ac:dyDescent="0.2">
      <c r="A323">
        <v>1920</v>
      </c>
      <c r="B323" s="19" t="s">
        <v>18</v>
      </c>
      <c r="C323" s="4">
        <v>538052</v>
      </c>
      <c r="D323" s="5">
        <v>7486</v>
      </c>
      <c r="E323" s="7">
        <f>C323/D323</f>
        <v>71.874432273577341</v>
      </c>
      <c r="F323" s="11">
        <f>C323/667322</f>
        <v>0.80628542143073356</v>
      </c>
      <c r="G323" s="12">
        <v>634688</v>
      </c>
      <c r="H323" s="16">
        <f>C323/G323</f>
        <v>0.84774251285671065</v>
      </c>
    </row>
    <row r="324" spans="1:754" x14ac:dyDescent="0.2">
      <c r="A324">
        <v>1910</v>
      </c>
      <c r="B324" s="19" t="s">
        <v>18</v>
      </c>
      <c r="C324" s="4">
        <v>571386</v>
      </c>
      <c r="D324" s="6">
        <v>8178</v>
      </c>
      <c r="E324" s="7">
        <f>C324/D324</f>
        <v>69.86867204695524</v>
      </c>
      <c r="F324" s="11">
        <f>C324/667322</f>
        <v>0.85623731871570241</v>
      </c>
      <c r="G324" s="17"/>
      <c r="DU324" s="2"/>
      <c r="DV324" s="2"/>
      <c r="DW324" s="2"/>
      <c r="DX324" s="2"/>
      <c r="DY324" s="2"/>
      <c r="DZ324" s="2"/>
      <c r="EA324" s="2"/>
      <c r="EB324" s="2"/>
      <c r="EC324" s="2"/>
      <c r="ED324" s="2"/>
      <c r="EE324" s="2"/>
      <c r="EF324" s="2"/>
      <c r="EG324" s="2"/>
      <c r="EH324" s="2"/>
      <c r="EI324" s="2"/>
      <c r="EJ324" s="2"/>
      <c r="EK324" s="2"/>
      <c r="EL324" s="2"/>
      <c r="EM324" s="2"/>
      <c r="EN324" s="2"/>
      <c r="EO324" s="2"/>
      <c r="EP324" s="2"/>
      <c r="EQ324" s="2"/>
      <c r="ER324" s="2"/>
      <c r="ES324" s="2"/>
      <c r="ET324" s="2"/>
      <c r="EU324" s="2"/>
      <c r="EV324" s="2"/>
      <c r="EW324" s="2"/>
      <c r="EX324" s="2"/>
      <c r="EY324" s="2"/>
      <c r="EZ324" s="2"/>
      <c r="FA324" s="2"/>
      <c r="FB324" s="2"/>
      <c r="FC324" s="2"/>
      <c r="FD324" s="2"/>
      <c r="FE324" s="2"/>
      <c r="FF324" s="2"/>
      <c r="FG324" s="2"/>
      <c r="FH324" s="2"/>
      <c r="FI324" s="2"/>
      <c r="FJ324" s="2"/>
      <c r="FK324" s="2"/>
      <c r="FL324" s="2"/>
      <c r="FM324" s="2"/>
      <c r="FN324" s="2"/>
      <c r="FO324" s="2"/>
      <c r="FP324" s="2"/>
      <c r="FQ324" s="2"/>
      <c r="FR324" s="2"/>
      <c r="FS324" s="2"/>
      <c r="FT324" s="2"/>
      <c r="FU324" s="2"/>
      <c r="FV324" s="2"/>
      <c r="FW324" s="2"/>
      <c r="FX324" s="2"/>
      <c r="FY324" s="2"/>
      <c r="FZ324" s="2"/>
      <c r="GA324" s="2"/>
      <c r="GB324" s="2"/>
      <c r="GC324" s="2"/>
      <c r="GD324" s="2"/>
      <c r="GE324" s="2"/>
      <c r="GF324" s="2"/>
      <c r="GG324" s="2"/>
      <c r="GH324" s="2"/>
      <c r="GI324" s="2"/>
      <c r="GJ324" s="2"/>
      <c r="GK324" s="2"/>
      <c r="GL324" s="2"/>
      <c r="GM324" s="2"/>
      <c r="GN324" s="2"/>
      <c r="GO324" s="2"/>
      <c r="GP324" s="2"/>
      <c r="GQ324" s="2"/>
      <c r="GR324" s="2"/>
      <c r="GS324" s="2"/>
      <c r="GT324" s="2"/>
      <c r="GU324" s="2"/>
      <c r="GV324" s="2"/>
      <c r="GW324" s="2"/>
      <c r="GX324" s="2"/>
      <c r="GY324" s="2"/>
      <c r="GZ324" s="2"/>
      <c r="HA324" s="2"/>
      <c r="HB324" s="2"/>
      <c r="HC324" s="2"/>
      <c r="HD324" s="2"/>
      <c r="HE324" s="2"/>
      <c r="HF324" s="2"/>
      <c r="HG324" s="2"/>
      <c r="HH324" s="2"/>
      <c r="HI324" s="2"/>
      <c r="HJ324" s="2"/>
      <c r="HK324" s="2"/>
      <c r="HL324" s="2"/>
      <c r="HM324" s="2"/>
      <c r="HN324" s="2"/>
      <c r="HO324" s="2"/>
      <c r="HP324" s="2"/>
      <c r="HQ324" s="2"/>
      <c r="HR324" s="2"/>
      <c r="HS324" s="2"/>
      <c r="HT324" s="2"/>
      <c r="HU324" s="2"/>
      <c r="HV324" s="2"/>
      <c r="HW324" s="2"/>
      <c r="HX324" s="2"/>
      <c r="HY324" s="2"/>
      <c r="HZ324" s="2"/>
      <c r="IA324" s="2"/>
      <c r="IB324" s="2"/>
      <c r="IC324" s="2"/>
      <c r="ID324" s="2"/>
      <c r="IE324" s="2"/>
      <c r="IF324" s="2"/>
      <c r="IG324" s="2"/>
      <c r="IH324" s="2"/>
      <c r="II324" s="2"/>
      <c r="IJ324" s="2"/>
      <c r="IK324" s="2"/>
      <c r="IL324" s="2"/>
      <c r="IM324" s="2"/>
      <c r="IN324" s="2"/>
      <c r="IO324" s="2"/>
      <c r="IP324" s="2"/>
      <c r="IQ324" s="2"/>
      <c r="IR324" s="2"/>
      <c r="IS324" s="2"/>
      <c r="IT324" s="2"/>
      <c r="IU324" s="2"/>
      <c r="IV324" s="2"/>
      <c r="IW324" s="2"/>
      <c r="IX324" s="2"/>
      <c r="IY324" s="2"/>
      <c r="IZ324" s="2"/>
      <c r="JA324" s="2"/>
      <c r="JB324" s="2"/>
      <c r="JC324" s="2"/>
      <c r="JD324" s="2"/>
      <c r="JE324" s="2"/>
      <c r="JF324" s="2"/>
      <c r="JG324" s="2"/>
      <c r="JH324" s="2"/>
      <c r="JI324" s="2"/>
      <c r="JJ324" s="2"/>
      <c r="JK324" s="2"/>
      <c r="JL324" s="2"/>
      <c r="JM324" s="2"/>
      <c r="JN324" s="2"/>
      <c r="JO324" s="2"/>
      <c r="JP324" s="2"/>
      <c r="JQ324" s="2"/>
      <c r="JR324" s="2"/>
      <c r="JS324" s="2"/>
      <c r="JT324" s="2"/>
      <c r="JU324" s="2"/>
      <c r="JV324" s="2"/>
      <c r="JW324" s="2"/>
      <c r="JX324" s="2"/>
      <c r="JY324" s="2"/>
      <c r="JZ324" s="2"/>
      <c r="KA324" s="2"/>
      <c r="KB324" s="2"/>
      <c r="KC324" s="2"/>
      <c r="KD324" s="2"/>
      <c r="KE324" s="2"/>
      <c r="KF324" s="2"/>
      <c r="KG324" s="2"/>
      <c r="KH324" s="2"/>
      <c r="KI324" s="2"/>
      <c r="KJ324" s="2"/>
      <c r="KK324" s="2"/>
      <c r="KL324" s="2"/>
      <c r="KM324" s="2"/>
      <c r="KN324" s="2"/>
      <c r="KO324" s="2"/>
      <c r="KP324" s="2"/>
      <c r="KQ324" s="2"/>
      <c r="KR324" s="2"/>
      <c r="KS324" s="2"/>
      <c r="KT324" s="2"/>
      <c r="KU324" s="2"/>
      <c r="KV324" s="2"/>
      <c r="KW324" s="2"/>
      <c r="KX324" s="2"/>
      <c r="KY324" s="2"/>
      <c r="KZ324" s="2"/>
      <c r="LA324" s="2"/>
      <c r="LB324" s="2"/>
      <c r="LC324" s="2"/>
      <c r="LD324" s="2"/>
      <c r="LE324" s="2"/>
      <c r="LF324" s="2"/>
      <c r="LG324" s="2"/>
      <c r="LH324" s="2"/>
      <c r="LI324" s="2"/>
      <c r="LJ324" s="2"/>
      <c r="LK324" s="2"/>
      <c r="LL324" s="2"/>
      <c r="LM324" s="2"/>
      <c r="LN324" s="2"/>
      <c r="LO324" s="2"/>
      <c r="LP324" s="2"/>
      <c r="LQ324" s="2"/>
      <c r="LR324" s="2"/>
      <c r="LS324" s="2"/>
      <c r="LT324" s="2"/>
      <c r="LU324" s="2"/>
      <c r="LV324" s="2"/>
      <c r="LW324" s="2"/>
      <c r="LX324" s="2"/>
      <c r="LY324" s="2"/>
      <c r="LZ324" s="2"/>
      <c r="MA324" s="2"/>
      <c r="MB324" s="2"/>
      <c r="MC324" s="2"/>
      <c r="MD324" s="2"/>
      <c r="ME324" s="2"/>
      <c r="MF324" s="2"/>
      <c r="MG324" s="2"/>
      <c r="MH324" s="2"/>
      <c r="MI324" s="2"/>
      <c r="MJ324" s="2"/>
      <c r="MK324" s="2"/>
      <c r="ML324" s="2"/>
      <c r="MM324" s="2"/>
      <c r="MN324" s="2"/>
      <c r="MO324" s="2"/>
      <c r="MP324" s="2"/>
      <c r="MQ324" s="2"/>
      <c r="MR324" s="2"/>
      <c r="MS324" s="2"/>
      <c r="MT324" s="2"/>
      <c r="MU324" s="2"/>
      <c r="MV324" s="2"/>
      <c r="MW324" s="2"/>
      <c r="MX324" s="2"/>
      <c r="MY324" s="2"/>
      <c r="MZ324" s="2"/>
      <c r="NA324" s="2"/>
      <c r="NB324" s="2"/>
      <c r="NC324" s="2"/>
      <c r="ND324" s="2"/>
      <c r="NE324" s="2"/>
      <c r="NF324" s="2"/>
      <c r="NG324" s="2"/>
      <c r="NH324" s="2"/>
      <c r="NI324" s="2"/>
      <c r="NJ324" s="2"/>
      <c r="NK324" s="2"/>
      <c r="NL324" s="2"/>
      <c r="NM324" s="2"/>
      <c r="NN324" s="2"/>
      <c r="NO324" s="2"/>
      <c r="NP324" s="2"/>
      <c r="NQ324" s="2"/>
      <c r="NR324" s="2"/>
      <c r="NS324" s="2"/>
      <c r="NT324" s="2"/>
      <c r="NU324" s="2"/>
      <c r="NV324" s="2"/>
      <c r="NW324" s="2"/>
      <c r="NX324" s="2"/>
      <c r="NY324" s="2"/>
      <c r="NZ324" s="2"/>
      <c r="OA324" s="2"/>
      <c r="OB324" s="2"/>
      <c r="OC324" s="2"/>
      <c r="OD324" s="2"/>
      <c r="OE324" s="2"/>
      <c r="OF324" s="2"/>
      <c r="OG324" s="2"/>
      <c r="OH324" s="2"/>
      <c r="OI324" s="2"/>
      <c r="OJ324" s="2"/>
      <c r="OK324" s="2"/>
      <c r="OL324" s="2"/>
      <c r="OM324" s="2"/>
      <c r="ON324" s="2"/>
      <c r="OO324" s="2"/>
      <c r="OP324" s="2"/>
      <c r="OQ324" s="2"/>
      <c r="OR324" s="2"/>
      <c r="OS324" s="2"/>
      <c r="OT324" s="2"/>
      <c r="OU324" s="2"/>
      <c r="OV324" s="2"/>
      <c r="OW324" s="2"/>
      <c r="OX324" s="2"/>
      <c r="OY324" s="2"/>
      <c r="OZ324" s="2"/>
      <c r="PA324" s="2"/>
      <c r="PB324" s="2"/>
      <c r="PC324" s="2"/>
      <c r="PD324" s="2"/>
      <c r="PE324" s="2"/>
      <c r="PF324" s="2"/>
      <c r="PG324" s="2"/>
      <c r="PH324" s="2"/>
      <c r="PI324" s="2"/>
      <c r="PJ324" s="2"/>
      <c r="PK324" s="2"/>
      <c r="PL324" s="2"/>
      <c r="PM324" s="2"/>
      <c r="PN324" s="2"/>
      <c r="PO324" s="2"/>
      <c r="PP324" s="2"/>
      <c r="PQ324" s="2"/>
      <c r="PR324" s="2"/>
      <c r="PS324" s="2"/>
      <c r="PT324" s="2"/>
      <c r="PU324" s="2"/>
      <c r="PV324" s="2"/>
      <c r="PW324" s="2"/>
      <c r="PX324" s="2"/>
      <c r="PY324" s="2"/>
      <c r="PZ324" s="2"/>
      <c r="QA324" s="2"/>
      <c r="QB324" s="2"/>
      <c r="QC324" s="2"/>
      <c r="QD324" s="2"/>
      <c r="QE324" s="2"/>
      <c r="QF324" s="2"/>
      <c r="QG324" s="2"/>
      <c r="QH324" s="2"/>
      <c r="QI324" s="2"/>
      <c r="QJ324" s="2"/>
      <c r="QK324" s="2"/>
      <c r="QL324" s="2"/>
      <c r="QM324" s="2"/>
      <c r="QN324" s="2"/>
      <c r="QO324" s="2"/>
      <c r="QP324" s="2"/>
      <c r="QQ324" s="2"/>
      <c r="QR324" s="2"/>
      <c r="QS324" s="2"/>
      <c r="QT324" s="2"/>
      <c r="QU324" s="2"/>
      <c r="QV324" s="2"/>
      <c r="QW324" s="2"/>
      <c r="QX324" s="2"/>
      <c r="QY324" s="2"/>
      <c r="QZ324" s="2"/>
      <c r="RA324" s="2"/>
      <c r="RB324" s="2"/>
      <c r="RC324" s="2"/>
      <c r="RD324" s="2"/>
      <c r="RE324" s="2"/>
      <c r="RF324" s="2"/>
      <c r="RG324" s="2"/>
      <c r="RH324" s="2"/>
      <c r="RI324" s="2"/>
      <c r="RJ324" s="2"/>
      <c r="RK324" s="2"/>
      <c r="RL324" s="2"/>
      <c r="RM324" s="2"/>
      <c r="RN324" s="2"/>
      <c r="RO324" s="2"/>
      <c r="RP324" s="2"/>
      <c r="RQ324" s="2"/>
      <c r="RR324" s="2"/>
      <c r="RS324" s="2"/>
      <c r="RT324" s="2"/>
      <c r="RU324" s="2"/>
      <c r="RV324" s="2"/>
      <c r="RW324" s="2"/>
      <c r="RX324" s="2"/>
      <c r="RY324" s="2"/>
      <c r="RZ324" s="2"/>
      <c r="SA324" s="2"/>
      <c r="SB324" s="2"/>
      <c r="SC324" s="2"/>
      <c r="SD324" s="2"/>
      <c r="SE324" s="2"/>
      <c r="SF324" s="2"/>
      <c r="SG324" s="2"/>
      <c r="SH324" s="2"/>
      <c r="SI324" s="2"/>
      <c r="SJ324" s="2"/>
      <c r="SK324" s="2"/>
      <c r="SL324" s="2"/>
      <c r="SM324" s="2"/>
      <c r="SN324" s="2"/>
      <c r="SO324" s="2"/>
      <c r="SP324" s="2"/>
      <c r="SQ324" s="2"/>
      <c r="SR324" s="2"/>
      <c r="SS324" s="2"/>
      <c r="ST324" s="2"/>
      <c r="SU324" s="2"/>
      <c r="SV324" s="2"/>
      <c r="SW324" s="2"/>
      <c r="SX324" s="2"/>
      <c r="SY324" s="2"/>
      <c r="SZ324" s="2"/>
      <c r="TA324" s="2"/>
      <c r="TB324" s="2"/>
      <c r="TC324" s="2"/>
      <c r="TD324" s="2"/>
      <c r="TE324" s="2"/>
      <c r="TF324" s="2"/>
      <c r="TG324" s="2"/>
      <c r="TH324" s="2"/>
      <c r="TI324" s="2"/>
      <c r="TJ324" s="2"/>
      <c r="TK324" s="2"/>
      <c r="TL324" s="2"/>
      <c r="TM324" s="2"/>
      <c r="TN324" s="2"/>
      <c r="TO324" s="2"/>
      <c r="TP324" s="2"/>
      <c r="TQ324" s="2"/>
      <c r="TR324" s="2"/>
      <c r="TS324" s="2"/>
      <c r="TT324" s="2"/>
      <c r="TU324" s="2"/>
      <c r="TV324" s="2"/>
      <c r="TW324" s="2"/>
      <c r="TX324" s="2"/>
      <c r="TY324" s="2"/>
      <c r="TZ324" s="2"/>
      <c r="UA324" s="2"/>
      <c r="UB324" s="2"/>
      <c r="UC324" s="2"/>
      <c r="UD324" s="2"/>
      <c r="UE324" s="2"/>
      <c r="UF324" s="2"/>
      <c r="UG324" s="2"/>
      <c r="UH324" s="2"/>
      <c r="UI324" s="2"/>
      <c r="UJ324" s="2"/>
      <c r="UK324" s="2"/>
      <c r="UL324" s="2"/>
      <c r="UM324" s="2"/>
      <c r="UN324" s="2"/>
      <c r="UO324" s="2"/>
      <c r="UP324" s="2"/>
      <c r="UQ324" s="2"/>
      <c r="UR324" s="2"/>
      <c r="US324" s="2"/>
      <c r="UT324" s="2"/>
      <c r="UU324" s="2"/>
      <c r="UV324" s="2"/>
      <c r="UW324" s="2"/>
      <c r="UX324" s="2"/>
      <c r="UY324" s="2"/>
      <c r="UZ324" s="2"/>
      <c r="VA324" s="2"/>
      <c r="VB324" s="2"/>
      <c r="VC324" s="2"/>
      <c r="VD324" s="2"/>
      <c r="VE324" s="2"/>
      <c r="VF324" s="2"/>
      <c r="VG324" s="2"/>
      <c r="VH324" s="2"/>
      <c r="VI324" s="2"/>
      <c r="VJ324" s="2"/>
      <c r="VK324" s="2"/>
      <c r="VL324" s="2"/>
      <c r="VM324" s="2"/>
      <c r="VN324" s="2"/>
      <c r="VO324" s="2"/>
      <c r="VP324" s="2"/>
      <c r="VQ324" s="2"/>
      <c r="VR324" s="2"/>
      <c r="VS324" s="2"/>
      <c r="VT324" s="2"/>
      <c r="VU324" s="2"/>
      <c r="VV324" s="2"/>
      <c r="VW324" s="2"/>
      <c r="VX324" s="2"/>
      <c r="VY324" s="2"/>
      <c r="VZ324" s="2"/>
      <c r="WA324" s="2"/>
      <c r="WB324" s="2"/>
      <c r="WC324" s="2"/>
      <c r="WD324" s="2"/>
      <c r="WE324" s="2"/>
      <c r="WF324" s="2"/>
      <c r="WG324" s="2"/>
      <c r="WH324" s="2"/>
      <c r="WI324" s="2"/>
      <c r="WJ324" s="2"/>
      <c r="WK324" s="2"/>
      <c r="WL324" s="2"/>
      <c r="WM324" s="2"/>
      <c r="WN324" s="2"/>
      <c r="WO324" s="2"/>
      <c r="WP324" s="2"/>
      <c r="WQ324" s="2"/>
      <c r="WR324" s="2"/>
      <c r="WS324" s="2"/>
      <c r="WT324" s="2"/>
      <c r="WU324" s="2"/>
      <c r="WV324" s="2"/>
      <c r="WW324" s="2"/>
      <c r="WX324" s="2"/>
      <c r="WY324" s="2"/>
      <c r="WZ324" s="2"/>
      <c r="XA324" s="2"/>
      <c r="XB324" s="2"/>
      <c r="XC324" s="2"/>
      <c r="XD324" s="2"/>
      <c r="XE324" s="2"/>
      <c r="XF324" s="2"/>
      <c r="XG324" s="2"/>
      <c r="XH324" s="2"/>
      <c r="XI324" s="2"/>
      <c r="XJ324" s="2"/>
      <c r="XK324" s="2"/>
      <c r="XL324" s="2"/>
      <c r="XM324" s="2"/>
      <c r="XN324" s="2"/>
      <c r="XO324" s="2"/>
      <c r="XP324" s="2"/>
      <c r="XQ324" s="2"/>
      <c r="XR324" s="2"/>
      <c r="XS324" s="2"/>
      <c r="XT324" s="2"/>
      <c r="XU324" s="2"/>
      <c r="XV324" s="2"/>
      <c r="XW324" s="2"/>
      <c r="XX324" s="2"/>
      <c r="XY324" s="2"/>
      <c r="XZ324" s="2"/>
      <c r="YA324" s="2"/>
      <c r="YB324" s="2"/>
      <c r="YC324" s="2"/>
      <c r="YD324" s="2"/>
      <c r="YE324" s="2"/>
      <c r="YF324" s="2"/>
      <c r="YG324" s="2"/>
      <c r="YH324" s="2"/>
      <c r="YI324" s="2"/>
      <c r="YJ324" s="2"/>
      <c r="YK324" s="2"/>
      <c r="YL324" s="2"/>
      <c r="YM324" s="2"/>
      <c r="YN324" s="2"/>
      <c r="YO324" s="2"/>
      <c r="YP324" s="2"/>
      <c r="YQ324" s="2"/>
      <c r="YR324" s="2"/>
      <c r="YS324" s="2"/>
      <c r="YT324" s="2"/>
      <c r="YU324" s="2"/>
      <c r="YV324" s="2"/>
      <c r="YW324" s="2"/>
      <c r="YX324" s="2"/>
      <c r="YY324" s="2"/>
      <c r="YZ324" s="2"/>
      <c r="ZA324" s="2"/>
      <c r="ZB324" s="2"/>
      <c r="ZC324" s="2"/>
      <c r="ZD324" s="2"/>
      <c r="ZE324" s="2"/>
      <c r="ZF324" s="2"/>
      <c r="ZG324" s="2"/>
      <c r="ZH324" s="2"/>
      <c r="ZI324" s="2"/>
      <c r="ZJ324" s="2"/>
      <c r="ZK324" s="2"/>
      <c r="ZL324" s="2"/>
      <c r="ZM324" s="2"/>
      <c r="ZN324" s="2"/>
      <c r="ZO324" s="2"/>
      <c r="ZP324" s="2"/>
      <c r="ZQ324" s="2"/>
      <c r="ZR324" s="2"/>
      <c r="ZS324" s="2"/>
      <c r="ZT324" s="2"/>
      <c r="ZU324" s="2"/>
      <c r="ZV324" s="2"/>
      <c r="ZW324" s="2"/>
      <c r="ZX324" s="2"/>
      <c r="ZY324" s="2"/>
      <c r="ZZ324" s="2"/>
      <c r="AAA324" s="2"/>
      <c r="AAB324" s="2"/>
      <c r="AAC324" s="2"/>
      <c r="AAD324" s="2"/>
      <c r="AAE324" s="2"/>
      <c r="AAF324" s="2"/>
      <c r="AAG324" s="2"/>
      <c r="AAH324" s="2"/>
      <c r="AAI324" s="2"/>
      <c r="AAJ324" s="2"/>
      <c r="AAK324" s="2"/>
      <c r="AAL324" s="2"/>
      <c r="AAM324" s="2"/>
      <c r="AAN324" s="2"/>
      <c r="AAO324" s="2"/>
      <c r="AAP324" s="2"/>
      <c r="AAQ324" s="2"/>
      <c r="AAR324" s="2"/>
      <c r="AAS324" s="2"/>
      <c r="AAT324" s="2"/>
      <c r="AAU324" s="2"/>
      <c r="AAV324" s="2"/>
      <c r="AAW324" s="2"/>
      <c r="AAX324" s="2"/>
      <c r="AAY324" s="2"/>
      <c r="AAZ324" s="2"/>
      <c r="ABA324" s="2"/>
      <c r="ABB324" s="2"/>
      <c r="ABC324" s="2"/>
      <c r="ABD324" s="2"/>
      <c r="ABE324" s="2"/>
      <c r="ABF324" s="2"/>
      <c r="ABG324" s="2"/>
      <c r="ABH324" s="2"/>
      <c r="ABI324" s="2"/>
      <c r="ABJ324" s="2"/>
      <c r="ABK324" s="2"/>
      <c r="ABL324" s="2"/>
      <c r="ABM324" s="2"/>
      <c r="ABN324" s="2"/>
      <c r="ABO324" s="2"/>
      <c r="ABP324" s="2"/>
      <c r="ABQ324" s="2"/>
      <c r="ABR324" s="2"/>
      <c r="ABS324" s="2"/>
      <c r="ABT324" s="2"/>
      <c r="ABU324" s="2"/>
      <c r="ABV324" s="2"/>
      <c r="ABW324" s="2"/>
      <c r="ABX324" s="2"/>
      <c r="ABY324" s="2"/>
      <c r="ABZ324" s="2"/>
    </row>
    <row r="325" spans="1:754" x14ac:dyDescent="0.2">
      <c r="A325">
        <v>1925</v>
      </c>
      <c r="B325" s="19" t="s">
        <v>18</v>
      </c>
      <c r="C325" s="4">
        <v>523268</v>
      </c>
      <c r="D325" s="5">
        <v>7899</v>
      </c>
      <c r="E325" s="7">
        <f>C325/D325</f>
        <v>66.244841119129006</v>
      </c>
      <c r="F325" s="11">
        <f>C325/667322</f>
        <v>0.7841311990313522</v>
      </c>
      <c r="G325" s="15"/>
    </row>
    <row r="326" spans="1:754" x14ac:dyDescent="0.2">
      <c r="A326" s="2">
        <v>1935</v>
      </c>
      <c r="B326" s="19" t="s">
        <v>18</v>
      </c>
      <c r="C326" s="5">
        <v>451261</v>
      </c>
      <c r="D326" s="5">
        <v>6442</v>
      </c>
      <c r="E326" s="7">
        <f>C326/D326</f>
        <v>70.049829245575907</v>
      </c>
      <c r="F326" s="11">
        <f>C326/667322</f>
        <v>0.67622676908598844</v>
      </c>
      <c r="G326" s="17"/>
    </row>
    <row r="327" spans="1:754" x14ac:dyDescent="0.2">
      <c r="A327" s="2">
        <v>1945</v>
      </c>
      <c r="B327" s="19" t="s">
        <v>18</v>
      </c>
      <c r="C327" s="6">
        <v>444572</v>
      </c>
      <c r="D327" s="5">
        <v>5779</v>
      </c>
      <c r="E327" s="7">
        <f>C327/D327</f>
        <v>76.928880429139994</v>
      </c>
      <c r="F327" s="11">
        <f>C327/667322</f>
        <v>0.66620312233074885</v>
      </c>
      <c r="G327" s="15"/>
    </row>
    <row r="328" spans="1:754" x14ac:dyDescent="0.2">
      <c r="A328" s="2">
        <v>1954</v>
      </c>
      <c r="B328" s="19" t="s">
        <v>18</v>
      </c>
      <c r="C328" s="8">
        <v>350715</v>
      </c>
      <c r="D328" s="5">
        <v>3963</v>
      </c>
      <c r="E328" s="7">
        <f>C328/D328</f>
        <v>88.497350492051481</v>
      </c>
      <c r="F328" s="11">
        <f>C328/667322</f>
        <v>0.52555587857136432</v>
      </c>
      <c r="G328" s="17"/>
    </row>
    <row r="329" spans="1:754" x14ac:dyDescent="0.2">
      <c r="A329" s="2">
        <v>1959</v>
      </c>
      <c r="B329" s="19" t="s">
        <v>18</v>
      </c>
      <c r="C329" s="6">
        <v>289889</v>
      </c>
      <c r="D329" s="5">
        <v>2725</v>
      </c>
      <c r="E329" s="7">
        <f>C329/D329</f>
        <v>106.38128440366972</v>
      </c>
      <c r="F329" s="11">
        <f>C329/667322</f>
        <v>0.43440647843170166</v>
      </c>
    </row>
    <row r="330" spans="1:754" x14ac:dyDescent="0.2">
      <c r="A330" s="2">
        <v>1964</v>
      </c>
      <c r="B330" s="19" t="s">
        <v>18</v>
      </c>
      <c r="C330" s="6">
        <v>269109</v>
      </c>
      <c r="D330" s="5">
        <v>2194</v>
      </c>
      <c r="E330" s="7">
        <f>C330/D330</f>
        <v>122.65679124886053</v>
      </c>
      <c r="F330" s="11">
        <f>C330/667322</f>
        <v>0.40326708845205161</v>
      </c>
      <c r="G330" s="17"/>
    </row>
    <row r="331" spans="1:754" x14ac:dyDescent="0.2">
      <c r="A331" s="2">
        <v>1969</v>
      </c>
      <c r="B331" s="19" t="s">
        <v>18</v>
      </c>
      <c r="C331" s="6">
        <v>222215</v>
      </c>
      <c r="D331" s="5">
        <v>1680</v>
      </c>
      <c r="E331" s="7">
        <f>C331/D331</f>
        <v>132.27083333333334</v>
      </c>
      <c r="F331" s="11">
        <f>C331/667322</f>
        <v>0.33299516575206572</v>
      </c>
    </row>
    <row r="332" spans="1:754" x14ac:dyDescent="0.2">
      <c r="A332">
        <v>1997</v>
      </c>
      <c r="B332" s="19" t="s">
        <v>19</v>
      </c>
      <c r="C332" s="6">
        <v>48196</v>
      </c>
      <c r="D332">
        <v>197</v>
      </c>
      <c r="E332" s="7">
        <f>C332/D332</f>
        <v>244.64974619289339</v>
      </c>
      <c r="F332" s="11">
        <f>C332/1148307</f>
        <v>4.1971354350361006E-2</v>
      </c>
      <c r="G332" s="13">
        <v>38646</v>
      </c>
      <c r="H332" s="16">
        <f>C332/G332</f>
        <v>1.247114837240594</v>
      </c>
    </row>
    <row r="333" spans="1:754" x14ac:dyDescent="0.2">
      <c r="A333" s="2">
        <v>2007</v>
      </c>
      <c r="B333" s="19" t="s">
        <v>19</v>
      </c>
      <c r="C333" s="5">
        <v>50226</v>
      </c>
      <c r="D333">
        <v>243</v>
      </c>
      <c r="E333" s="7">
        <f>C333/D333</f>
        <v>206.69135802469137</v>
      </c>
      <c r="F333" s="11">
        <f>C333/1148307</f>
        <v>4.3739174280048802E-2</v>
      </c>
      <c r="G333" s="14">
        <v>39373</v>
      </c>
      <c r="H333" s="16">
        <f>C333/G333</f>
        <v>1.2756457470855662</v>
      </c>
    </row>
    <row r="334" spans="1:754" x14ac:dyDescent="0.2">
      <c r="A334" s="2">
        <v>2002</v>
      </c>
      <c r="B334" s="19" t="s">
        <v>19</v>
      </c>
      <c r="C334" s="6">
        <v>55022</v>
      </c>
      <c r="D334">
        <v>236</v>
      </c>
      <c r="E334" s="7">
        <f>C334/D334</f>
        <v>233.14406779661016</v>
      </c>
      <c r="F334" s="11">
        <f>C334/1148307</f>
        <v>4.7915757719843216E-2</v>
      </c>
      <c r="G334" s="13">
        <v>39195</v>
      </c>
      <c r="H334" s="16">
        <f>C334/G334</f>
        <v>1.4038015052940427</v>
      </c>
    </row>
    <row r="335" spans="1:754" x14ac:dyDescent="0.2">
      <c r="A335" s="2">
        <v>2012</v>
      </c>
      <c r="B335" s="19" t="s">
        <v>19</v>
      </c>
      <c r="C335" s="5">
        <v>54837</v>
      </c>
      <c r="D335">
        <v>261</v>
      </c>
      <c r="E335" s="7">
        <f>C335/D335</f>
        <v>210.10344827586206</v>
      </c>
      <c r="F335" s="11">
        <f>C335/1148307</f>
        <v>4.77546509774825E-2</v>
      </c>
      <c r="G335" s="14">
        <v>38884</v>
      </c>
      <c r="H335" s="16">
        <f>C335/G335</f>
        <v>1.4102715769982512</v>
      </c>
    </row>
    <row r="336" spans="1:754" x14ac:dyDescent="0.2">
      <c r="A336">
        <v>1992</v>
      </c>
      <c r="B336" s="19" t="s">
        <v>19</v>
      </c>
      <c r="C336" s="6">
        <v>54986</v>
      </c>
      <c r="D336">
        <v>195</v>
      </c>
      <c r="E336" s="7">
        <f>C336/D336</f>
        <v>281.97948717948719</v>
      </c>
      <c r="F336" s="11">
        <f>C336/1148307</f>
        <v>4.7884407218627072E-2</v>
      </c>
      <c r="G336" s="13">
        <v>37619</v>
      </c>
      <c r="H336" s="16">
        <f>C336/G336</f>
        <v>1.4616550147531833</v>
      </c>
    </row>
    <row r="337" spans="1:754" x14ac:dyDescent="0.2">
      <c r="A337" s="2">
        <v>2017</v>
      </c>
      <c r="B337" s="19" t="s">
        <v>19</v>
      </c>
      <c r="C337" s="5">
        <v>57622</v>
      </c>
      <c r="D337">
        <v>285</v>
      </c>
      <c r="E337" s="7">
        <f>C337/D337</f>
        <v>202.18245614035087</v>
      </c>
      <c r="F337" s="11">
        <f>C337/1148307</f>
        <v>5.0179960585453195E-2</v>
      </c>
      <c r="G337" s="14">
        <v>37521</v>
      </c>
      <c r="H337" s="16">
        <f>C337/G337</f>
        <v>1.5357266597372139</v>
      </c>
    </row>
    <row r="338" spans="1:754" x14ac:dyDescent="0.2">
      <c r="A338">
        <v>1987</v>
      </c>
      <c r="B338" s="19" t="s">
        <v>19</v>
      </c>
      <c r="C338" s="6">
        <v>59752</v>
      </c>
      <c r="D338" s="5">
        <v>219</v>
      </c>
      <c r="E338" s="7">
        <f>C338/D338</f>
        <v>272.84018264840182</v>
      </c>
      <c r="F338" s="11">
        <f>C338/1148307</f>
        <v>5.2034865240741371E-2</v>
      </c>
      <c r="G338" s="13">
        <v>36383</v>
      </c>
      <c r="H338" s="16">
        <f>C338/G338</f>
        <v>1.6423054723359811</v>
      </c>
    </row>
    <row r="339" spans="1:754" x14ac:dyDescent="0.2">
      <c r="A339">
        <v>1982</v>
      </c>
      <c r="B339" s="19" t="s">
        <v>19</v>
      </c>
      <c r="C339" s="6">
        <v>71285</v>
      </c>
      <c r="D339" s="5">
        <v>245</v>
      </c>
      <c r="E339" s="7">
        <f>C339/D339</f>
        <v>290.9591836734694</v>
      </c>
      <c r="F339" s="11">
        <f>C339/1148307</f>
        <v>6.2078346644233638E-2</v>
      </c>
      <c r="G339" s="14">
        <v>36492</v>
      </c>
      <c r="H339" s="16">
        <f>C339/G339</f>
        <v>1.953441850268552</v>
      </c>
      <c r="DU339" s="2"/>
      <c r="DV339" s="2"/>
      <c r="DW339" s="2"/>
      <c r="DX339" s="2"/>
      <c r="DY339" s="2"/>
      <c r="DZ339" s="2"/>
      <c r="EA339" s="2"/>
      <c r="EB339" s="2"/>
      <c r="EC339" s="2"/>
      <c r="ED339" s="2"/>
      <c r="EE339" s="2"/>
      <c r="EF339" s="2"/>
      <c r="EG339" s="2"/>
      <c r="EH339" s="2"/>
      <c r="EI339" s="2"/>
      <c r="EJ339" s="2"/>
      <c r="EK339" s="2"/>
      <c r="EL339" s="2"/>
      <c r="EM339" s="2"/>
      <c r="EN339" s="2"/>
      <c r="EO339" s="2"/>
      <c r="EP339" s="2"/>
      <c r="EQ339" s="2"/>
      <c r="ER339" s="2"/>
      <c r="ES339" s="2"/>
      <c r="ET339" s="2"/>
      <c r="EU339" s="2"/>
      <c r="EV339" s="2"/>
      <c r="EW339" s="2"/>
      <c r="EX339" s="2"/>
      <c r="EY339" s="2"/>
      <c r="EZ339" s="2"/>
      <c r="FA339" s="2"/>
      <c r="FB339" s="2"/>
      <c r="FC339" s="2"/>
      <c r="FD339" s="2"/>
      <c r="FE339" s="2"/>
      <c r="FF339" s="2"/>
      <c r="FG339" s="2"/>
      <c r="FH339" s="2"/>
      <c r="FI339" s="2"/>
      <c r="FJ339" s="2"/>
      <c r="FK339" s="2"/>
      <c r="FL339" s="2"/>
      <c r="FM339" s="2"/>
      <c r="FN339" s="2"/>
      <c r="FO339" s="2"/>
      <c r="FP339" s="2"/>
      <c r="FQ339" s="2"/>
      <c r="FR339" s="2"/>
      <c r="FS339" s="2"/>
      <c r="FT339" s="2"/>
      <c r="FU339" s="2"/>
      <c r="FV339" s="2"/>
      <c r="FW339" s="2"/>
      <c r="FX339" s="2"/>
      <c r="FY339" s="2"/>
      <c r="FZ339" s="2"/>
      <c r="GA339" s="2"/>
      <c r="GB339" s="2"/>
      <c r="GC339" s="2"/>
      <c r="GD339" s="2"/>
      <c r="GE339" s="2"/>
      <c r="GF339" s="2"/>
      <c r="GG339" s="2"/>
      <c r="GH339" s="2"/>
      <c r="GI339" s="2"/>
      <c r="GJ339" s="2"/>
      <c r="GK339" s="2"/>
      <c r="GL339" s="2"/>
      <c r="GM339" s="2"/>
      <c r="GN339" s="2"/>
      <c r="GO339" s="2"/>
      <c r="GP339" s="2"/>
      <c r="GQ339" s="2"/>
      <c r="GR339" s="2"/>
      <c r="GS339" s="2"/>
      <c r="GT339" s="2"/>
      <c r="GU339" s="2"/>
      <c r="GV339" s="2"/>
      <c r="GW339" s="2"/>
      <c r="GX339" s="2"/>
      <c r="GY339" s="2"/>
      <c r="GZ339" s="2"/>
      <c r="HA339" s="2"/>
      <c r="HB339" s="2"/>
      <c r="HC339" s="2"/>
      <c r="HD339" s="2"/>
      <c r="HE339" s="2"/>
      <c r="HF339" s="2"/>
      <c r="HG339" s="2"/>
      <c r="HH339" s="2"/>
      <c r="HI339" s="2"/>
      <c r="HJ339" s="2"/>
      <c r="HK339" s="2"/>
      <c r="HL339" s="2"/>
      <c r="HM339" s="2"/>
      <c r="HN339" s="2"/>
      <c r="HO339" s="2"/>
      <c r="HP339" s="2"/>
      <c r="HQ339" s="2"/>
      <c r="HR339" s="2"/>
      <c r="HS339" s="2"/>
      <c r="HT339" s="2"/>
      <c r="HU339" s="2"/>
      <c r="HV339" s="2"/>
      <c r="HW339" s="2"/>
      <c r="HX339" s="2"/>
      <c r="HY339" s="2"/>
      <c r="HZ339" s="2"/>
      <c r="IA339" s="2"/>
      <c r="IB339" s="2"/>
      <c r="IC339" s="2"/>
      <c r="ID339" s="2"/>
      <c r="IE339" s="2"/>
      <c r="IF339" s="2"/>
      <c r="IG339" s="2"/>
      <c r="IH339" s="2"/>
      <c r="II339" s="2"/>
      <c r="IJ339" s="2"/>
      <c r="IK339" s="2"/>
      <c r="IL339" s="2"/>
      <c r="IM339" s="2"/>
      <c r="IN339" s="2"/>
      <c r="IO339" s="2"/>
      <c r="IP339" s="2"/>
      <c r="IQ339" s="2"/>
      <c r="IR339" s="2"/>
      <c r="IS339" s="2"/>
      <c r="IT339" s="2"/>
      <c r="IU339" s="2"/>
      <c r="IV339" s="2"/>
      <c r="IW339" s="2"/>
      <c r="IX339" s="2"/>
      <c r="IY339" s="2"/>
      <c r="IZ339" s="2"/>
      <c r="JA339" s="2"/>
      <c r="JB339" s="2"/>
      <c r="JC339" s="2"/>
      <c r="JD339" s="2"/>
      <c r="JE339" s="2"/>
      <c r="JF339" s="2"/>
      <c r="JG339" s="2"/>
      <c r="JH339" s="2"/>
      <c r="JI339" s="2"/>
      <c r="JJ339" s="2"/>
      <c r="JK339" s="2"/>
      <c r="JL339" s="2"/>
      <c r="JM339" s="2"/>
      <c r="JN339" s="2"/>
      <c r="JO339" s="2"/>
      <c r="JP339" s="2"/>
      <c r="JQ339" s="2"/>
      <c r="JR339" s="2"/>
      <c r="JS339" s="2"/>
      <c r="JT339" s="2"/>
      <c r="JU339" s="2"/>
      <c r="JV339" s="2"/>
      <c r="JW339" s="2"/>
      <c r="JX339" s="2"/>
      <c r="JY339" s="2"/>
      <c r="JZ339" s="2"/>
      <c r="KA339" s="2"/>
      <c r="KB339" s="2"/>
      <c r="KC339" s="2"/>
      <c r="KD339" s="2"/>
      <c r="KE339" s="2"/>
      <c r="KF339" s="2"/>
      <c r="KG339" s="2"/>
      <c r="KH339" s="2"/>
      <c r="KI339" s="2"/>
      <c r="KJ339" s="2"/>
      <c r="KK339" s="2"/>
      <c r="KL339" s="2"/>
      <c r="KM339" s="2"/>
      <c r="KN339" s="2"/>
      <c r="KO339" s="2"/>
      <c r="KP339" s="2"/>
      <c r="KQ339" s="2"/>
      <c r="KR339" s="2"/>
      <c r="KS339" s="2"/>
      <c r="KT339" s="2"/>
      <c r="KU339" s="2"/>
      <c r="KV339" s="2"/>
      <c r="KW339" s="2"/>
      <c r="KX339" s="2"/>
      <c r="KY339" s="2"/>
      <c r="KZ339" s="2"/>
      <c r="LA339" s="2"/>
      <c r="LB339" s="2"/>
      <c r="LC339" s="2"/>
      <c r="LD339" s="2"/>
      <c r="LE339" s="2"/>
      <c r="LF339" s="2"/>
      <c r="LG339" s="2"/>
      <c r="LH339" s="2"/>
      <c r="LI339" s="2"/>
      <c r="LJ339" s="2"/>
      <c r="LK339" s="2"/>
      <c r="LL339" s="2"/>
      <c r="LM339" s="2"/>
      <c r="LN339" s="2"/>
      <c r="LO339" s="2"/>
      <c r="LP339" s="2"/>
      <c r="LQ339" s="2"/>
      <c r="LR339" s="2"/>
      <c r="LS339" s="2"/>
      <c r="LT339" s="2"/>
      <c r="LU339" s="2"/>
      <c r="LV339" s="2"/>
      <c r="LW339" s="2"/>
      <c r="LX339" s="2"/>
      <c r="LY339" s="2"/>
      <c r="LZ339" s="2"/>
      <c r="MA339" s="2"/>
      <c r="MB339" s="2"/>
      <c r="MC339" s="2"/>
      <c r="MD339" s="2"/>
      <c r="ME339" s="2"/>
      <c r="MF339" s="2"/>
      <c r="MG339" s="2"/>
      <c r="MH339" s="2"/>
      <c r="MI339" s="2"/>
      <c r="MJ339" s="2"/>
      <c r="MK339" s="2"/>
      <c r="ML339" s="2"/>
      <c r="MM339" s="2"/>
      <c r="MN339" s="2"/>
      <c r="MO339" s="2"/>
      <c r="MP339" s="2"/>
      <c r="MQ339" s="2"/>
      <c r="MR339" s="2"/>
      <c r="MS339" s="2"/>
      <c r="MT339" s="2"/>
      <c r="MU339" s="2"/>
      <c r="MV339" s="2"/>
      <c r="MW339" s="2"/>
      <c r="MX339" s="2"/>
      <c r="MY339" s="2"/>
      <c r="MZ339" s="2"/>
      <c r="NA339" s="2"/>
      <c r="NB339" s="2"/>
      <c r="NC339" s="2"/>
      <c r="ND339" s="2"/>
      <c r="NE339" s="2"/>
      <c r="NF339" s="2"/>
      <c r="NG339" s="2"/>
      <c r="NH339" s="2"/>
      <c r="NI339" s="2"/>
      <c r="NJ339" s="2"/>
      <c r="NK339" s="2"/>
      <c r="NL339" s="2"/>
      <c r="NM339" s="2"/>
      <c r="NN339" s="2"/>
      <c r="NO339" s="2"/>
      <c r="NP339" s="2"/>
      <c r="NQ339" s="2"/>
      <c r="NR339" s="2"/>
      <c r="NS339" s="2"/>
      <c r="NT339" s="2"/>
      <c r="NU339" s="2"/>
      <c r="NV339" s="2"/>
      <c r="NW339" s="2"/>
      <c r="NX339" s="2"/>
      <c r="NY339" s="2"/>
      <c r="NZ339" s="2"/>
      <c r="OA339" s="2"/>
      <c r="OB339" s="2"/>
      <c r="OC339" s="2"/>
      <c r="OD339" s="2"/>
      <c r="OE339" s="2"/>
      <c r="OF339" s="2"/>
      <c r="OG339" s="2"/>
      <c r="OH339" s="2"/>
      <c r="OI339" s="2"/>
      <c r="OJ339" s="2"/>
      <c r="OK339" s="2"/>
      <c r="OL339" s="2"/>
      <c r="OM339" s="2"/>
      <c r="ON339" s="2"/>
      <c r="OO339" s="2"/>
      <c r="OP339" s="2"/>
      <c r="OQ339" s="2"/>
      <c r="OR339" s="2"/>
      <c r="OS339" s="2"/>
      <c r="OT339" s="2"/>
      <c r="OU339" s="2"/>
      <c r="OV339" s="2"/>
      <c r="OW339" s="2"/>
      <c r="OX339" s="2"/>
      <c r="OY339" s="2"/>
      <c r="OZ339" s="2"/>
      <c r="PA339" s="2"/>
      <c r="PB339" s="2"/>
      <c r="PC339" s="2"/>
      <c r="PD339" s="2"/>
      <c r="PE339" s="2"/>
      <c r="PF339" s="2"/>
      <c r="PG339" s="2"/>
      <c r="PH339" s="2"/>
      <c r="PI339" s="2"/>
      <c r="PJ339" s="2"/>
      <c r="PK339" s="2"/>
      <c r="PL339" s="2"/>
      <c r="PM339" s="2"/>
      <c r="PN339" s="2"/>
      <c r="PO339" s="2"/>
      <c r="PP339" s="2"/>
      <c r="PQ339" s="2"/>
      <c r="PR339" s="2"/>
      <c r="PS339" s="2"/>
      <c r="PT339" s="2"/>
      <c r="PU339" s="2"/>
      <c r="PV339" s="2"/>
      <c r="PW339" s="2"/>
      <c r="PX339" s="2"/>
      <c r="PY339" s="2"/>
      <c r="PZ339" s="2"/>
      <c r="QA339" s="2"/>
      <c r="QB339" s="2"/>
      <c r="QC339" s="2"/>
      <c r="QD339" s="2"/>
      <c r="QE339" s="2"/>
      <c r="QF339" s="2"/>
      <c r="QG339" s="2"/>
      <c r="QH339" s="2"/>
      <c r="QI339" s="2"/>
      <c r="QJ339" s="2"/>
      <c r="QK339" s="2"/>
      <c r="QL339" s="2"/>
      <c r="QM339" s="2"/>
      <c r="QN339" s="2"/>
      <c r="QO339" s="2"/>
      <c r="QP339" s="2"/>
      <c r="QQ339" s="2"/>
      <c r="QR339" s="2"/>
      <c r="QS339" s="2"/>
      <c r="QT339" s="2"/>
      <c r="QU339" s="2"/>
      <c r="QV339" s="2"/>
      <c r="QW339" s="2"/>
      <c r="QX339" s="2"/>
      <c r="QY339" s="2"/>
      <c r="QZ339" s="2"/>
      <c r="RA339" s="2"/>
      <c r="RB339" s="2"/>
      <c r="RC339" s="2"/>
      <c r="RD339" s="2"/>
      <c r="RE339" s="2"/>
      <c r="RF339" s="2"/>
      <c r="RG339" s="2"/>
      <c r="RH339" s="2"/>
      <c r="RI339" s="2"/>
      <c r="RJ339" s="2"/>
      <c r="RK339" s="2"/>
      <c r="RL339" s="2"/>
      <c r="RM339" s="2"/>
      <c r="RN339" s="2"/>
      <c r="RO339" s="2"/>
      <c r="RP339" s="2"/>
      <c r="RQ339" s="2"/>
      <c r="RR339" s="2"/>
      <c r="RS339" s="2"/>
      <c r="RT339" s="2"/>
      <c r="RU339" s="2"/>
      <c r="RV339" s="2"/>
      <c r="RW339" s="2"/>
      <c r="RX339" s="2"/>
      <c r="RY339" s="2"/>
      <c r="RZ339" s="2"/>
      <c r="SA339" s="2"/>
      <c r="SB339" s="2"/>
      <c r="SC339" s="2"/>
      <c r="SD339" s="2"/>
      <c r="SE339" s="2"/>
      <c r="SF339" s="2"/>
      <c r="SG339" s="2"/>
      <c r="SH339" s="2"/>
      <c r="SI339" s="2"/>
      <c r="SJ339" s="2"/>
      <c r="SK339" s="2"/>
      <c r="SL339" s="2"/>
      <c r="SM339" s="2"/>
      <c r="SN339" s="2"/>
      <c r="SO339" s="2"/>
      <c r="SP339" s="2"/>
      <c r="SQ339" s="2"/>
      <c r="SR339" s="2"/>
      <c r="SS339" s="2"/>
      <c r="ST339" s="2"/>
      <c r="SU339" s="2"/>
      <c r="SV339" s="2"/>
      <c r="SW339" s="2"/>
      <c r="SX339" s="2"/>
      <c r="SY339" s="2"/>
      <c r="SZ339" s="2"/>
      <c r="TA339" s="2"/>
      <c r="TB339" s="2"/>
      <c r="TC339" s="2"/>
      <c r="TD339" s="2"/>
      <c r="TE339" s="2"/>
      <c r="TF339" s="2"/>
      <c r="TG339" s="2"/>
      <c r="TH339" s="2"/>
      <c r="TI339" s="2"/>
      <c r="TJ339" s="2"/>
      <c r="TK339" s="2"/>
      <c r="TL339" s="2"/>
      <c r="TM339" s="2"/>
      <c r="TN339" s="2"/>
      <c r="TO339" s="2"/>
      <c r="TP339" s="2"/>
      <c r="TQ339" s="2"/>
      <c r="TR339" s="2"/>
      <c r="TS339" s="2"/>
      <c r="TT339" s="2"/>
      <c r="TU339" s="2"/>
      <c r="TV339" s="2"/>
      <c r="TW339" s="2"/>
      <c r="TX339" s="2"/>
      <c r="TY339" s="2"/>
      <c r="TZ339" s="2"/>
      <c r="UA339" s="2"/>
      <c r="UB339" s="2"/>
      <c r="UC339" s="2"/>
      <c r="UD339" s="2"/>
      <c r="UE339" s="2"/>
      <c r="UF339" s="2"/>
      <c r="UG339" s="2"/>
      <c r="UH339" s="2"/>
      <c r="UI339" s="2"/>
      <c r="UJ339" s="2"/>
      <c r="UK339" s="2"/>
      <c r="UL339" s="2"/>
      <c r="UM339" s="2"/>
      <c r="UN339" s="2"/>
      <c r="UO339" s="2"/>
      <c r="UP339" s="2"/>
      <c r="UQ339" s="2"/>
      <c r="UR339" s="2"/>
      <c r="US339" s="2"/>
      <c r="UT339" s="2"/>
      <c r="UU339" s="2"/>
      <c r="UV339" s="2"/>
      <c r="UW339" s="2"/>
      <c r="UX339" s="2"/>
      <c r="UY339" s="2"/>
      <c r="UZ339" s="2"/>
      <c r="VA339" s="2"/>
      <c r="VB339" s="2"/>
      <c r="VC339" s="2"/>
      <c r="VD339" s="2"/>
      <c r="VE339" s="2"/>
      <c r="VF339" s="2"/>
      <c r="VG339" s="2"/>
      <c r="VH339" s="2"/>
      <c r="VI339" s="2"/>
      <c r="VJ339" s="2"/>
      <c r="VK339" s="2"/>
      <c r="VL339" s="2"/>
      <c r="VM339" s="2"/>
      <c r="VN339" s="2"/>
      <c r="VO339" s="2"/>
      <c r="VP339" s="2"/>
      <c r="VQ339" s="2"/>
      <c r="VR339" s="2"/>
      <c r="VS339" s="2"/>
      <c r="VT339" s="2"/>
      <c r="VU339" s="2"/>
      <c r="VV339" s="2"/>
      <c r="VW339" s="2"/>
      <c r="VX339" s="2"/>
      <c r="VY339" s="2"/>
      <c r="VZ339" s="2"/>
      <c r="WA339" s="2"/>
      <c r="WB339" s="2"/>
      <c r="WC339" s="2"/>
      <c r="WD339" s="2"/>
      <c r="WE339" s="2"/>
      <c r="WF339" s="2"/>
      <c r="WG339" s="2"/>
      <c r="WH339" s="2"/>
      <c r="WI339" s="2"/>
      <c r="WJ339" s="2"/>
      <c r="WK339" s="2"/>
      <c r="WL339" s="2"/>
      <c r="WM339" s="2"/>
      <c r="WN339" s="2"/>
      <c r="WO339" s="2"/>
      <c r="WP339" s="2"/>
      <c r="WQ339" s="2"/>
      <c r="WR339" s="2"/>
      <c r="WS339" s="2"/>
      <c r="WT339" s="2"/>
      <c r="WU339" s="2"/>
      <c r="WV339" s="2"/>
      <c r="WW339" s="2"/>
      <c r="WX339" s="2"/>
      <c r="WY339" s="2"/>
      <c r="WZ339" s="2"/>
      <c r="XA339" s="2"/>
      <c r="XB339" s="2"/>
      <c r="XC339" s="2"/>
      <c r="XD339" s="2"/>
      <c r="XE339" s="2"/>
      <c r="XF339" s="2"/>
      <c r="XG339" s="2"/>
      <c r="XH339" s="2"/>
      <c r="XI339" s="2"/>
      <c r="XJ339" s="2"/>
      <c r="XK339" s="2"/>
      <c r="XL339" s="2"/>
      <c r="XM339" s="2"/>
      <c r="XN339" s="2"/>
      <c r="XO339" s="2"/>
      <c r="XP339" s="2"/>
      <c r="XQ339" s="2"/>
      <c r="XR339" s="2"/>
      <c r="XS339" s="2"/>
      <c r="XT339" s="2"/>
      <c r="XU339" s="2"/>
      <c r="XV339" s="2"/>
      <c r="XW339" s="2"/>
      <c r="XX339" s="2"/>
      <c r="XY339" s="2"/>
      <c r="XZ339" s="2"/>
      <c r="YA339" s="2"/>
      <c r="YB339" s="2"/>
      <c r="YC339" s="2"/>
      <c r="YD339" s="2"/>
      <c r="YE339" s="2"/>
      <c r="YF339" s="2"/>
      <c r="YG339" s="2"/>
      <c r="YH339" s="2"/>
      <c r="YI339" s="2"/>
      <c r="YJ339" s="2"/>
      <c r="YK339" s="2"/>
      <c r="YL339" s="2"/>
      <c r="YM339" s="2"/>
      <c r="YN339" s="2"/>
      <c r="YO339" s="2"/>
      <c r="YP339" s="2"/>
      <c r="YQ339" s="2"/>
      <c r="YR339" s="2"/>
      <c r="YS339" s="2"/>
      <c r="YT339" s="2"/>
      <c r="YU339" s="2"/>
      <c r="YV339" s="2"/>
      <c r="YW339" s="2"/>
      <c r="YX339" s="2"/>
      <c r="YY339" s="2"/>
      <c r="YZ339" s="2"/>
      <c r="ZA339" s="2"/>
      <c r="ZB339" s="2"/>
      <c r="ZC339" s="2"/>
      <c r="ZD339" s="2"/>
      <c r="ZE339" s="2"/>
      <c r="ZF339" s="2"/>
      <c r="ZG339" s="2"/>
      <c r="ZH339" s="2"/>
      <c r="ZI339" s="2"/>
      <c r="ZJ339" s="2"/>
      <c r="ZK339" s="2"/>
      <c r="ZL339" s="2"/>
      <c r="ZM339" s="2"/>
      <c r="ZN339" s="2"/>
      <c r="ZO339" s="2"/>
      <c r="ZP339" s="2"/>
      <c r="ZQ339" s="2"/>
      <c r="ZR339" s="2"/>
      <c r="ZS339" s="2"/>
      <c r="ZT339" s="2"/>
      <c r="ZU339" s="2"/>
      <c r="ZV339" s="2"/>
      <c r="ZW339" s="2"/>
      <c r="ZX339" s="2"/>
      <c r="ZY339" s="2"/>
      <c r="ZZ339" s="2"/>
      <c r="AAA339" s="2"/>
      <c r="AAB339" s="2"/>
      <c r="AAC339" s="2"/>
      <c r="AAD339" s="2"/>
      <c r="AAE339" s="2"/>
      <c r="AAF339" s="2"/>
      <c r="AAG339" s="2"/>
      <c r="AAH339" s="2"/>
      <c r="AAI339" s="2"/>
      <c r="AAJ339" s="2"/>
      <c r="AAK339" s="2"/>
      <c r="AAL339" s="2"/>
      <c r="AAM339" s="2"/>
      <c r="AAN339" s="2"/>
      <c r="AAO339" s="2"/>
      <c r="AAP339" s="2"/>
      <c r="AAQ339" s="2"/>
      <c r="AAR339" s="2"/>
      <c r="AAS339" s="2"/>
      <c r="AAT339" s="2"/>
      <c r="AAU339" s="2"/>
      <c r="AAV339" s="2"/>
      <c r="AAW339" s="2"/>
      <c r="AAX339" s="2"/>
      <c r="AAY339" s="2"/>
      <c r="AAZ339" s="2"/>
      <c r="ABA339" s="2"/>
      <c r="ABB339" s="2"/>
      <c r="ABC339" s="2"/>
      <c r="ABD339" s="2"/>
      <c r="ABE339" s="2"/>
      <c r="ABF339" s="2"/>
      <c r="ABG339" s="2"/>
      <c r="ABH339" s="2"/>
      <c r="ABI339" s="2"/>
      <c r="ABJ339" s="2"/>
      <c r="ABK339" s="2"/>
      <c r="ABL339" s="2"/>
      <c r="ABM339" s="2"/>
      <c r="ABN339" s="2"/>
      <c r="ABO339" s="2"/>
      <c r="ABP339" s="2"/>
      <c r="ABQ339" s="2"/>
      <c r="ABR339" s="2"/>
      <c r="ABS339" s="2"/>
      <c r="ABT339" s="2"/>
      <c r="ABU339" s="2"/>
      <c r="ABV339" s="2"/>
      <c r="ABW339" s="2"/>
      <c r="ABX339" s="2"/>
      <c r="ABY339" s="2"/>
      <c r="ABZ339" s="2"/>
    </row>
    <row r="340" spans="1:754" x14ac:dyDescent="0.2">
      <c r="A340" s="2">
        <v>1978</v>
      </c>
      <c r="B340" s="19" t="s">
        <v>19</v>
      </c>
      <c r="C340" s="6">
        <v>70612</v>
      </c>
      <c r="D340" s="5">
        <v>253</v>
      </c>
      <c r="E340" s="7">
        <f>C340/D340</f>
        <v>279.098814229249</v>
      </c>
      <c r="F340" s="11">
        <f>C340/1148307</f>
        <v>6.1492266440943057E-2</v>
      </c>
      <c r="G340" s="13">
        <v>35798</v>
      </c>
      <c r="H340" s="16">
        <f>C340/G340</f>
        <v>1.9725124308620594</v>
      </c>
    </row>
    <row r="341" spans="1:754" x14ac:dyDescent="0.2">
      <c r="A341" s="2">
        <v>1974</v>
      </c>
      <c r="B341" s="19" t="s">
        <v>19</v>
      </c>
      <c r="C341" s="6">
        <v>73873</v>
      </c>
      <c r="D341" s="5">
        <v>231</v>
      </c>
      <c r="E341" s="7">
        <f>C341/D341</f>
        <v>319.79653679653677</v>
      </c>
      <c r="F341" s="11">
        <f>C341/1148307</f>
        <v>6.4332099342771579E-2</v>
      </c>
      <c r="G341" s="14">
        <v>35225</v>
      </c>
      <c r="H341" s="16">
        <f>C341/G341</f>
        <v>2.0971753016323635</v>
      </c>
    </row>
    <row r="342" spans="1:754" x14ac:dyDescent="0.2">
      <c r="A342" s="2">
        <v>1950</v>
      </c>
      <c r="B342" s="19" t="s">
        <v>19</v>
      </c>
      <c r="C342" s="8">
        <v>196741</v>
      </c>
      <c r="D342" s="5">
        <v>1156</v>
      </c>
      <c r="E342" s="7">
        <f>C342/D342</f>
        <v>170.19117647058823</v>
      </c>
      <c r="F342" s="11">
        <f>C342/1148307</f>
        <v>0.17133135999345123</v>
      </c>
      <c r="G342" s="10">
        <v>34178</v>
      </c>
      <c r="H342" s="16">
        <f>C342/G342</f>
        <v>5.7563637427584995</v>
      </c>
    </row>
    <row r="343" spans="1:754" x14ac:dyDescent="0.2">
      <c r="A343" s="2">
        <v>1940</v>
      </c>
      <c r="B343" s="19" t="s">
        <v>19</v>
      </c>
      <c r="C343" s="6">
        <v>212863</v>
      </c>
      <c r="D343" s="5">
        <v>1604</v>
      </c>
      <c r="E343" s="7">
        <f>C343/D343</f>
        <v>132.70760598503742</v>
      </c>
      <c r="F343" s="11">
        <f>C343/1148307</f>
        <v>0.18537115945474511</v>
      </c>
      <c r="G343" s="12">
        <v>34178</v>
      </c>
      <c r="H343" s="16">
        <f>C343/G343</f>
        <v>6.2280706887471471</v>
      </c>
    </row>
    <row r="344" spans="1:754" x14ac:dyDescent="0.2">
      <c r="A344">
        <v>1930</v>
      </c>
      <c r="B344" s="19" t="s">
        <v>19</v>
      </c>
      <c r="C344" s="5">
        <v>264044</v>
      </c>
      <c r="D344" s="5">
        <v>1757</v>
      </c>
      <c r="E344" s="7">
        <f>C344/D344</f>
        <v>150.28116107000568</v>
      </c>
      <c r="F344" s="11">
        <f>C344/1148307</f>
        <v>0.22994199286427758</v>
      </c>
      <c r="G344" s="10">
        <v>31871</v>
      </c>
      <c r="H344" s="16">
        <f>C344/G344</f>
        <v>8.2847729911204535</v>
      </c>
    </row>
    <row r="345" spans="1:754" x14ac:dyDescent="0.2">
      <c r="A345">
        <v>1920</v>
      </c>
      <c r="B345" s="19" t="s">
        <v>19</v>
      </c>
      <c r="C345" s="4">
        <v>310596</v>
      </c>
      <c r="D345" s="6">
        <v>1978</v>
      </c>
      <c r="E345" s="7">
        <f>C345/D345</f>
        <v>157.02527805864509</v>
      </c>
      <c r="F345" s="11">
        <f>C345/1148307</f>
        <v>0.27048167432576831</v>
      </c>
      <c r="G345" s="12">
        <v>31871</v>
      </c>
      <c r="H345" s="16">
        <f>C345/G345</f>
        <v>9.7454111888550727</v>
      </c>
    </row>
    <row r="346" spans="1:754" x14ac:dyDescent="0.2">
      <c r="A346">
        <v>1910</v>
      </c>
      <c r="B346" s="19" t="s">
        <v>19</v>
      </c>
      <c r="C346" s="4">
        <v>359008</v>
      </c>
      <c r="D346" s="5">
        <v>2274</v>
      </c>
      <c r="E346" s="7">
        <f>C346/D346</f>
        <v>157.87510993843446</v>
      </c>
      <c r="F346" s="11">
        <f>C346/1148307</f>
        <v>0.31264113168342611</v>
      </c>
      <c r="G346" s="17"/>
      <c r="DU346" s="2"/>
      <c r="DV346" s="2"/>
      <c r="DW346" s="2"/>
      <c r="DX346" s="2"/>
      <c r="DY346" s="2"/>
      <c r="DZ346" s="2"/>
      <c r="EA346" s="2"/>
      <c r="EB346" s="2"/>
      <c r="EC346" s="2"/>
      <c r="ED346" s="2"/>
      <c r="EE346" s="2"/>
      <c r="EF346" s="2"/>
      <c r="EG346" s="2"/>
      <c r="EH346" s="2"/>
      <c r="EI346" s="2"/>
      <c r="EJ346" s="2"/>
      <c r="EK346" s="2"/>
      <c r="EL346" s="2"/>
      <c r="EM346" s="2"/>
      <c r="EN346" s="2"/>
      <c r="EO346" s="2"/>
      <c r="EP346" s="2"/>
      <c r="EQ346" s="2"/>
      <c r="ER346" s="2"/>
      <c r="ES346" s="2"/>
      <c r="ET346" s="2"/>
      <c r="EU346" s="2"/>
      <c r="EV346" s="2"/>
      <c r="EW346" s="2"/>
      <c r="EX346" s="2"/>
      <c r="EY346" s="2"/>
      <c r="EZ346" s="2"/>
      <c r="FA346" s="2"/>
      <c r="FB346" s="2"/>
      <c r="FC346" s="2"/>
      <c r="FD346" s="2"/>
      <c r="FE346" s="2"/>
      <c r="FF346" s="2"/>
      <c r="FG346" s="2"/>
      <c r="FH346" s="2"/>
      <c r="FI346" s="2"/>
      <c r="FJ346" s="2"/>
      <c r="FK346" s="2"/>
      <c r="FL346" s="2"/>
      <c r="FM346" s="2"/>
      <c r="FN346" s="2"/>
      <c r="FO346" s="2"/>
      <c r="FP346" s="2"/>
      <c r="FQ346" s="2"/>
      <c r="FR346" s="2"/>
      <c r="FS346" s="2"/>
      <c r="FT346" s="2"/>
      <c r="FU346" s="2"/>
      <c r="FV346" s="2"/>
      <c r="FW346" s="2"/>
      <c r="FX346" s="2"/>
      <c r="FY346" s="2"/>
      <c r="FZ346" s="2"/>
      <c r="GA346" s="2"/>
      <c r="GB346" s="2"/>
      <c r="GC346" s="2"/>
      <c r="GD346" s="2"/>
      <c r="GE346" s="2"/>
      <c r="GF346" s="2"/>
      <c r="GG346" s="2"/>
      <c r="GH346" s="2"/>
      <c r="GI346" s="2"/>
      <c r="GJ346" s="2"/>
      <c r="GK346" s="2"/>
      <c r="GL346" s="2"/>
      <c r="GM346" s="2"/>
      <c r="GN346" s="2"/>
      <c r="GO346" s="2"/>
      <c r="GP346" s="2"/>
      <c r="GQ346" s="2"/>
      <c r="GR346" s="2"/>
      <c r="GS346" s="2"/>
      <c r="GT346" s="2"/>
      <c r="GU346" s="2"/>
      <c r="GV346" s="2"/>
      <c r="GW346" s="2"/>
      <c r="GX346" s="2"/>
      <c r="GY346" s="2"/>
      <c r="GZ346" s="2"/>
      <c r="HA346" s="2"/>
      <c r="HB346" s="2"/>
      <c r="HC346" s="2"/>
      <c r="HD346" s="2"/>
      <c r="HE346" s="2"/>
      <c r="HF346" s="2"/>
      <c r="HG346" s="2"/>
      <c r="HH346" s="2"/>
      <c r="HI346" s="2"/>
      <c r="HJ346" s="2"/>
      <c r="HK346" s="2"/>
      <c r="HL346" s="2"/>
      <c r="HM346" s="2"/>
      <c r="HN346" s="2"/>
      <c r="HO346" s="2"/>
      <c r="HP346" s="2"/>
      <c r="HQ346" s="2"/>
      <c r="HR346" s="2"/>
      <c r="HS346" s="2"/>
      <c r="HT346" s="2"/>
      <c r="HU346" s="2"/>
      <c r="HV346" s="2"/>
      <c r="HW346" s="2"/>
      <c r="HX346" s="2"/>
      <c r="HY346" s="2"/>
      <c r="HZ346" s="2"/>
      <c r="IA346" s="2"/>
      <c r="IB346" s="2"/>
      <c r="IC346" s="2"/>
      <c r="ID346" s="2"/>
      <c r="IE346" s="2"/>
      <c r="IF346" s="2"/>
      <c r="IG346" s="2"/>
      <c r="IH346" s="2"/>
      <c r="II346" s="2"/>
      <c r="IJ346" s="2"/>
      <c r="IK346" s="2"/>
      <c r="IL346" s="2"/>
      <c r="IM346" s="2"/>
      <c r="IN346" s="2"/>
      <c r="IO346" s="2"/>
      <c r="IP346" s="2"/>
      <c r="IQ346" s="2"/>
      <c r="IR346" s="2"/>
      <c r="IS346" s="2"/>
      <c r="IT346" s="2"/>
      <c r="IU346" s="2"/>
      <c r="IV346" s="2"/>
      <c r="IW346" s="2"/>
      <c r="IX346" s="2"/>
      <c r="IY346" s="2"/>
      <c r="IZ346" s="2"/>
      <c r="JA346" s="2"/>
      <c r="JB346" s="2"/>
      <c r="JC346" s="2"/>
      <c r="JD346" s="2"/>
      <c r="JE346" s="2"/>
      <c r="JF346" s="2"/>
      <c r="JG346" s="2"/>
      <c r="JH346" s="2"/>
      <c r="JI346" s="2"/>
      <c r="JJ346" s="2"/>
      <c r="JK346" s="2"/>
      <c r="JL346" s="2"/>
      <c r="JM346" s="2"/>
      <c r="JN346" s="2"/>
      <c r="JO346" s="2"/>
      <c r="JP346" s="2"/>
      <c r="JQ346" s="2"/>
      <c r="JR346" s="2"/>
      <c r="JS346" s="2"/>
      <c r="JT346" s="2"/>
      <c r="JU346" s="2"/>
      <c r="JV346" s="2"/>
      <c r="JW346" s="2"/>
      <c r="JX346" s="2"/>
      <c r="JY346" s="2"/>
      <c r="JZ346" s="2"/>
      <c r="KA346" s="2"/>
      <c r="KB346" s="2"/>
      <c r="KC346" s="2"/>
      <c r="KD346" s="2"/>
      <c r="KE346" s="2"/>
      <c r="KF346" s="2"/>
      <c r="KG346" s="2"/>
      <c r="KH346" s="2"/>
      <c r="KI346" s="2"/>
      <c r="KJ346" s="2"/>
      <c r="KK346" s="2"/>
      <c r="KL346" s="2"/>
      <c r="KM346" s="2"/>
      <c r="KN346" s="2"/>
      <c r="KO346" s="2"/>
      <c r="KP346" s="2"/>
      <c r="KQ346" s="2"/>
      <c r="KR346" s="2"/>
      <c r="KS346" s="2"/>
      <c r="KT346" s="2"/>
      <c r="KU346" s="2"/>
      <c r="KV346" s="2"/>
      <c r="KW346" s="2"/>
      <c r="KX346" s="2"/>
      <c r="KY346" s="2"/>
      <c r="KZ346" s="2"/>
      <c r="LA346" s="2"/>
      <c r="LB346" s="2"/>
      <c r="LC346" s="2"/>
      <c r="LD346" s="2"/>
      <c r="LE346" s="2"/>
      <c r="LF346" s="2"/>
      <c r="LG346" s="2"/>
      <c r="LH346" s="2"/>
      <c r="LI346" s="2"/>
      <c r="LJ346" s="2"/>
      <c r="LK346" s="2"/>
      <c r="LL346" s="2"/>
      <c r="LM346" s="2"/>
      <c r="LN346" s="2"/>
      <c r="LO346" s="2"/>
      <c r="LP346" s="2"/>
      <c r="LQ346" s="2"/>
      <c r="LR346" s="2"/>
      <c r="LS346" s="2"/>
      <c r="LT346" s="2"/>
      <c r="LU346" s="2"/>
      <c r="LV346" s="2"/>
      <c r="LW346" s="2"/>
      <c r="LX346" s="2"/>
      <c r="LY346" s="2"/>
      <c r="LZ346" s="2"/>
      <c r="MA346" s="2"/>
      <c r="MB346" s="2"/>
      <c r="MC346" s="2"/>
      <c r="MD346" s="2"/>
      <c r="ME346" s="2"/>
      <c r="MF346" s="2"/>
      <c r="MG346" s="2"/>
      <c r="MH346" s="2"/>
      <c r="MI346" s="2"/>
      <c r="MJ346" s="2"/>
      <c r="MK346" s="2"/>
      <c r="ML346" s="2"/>
      <c r="MM346" s="2"/>
      <c r="MN346" s="2"/>
      <c r="MO346" s="2"/>
      <c r="MP346" s="2"/>
      <c r="MQ346" s="2"/>
      <c r="MR346" s="2"/>
      <c r="MS346" s="2"/>
      <c r="MT346" s="2"/>
      <c r="MU346" s="2"/>
      <c r="MV346" s="2"/>
      <c r="MW346" s="2"/>
      <c r="MX346" s="2"/>
      <c r="MY346" s="2"/>
      <c r="MZ346" s="2"/>
      <c r="NA346" s="2"/>
      <c r="NB346" s="2"/>
      <c r="NC346" s="2"/>
      <c r="ND346" s="2"/>
      <c r="NE346" s="2"/>
      <c r="NF346" s="2"/>
      <c r="NG346" s="2"/>
      <c r="NH346" s="2"/>
      <c r="NI346" s="2"/>
      <c r="NJ346" s="2"/>
      <c r="NK346" s="2"/>
      <c r="NL346" s="2"/>
      <c r="NM346" s="2"/>
      <c r="NN346" s="2"/>
      <c r="NO346" s="2"/>
      <c r="NP346" s="2"/>
      <c r="NQ346" s="2"/>
      <c r="NR346" s="2"/>
      <c r="NS346" s="2"/>
      <c r="NT346" s="2"/>
      <c r="NU346" s="2"/>
      <c r="NV346" s="2"/>
      <c r="NW346" s="2"/>
      <c r="NX346" s="2"/>
      <c r="NY346" s="2"/>
      <c r="NZ346" s="2"/>
      <c r="OA346" s="2"/>
      <c r="OB346" s="2"/>
      <c r="OC346" s="2"/>
      <c r="OD346" s="2"/>
      <c r="OE346" s="2"/>
      <c r="OF346" s="2"/>
      <c r="OG346" s="2"/>
      <c r="OH346" s="2"/>
      <c r="OI346" s="2"/>
      <c r="OJ346" s="2"/>
      <c r="OK346" s="2"/>
      <c r="OL346" s="2"/>
      <c r="OM346" s="2"/>
      <c r="ON346" s="2"/>
      <c r="OO346" s="2"/>
      <c r="OP346" s="2"/>
      <c r="OQ346" s="2"/>
      <c r="OR346" s="2"/>
      <c r="OS346" s="2"/>
      <c r="OT346" s="2"/>
      <c r="OU346" s="2"/>
      <c r="OV346" s="2"/>
      <c r="OW346" s="2"/>
      <c r="OX346" s="2"/>
      <c r="OY346" s="2"/>
      <c r="OZ346" s="2"/>
      <c r="PA346" s="2"/>
      <c r="PB346" s="2"/>
      <c r="PC346" s="2"/>
      <c r="PD346" s="2"/>
      <c r="PE346" s="2"/>
      <c r="PF346" s="2"/>
      <c r="PG346" s="2"/>
      <c r="PH346" s="2"/>
      <c r="PI346" s="2"/>
      <c r="PJ346" s="2"/>
      <c r="PK346" s="2"/>
      <c r="PL346" s="2"/>
      <c r="PM346" s="2"/>
      <c r="PN346" s="2"/>
      <c r="PO346" s="2"/>
      <c r="PP346" s="2"/>
      <c r="PQ346" s="2"/>
      <c r="PR346" s="2"/>
      <c r="PS346" s="2"/>
      <c r="PT346" s="2"/>
      <c r="PU346" s="2"/>
      <c r="PV346" s="2"/>
      <c r="PW346" s="2"/>
      <c r="PX346" s="2"/>
      <c r="PY346" s="2"/>
      <c r="PZ346" s="2"/>
      <c r="QA346" s="2"/>
      <c r="QB346" s="2"/>
      <c r="QC346" s="2"/>
      <c r="QD346" s="2"/>
      <c r="QE346" s="2"/>
      <c r="QF346" s="2"/>
      <c r="QG346" s="2"/>
      <c r="QH346" s="2"/>
      <c r="QI346" s="2"/>
      <c r="QJ346" s="2"/>
      <c r="QK346" s="2"/>
      <c r="QL346" s="2"/>
      <c r="QM346" s="2"/>
      <c r="QN346" s="2"/>
      <c r="QO346" s="2"/>
      <c r="QP346" s="2"/>
      <c r="QQ346" s="2"/>
      <c r="QR346" s="2"/>
      <c r="QS346" s="2"/>
      <c r="QT346" s="2"/>
      <c r="QU346" s="2"/>
      <c r="QV346" s="2"/>
      <c r="QW346" s="2"/>
      <c r="QX346" s="2"/>
      <c r="QY346" s="2"/>
      <c r="QZ346" s="2"/>
      <c r="RA346" s="2"/>
      <c r="RB346" s="2"/>
      <c r="RC346" s="2"/>
      <c r="RD346" s="2"/>
      <c r="RE346" s="2"/>
      <c r="RF346" s="2"/>
      <c r="RG346" s="2"/>
      <c r="RH346" s="2"/>
      <c r="RI346" s="2"/>
      <c r="RJ346" s="2"/>
      <c r="RK346" s="2"/>
      <c r="RL346" s="2"/>
      <c r="RM346" s="2"/>
      <c r="RN346" s="2"/>
      <c r="RO346" s="2"/>
      <c r="RP346" s="2"/>
      <c r="RQ346" s="2"/>
      <c r="RR346" s="2"/>
      <c r="RS346" s="2"/>
      <c r="RT346" s="2"/>
      <c r="RU346" s="2"/>
      <c r="RV346" s="2"/>
      <c r="RW346" s="2"/>
      <c r="RX346" s="2"/>
      <c r="RY346" s="2"/>
      <c r="RZ346" s="2"/>
      <c r="SA346" s="2"/>
      <c r="SB346" s="2"/>
      <c r="SC346" s="2"/>
      <c r="SD346" s="2"/>
      <c r="SE346" s="2"/>
      <c r="SF346" s="2"/>
      <c r="SG346" s="2"/>
      <c r="SH346" s="2"/>
      <c r="SI346" s="2"/>
      <c r="SJ346" s="2"/>
      <c r="SK346" s="2"/>
      <c r="SL346" s="2"/>
      <c r="SM346" s="2"/>
      <c r="SN346" s="2"/>
      <c r="SO346" s="2"/>
      <c r="SP346" s="2"/>
      <c r="SQ346" s="2"/>
      <c r="SR346" s="2"/>
      <c r="SS346" s="2"/>
      <c r="ST346" s="2"/>
      <c r="SU346" s="2"/>
      <c r="SV346" s="2"/>
      <c r="SW346" s="2"/>
      <c r="SX346" s="2"/>
      <c r="SY346" s="2"/>
      <c r="SZ346" s="2"/>
      <c r="TA346" s="2"/>
      <c r="TB346" s="2"/>
      <c r="TC346" s="2"/>
      <c r="TD346" s="2"/>
      <c r="TE346" s="2"/>
      <c r="TF346" s="2"/>
      <c r="TG346" s="2"/>
      <c r="TH346" s="2"/>
      <c r="TI346" s="2"/>
      <c r="TJ346" s="2"/>
      <c r="TK346" s="2"/>
      <c r="TL346" s="2"/>
      <c r="TM346" s="2"/>
      <c r="TN346" s="2"/>
      <c r="TO346" s="2"/>
      <c r="TP346" s="2"/>
      <c r="TQ346" s="2"/>
      <c r="TR346" s="2"/>
      <c r="TS346" s="2"/>
      <c r="TT346" s="2"/>
      <c r="TU346" s="2"/>
      <c r="TV346" s="2"/>
      <c r="TW346" s="2"/>
      <c r="TX346" s="2"/>
      <c r="TY346" s="2"/>
      <c r="TZ346" s="2"/>
      <c r="UA346" s="2"/>
      <c r="UB346" s="2"/>
      <c r="UC346" s="2"/>
      <c r="UD346" s="2"/>
      <c r="UE346" s="2"/>
      <c r="UF346" s="2"/>
      <c r="UG346" s="2"/>
      <c r="UH346" s="2"/>
      <c r="UI346" s="2"/>
      <c r="UJ346" s="2"/>
      <c r="UK346" s="2"/>
      <c r="UL346" s="2"/>
      <c r="UM346" s="2"/>
      <c r="UN346" s="2"/>
      <c r="UO346" s="2"/>
      <c r="UP346" s="2"/>
      <c r="UQ346" s="2"/>
      <c r="UR346" s="2"/>
      <c r="US346" s="2"/>
      <c r="UT346" s="2"/>
      <c r="UU346" s="2"/>
      <c r="UV346" s="2"/>
      <c r="UW346" s="2"/>
      <c r="UX346" s="2"/>
      <c r="UY346" s="2"/>
      <c r="UZ346" s="2"/>
      <c r="VA346" s="2"/>
      <c r="VB346" s="2"/>
      <c r="VC346" s="2"/>
      <c r="VD346" s="2"/>
      <c r="VE346" s="2"/>
      <c r="VF346" s="2"/>
      <c r="VG346" s="2"/>
      <c r="VH346" s="2"/>
      <c r="VI346" s="2"/>
      <c r="VJ346" s="2"/>
      <c r="VK346" s="2"/>
      <c r="VL346" s="2"/>
      <c r="VM346" s="2"/>
      <c r="VN346" s="2"/>
      <c r="VO346" s="2"/>
      <c r="VP346" s="2"/>
      <c r="VQ346" s="2"/>
      <c r="VR346" s="2"/>
      <c r="VS346" s="2"/>
      <c r="VT346" s="2"/>
      <c r="VU346" s="2"/>
      <c r="VV346" s="2"/>
      <c r="VW346" s="2"/>
      <c r="VX346" s="2"/>
      <c r="VY346" s="2"/>
      <c r="VZ346" s="2"/>
      <c r="WA346" s="2"/>
      <c r="WB346" s="2"/>
      <c r="WC346" s="2"/>
      <c r="WD346" s="2"/>
      <c r="WE346" s="2"/>
      <c r="WF346" s="2"/>
      <c r="WG346" s="2"/>
      <c r="WH346" s="2"/>
      <c r="WI346" s="2"/>
      <c r="WJ346" s="2"/>
      <c r="WK346" s="2"/>
      <c r="WL346" s="2"/>
      <c r="WM346" s="2"/>
      <c r="WN346" s="2"/>
      <c r="WO346" s="2"/>
      <c r="WP346" s="2"/>
      <c r="WQ346" s="2"/>
      <c r="WR346" s="2"/>
      <c r="WS346" s="2"/>
      <c r="WT346" s="2"/>
      <c r="WU346" s="2"/>
      <c r="WV346" s="2"/>
      <c r="WW346" s="2"/>
      <c r="WX346" s="2"/>
      <c r="WY346" s="2"/>
      <c r="WZ346" s="2"/>
      <c r="XA346" s="2"/>
      <c r="XB346" s="2"/>
      <c r="XC346" s="2"/>
      <c r="XD346" s="2"/>
      <c r="XE346" s="2"/>
      <c r="XF346" s="2"/>
      <c r="XG346" s="2"/>
      <c r="XH346" s="2"/>
      <c r="XI346" s="2"/>
      <c r="XJ346" s="2"/>
      <c r="XK346" s="2"/>
      <c r="XL346" s="2"/>
      <c r="XM346" s="2"/>
      <c r="XN346" s="2"/>
      <c r="XO346" s="2"/>
      <c r="XP346" s="2"/>
      <c r="XQ346" s="2"/>
      <c r="XR346" s="2"/>
      <c r="XS346" s="2"/>
      <c r="XT346" s="2"/>
      <c r="XU346" s="2"/>
      <c r="XV346" s="2"/>
      <c r="XW346" s="2"/>
      <c r="XX346" s="2"/>
      <c r="XY346" s="2"/>
      <c r="XZ346" s="2"/>
      <c r="YA346" s="2"/>
      <c r="YB346" s="2"/>
      <c r="YC346" s="2"/>
      <c r="YD346" s="2"/>
      <c r="YE346" s="2"/>
      <c r="YF346" s="2"/>
      <c r="YG346" s="2"/>
      <c r="YH346" s="2"/>
      <c r="YI346" s="2"/>
      <c r="YJ346" s="2"/>
      <c r="YK346" s="2"/>
      <c r="YL346" s="2"/>
      <c r="YM346" s="2"/>
      <c r="YN346" s="2"/>
      <c r="YO346" s="2"/>
      <c r="YP346" s="2"/>
      <c r="YQ346" s="2"/>
      <c r="YR346" s="2"/>
      <c r="YS346" s="2"/>
      <c r="YT346" s="2"/>
      <c r="YU346" s="2"/>
      <c r="YV346" s="2"/>
      <c r="YW346" s="2"/>
      <c r="YX346" s="2"/>
      <c r="YY346" s="2"/>
      <c r="YZ346" s="2"/>
      <c r="ZA346" s="2"/>
      <c r="ZB346" s="2"/>
      <c r="ZC346" s="2"/>
      <c r="ZD346" s="2"/>
      <c r="ZE346" s="2"/>
      <c r="ZF346" s="2"/>
      <c r="ZG346" s="2"/>
      <c r="ZH346" s="2"/>
      <c r="ZI346" s="2"/>
      <c r="ZJ346" s="2"/>
      <c r="ZK346" s="2"/>
      <c r="ZL346" s="2"/>
      <c r="ZM346" s="2"/>
      <c r="ZN346" s="2"/>
      <c r="ZO346" s="2"/>
      <c r="ZP346" s="2"/>
      <c r="ZQ346" s="2"/>
      <c r="ZR346" s="2"/>
      <c r="ZS346" s="2"/>
      <c r="ZT346" s="2"/>
      <c r="ZU346" s="2"/>
      <c r="ZV346" s="2"/>
      <c r="ZW346" s="2"/>
      <c r="ZX346" s="2"/>
      <c r="ZY346" s="2"/>
      <c r="ZZ346" s="2"/>
      <c r="AAA346" s="2"/>
      <c r="AAB346" s="2"/>
      <c r="AAC346" s="2"/>
      <c r="AAD346" s="2"/>
      <c r="AAE346" s="2"/>
      <c r="AAF346" s="2"/>
      <c r="AAG346" s="2"/>
      <c r="AAH346" s="2"/>
      <c r="AAI346" s="2"/>
      <c r="AAJ346" s="2"/>
      <c r="AAK346" s="2"/>
      <c r="AAL346" s="2"/>
      <c r="AAM346" s="2"/>
      <c r="AAN346" s="2"/>
      <c r="AAO346" s="2"/>
      <c r="AAP346" s="2"/>
      <c r="AAQ346" s="2"/>
      <c r="AAR346" s="2"/>
      <c r="AAS346" s="2"/>
      <c r="AAT346" s="2"/>
      <c r="AAU346" s="2"/>
      <c r="AAV346" s="2"/>
      <c r="AAW346" s="2"/>
      <c r="AAX346" s="2"/>
      <c r="AAY346" s="2"/>
      <c r="AAZ346" s="2"/>
      <c r="ABA346" s="2"/>
      <c r="ABB346" s="2"/>
      <c r="ABC346" s="2"/>
      <c r="ABD346" s="2"/>
      <c r="ABE346" s="2"/>
      <c r="ABF346" s="2"/>
      <c r="ABG346" s="2"/>
      <c r="ABH346" s="2"/>
      <c r="ABI346" s="2"/>
      <c r="ABJ346" s="2"/>
      <c r="ABK346" s="2"/>
      <c r="ABL346" s="2"/>
      <c r="ABM346" s="2"/>
      <c r="ABN346" s="2"/>
      <c r="ABO346" s="2"/>
      <c r="ABP346" s="2"/>
      <c r="ABQ346" s="2"/>
      <c r="ABR346" s="2"/>
      <c r="ABS346" s="2"/>
      <c r="ABT346" s="2"/>
      <c r="ABU346" s="2"/>
      <c r="ABV346" s="2"/>
      <c r="ABW346" s="2"/>
      <c r="ABX346" s="2"/>
      <c r="ABY346" s="2"/>
      <c r="ABZ346" s="2"/>
    </row>
    <row r="347" spans="1:754" x14ac:dyDescent="0.2">
      <c r="A347" s="2">
        <v>1935</v>
      </c>
      <c r="B347" s="19" t="s">
        <v>19</v>
      </c>
      <c r="C347" s="5">
        <v>294264</v>
      </c>
      <c r="D347" s="5">
        <v>2054</v>
      </c>
      <c r="E347" s="7">
        <f>C347/D347</f>
        <v>143.26387536514119</v>
      </c>
      <c r="F347" s="11">
        <f>C347/1148307</f>
        <v>0.25625899694071358</v>
      </c>
      <c r="G347" s="15"/>
    </row>
    <row r="348" spans="1:754" x14ac:dyDescent="0.2">
      <c r="A348">
        <v>1925</v>
      </c>
      <c r="B348" s="19" t="s">
        <v>19</v>
      </c>
      <c r="C348" s="4">
        <v>282744</v>
      </c>
      <c r="D348" s="5">
        <v>1873</v>
      </c>
      <c r="E348" s="7">
        <f>C348/D348</f>
        <v>150.9578216764549</v>
      </c>
      <c r="F348" s="11">
        <f>C348/1148307</f>
        <v>0.24622683655154937</v>
      </c>
      <c r="G348" s="17"/>
    </row>
    <row r="349" spans="1:754" x14ac:dyDescent="0.2">
      <c r="A349" s="2">
        <v>1945</v>
      </c>
      <c r="B349" s="19" t="s">
        <v>19</v>
      </c>
      <c r="C349" s="6">
        <v>218644</v>
      </c>
      <c r="D349" s="5">
        <v>1424</v>
      </c>
      <c r="E349" s="7">
        <f>C349/D349</f>
        <v>153.54213483146069</v>
      </c>
      <c r="F349" s="11">
        <f>C349/1148307</f>
        <v>0.1904055274417033</v>
      </c>
      <c r="G349" s="15"/>
    </row>
    <row r="350" spans="1:754" x14ac:dyDescent="0.2">
      <c r="A350" s="2">
        <v>1954</v>
      </c>
      <c r="B350" s="19" t="s">
        <v>19</v>
      </c>
      <c r="C350" s="8">
        <v>172429</v>
      </c>
      <c r="D350" s="5">
        <v>839</v>
      </c>
      <c r="E350" s="7">
        <f>C350/D350</f>
        <v>205.51728247914184</v>
      </c>
      <c r="F350" s="11">
        <f>C350/1148307</f>
        <v>0.15015932150548592</v>
      </c>
      <c r="G350" s="17"/>
    </row>
    <row r="351" spans="1:754" x14ac:dyDescent="0.2">
      <c r="A351" s="2">
        <v>1959</v>
      </c>
      <c r="B351" s="19" t="s">
        <v>19</v>
      </c>
      <c r="C351" s="6">
        <v>126717</v>
      </c>
      <c r="D351" s="5">
        <v>529</v>
      </c>
      <c r="E351" s="7">
        <f>C351/D351</f>
        <v>239.54064272211721</v>
      </c>
      <c r="F351" s="11">
        <f>C351/1148307</f>
        <v>0.11035115173903842</v>
      </c>
      <c r="G351" s="15"/>
    </row>
    <row r="352" spans="1:754" x14ac:dyDescent="0.2">
      <c r="A352" s="2">
        <v>1964</v>
      </c>
      <c r="B352" s="19" t="s">
        <v>19</v>
      </c>
      <c r="C352" s="6">
        <v>101601</v>
      </c>
      <c r="D352" s="5">
        <v>385</v>
      </c>
      <c r="E352" s="7">
        <f>C352/D352</f>
        <v>263.89870129870133</v>
      </c>
      <c r="F352" s="11">
        <f>C352/1148307</f>
        <v>8.8478952057246013E-2</v>
      </c>
      <c r="G352" s="17"/>
    </row>
    <row r="353" spans="1:754" x14ac:dyDescent="0.2">
      <c r="A353" s="2">
        <v>1969</v>
      </c>
      <c r="B353" s="19" t="s">
        <v>19</v>
      </c>
      <c r="C353" s="6">
        <v>75965</v>
      </c>
      <c r="D353" s="5">
        <v>285</v>
      </c>
      <c r="E353" s="7">
        <f>C353/D353</f>
        <v>266.54385964912279</v>
      </c>
      <c r="F353" s="11">
        <f>C353/1148307</f>
        <v>6.61539118023316E-2</v>
      </c>
      <c r="G353" s="15"/>
    </row>
    <row r="354" spans="1:754" x14ac:dyDescent="0.2">
      <c r="A354" s="2">
        <v>2007</v>
      </c>
      <c r="B354" s="19" t="s">
        <v>20</v>
      </c>
      <c r="C354" s="5">
        <v>130852</v>
      </c>
      <c r="D354">
        <v>604</v>
      </c>
      <c r="E354" s="7">
        <f>C354/D354</f>
        <v>216.64238410596028</v>
      </c>
      <c r="F354" s="11">
        <f>C354/1042637</f>
        <v>0.12550101329609442</v>
      </c>
      <c r="G354" s="13">
        <v>51782</v>
      </c>
      <c r="H354" s="16">
        <f>C354/G354</f>
        <v>2.5269784867328413</v>
      </c>
    </row>
    <row r="355" spans="1:754" x14ac:dyDescent="0.2">
      <c r="A355" s="2">
        <v>2002</v>
      </c>
      <c r="B355" s="19" t="s">
        <v>20</v>
      </c>
      <c r="C355" s="6">
        <v>138236</v>
      </c>
      <c r="D355">
        <v>532</v>
      </c>
      <c r="E355" s="7">
        <f>C355/D355</f>
        <v>259.84210526315792</v>
      </c>
      <c r="F355" s="11">
        <f>C355/1042637</f>
        <v>0.13258305623145927</v>
      </c>
      <c r="G355" s="14">
        <v>50924</v>
      </c>
      <c r="H355" s="16">
        <f>C355/G355</f>
        <v>2.7145550231717852</v>
      </c>
    </row>
    <row r="356" spans="1:754" x14ac:dyDescent="0.2">
      <c r="A356" s="2">
        <v>2017</v>
      </c>
      <c r="B356" s="19" t="s">
        <v>20</v>
      </c>
      <c r="C356" s="5">
        <v>140717</v>
      </c>
      <c r="D356">
        <v>636</v>
      </c>
      <c r="E356" s="7">
        <f>C356/D356</f>
        <v>221.25314465408806</v>
      </c>
      <c r="F356" s="11">
        <f>C356/1042637</f>
        <v>0.13496259963918411</v>
      </c>
      <c r="G356" s="13">
        <v>50478</v>
      </c>
      <c r="H356" s="16">
        <f>C356/G356</f>
        <v>2.7876896865961407</v>
      </c>
    </row>
    <row r="357" spans="1:754" x14ac:dyDescent="0.2">
      <c r="A357" s="2">
        <v>2012</v>
      </c>
      <c r="B357" s="19" t="s">
        <v>20</v>
      </c>
      <c r="C357" s="5">
        <v>145023</v>
      </c>
      <c r="D357">
        <v>688</v>
      </c>
      <c r="E357" s="7">
        <f>C357/D357</f>
        <v>210.78924418604652</v>
      </c>
      <c r="F357" s="11">
        <f>C357/1042637</f>
        <v>0.13909251254271621</v>
      </c>
      <c r="G357" s="14">
        <v>51791</v>
      </c>
      <c r="H357" s="16">
        <f>C357/G357</f>
        <v>2.800158328667143</v>
      </c>
    </row>
    <row r="358" spans="1:754" x14ac:dyDescent="0.2">
      <c r="A358">
        <v>1992</v>
      </c>
      <c r="B358" s="19" t="s">
        <v>20</v>
      </c>
      <c r="C358" s="6">
        <v>138299</v>
      </c>
      <c r="D358">
        <v>512</v>
      </c>
      <c r="E358" s="7">
        <f>C358/D358</f>
        <v>270.115234375</v>
      </c>
      <c r="F358" s="11">
        <f>C358/1042637</f>
        <v>0.13264347994556111</v>
      </c>
      <c r="G358" s="13">
        <v>48702</v>
      </c>
      <c r="H358" s="16">
        <f>C358/G358</f>
        <v>2.8396985750071866</v>
      </c>
    </row>
    <row r="359" spans="1:754" x14ac:dyDescent="0.2">
      <c r="A359">
        <v>1997</v>
      </c>
      <c r="B359" s="19" t="s">
        <v>20</v>
      </c>
      <c r="C359" s="6">
        <v>163017</v>
      </c>
      <c r="D359">
        <v>476</v>
      </c>
      <c r="E359" s="7">
        <f>C359/D359</f>
        <v>342.47268907563023</v>
      </c>
      <c r="F359" s="11">
        <f>C359/1042637</f>
        <v>0.15635067621808932</v>
      </c>
      <c r="G359" s="5">
        <v>49919</v>
      </c>
      <c r="H359" s="16">
        <f>C359/G359</f>
        <v>3.2656303211202147</v>
      </c>
    </row>
    <row r="360" spans="1:754" x14ac:dyDescent="0.2">
      <c r="A360">
        <v>1987</v>
      </c>
      <c r="B360" s="19" t="s">
        <v>20</v>
      </c>
      <c r="C360" s="6">
        <v>157189</v>
      </c>
      <c r="D360" s="5">
        <v>557</v>
      </c>
      <c r="E360" s="7">
        <f>C360/D360</f>
        <v>282.20646319569119</v>
      </c>
      <c r="F360" s="11">
        <f>C360/1042637</f>
        <v>0.15076100311038262</v>
      </c>
      <c r="G360" s="13">
        <v>44143</v>
      </c>
      <c r="H360" s="16">
        <f>C360/G360</f>
        <v>3.5609043336429331</v>
      </c>
    </row>
    <row r="361" spans="1:754" x14ac:dyDescent="0.2">
      <c r="A361" s="2">
        <v>1974</v>
      </c>
      <c r="B361" s="19" t="s">
        <v>20</v>
      </c>
      <c r="C361" s="6">
        <v>166945</v>
      </c>
      <c r="D361" s="5">
        <v>616</v>
      </c>
      <c r="E361" s="7">
        <f>C361/D361</f>
        <v>271.01461038961037</v>
      </c>
      <c r="F361" s="11">
        <f>C361/1042637</f>
        <v>0.16011804683701039</v>
      </c>
      <c r="G361" s="14">
        <v>44283</v>
      </c>
      <c r="H361" s="16">
        <f>C361/G361</f>
        <v>3.7699568683241877</v>
      </c>
    </row>
    <row r="362" spans="1:754" x14ac:dyDescent="0.2">
      <c r="A362" s="2">
        <v>1978</v>
      </c>
      <c r="B362" s="19" t="s">
        <v>20</v>
      </c>
      <c r="C362" s="6">
        <v>173450</v>
      </c>
      <c r="D362" s="5">
        <v>607</v>
      </c>
      <c r="E362" s="7">
        <f>C362/D362</f>
        <v>285.74958813838549</v>
      </c>
      <c r="F362" s="11">
        <f>C362/1042637</f>
        <v>0.16635703509466862</v>
      </c>
      <c r="G362" s="13">
        <v>44870</v>
      </c>
      <c r="H362" s="16">
        <f>C362/G362</f>
        <v>3.8656117673278358</v>
      </c>
    </row>
    <row r="363" spans="1:754" x14ac:dyDescent="0.2">
      <c r="A363">
        <v>1982</v>
      </c>
      <c r="B363" s="19" t="s">
        <v>20</v>
      </c>
      <c r="C363" s="6">
        <v>172145</v>
      </c>
      <c r="D363" s="5">
        <v>612</v>
      </c>
      <c r="E363" s="7">
        <f>C363/D363</f>
        <v>281.28267973856208</v>
      </c>
      <c r="F363" s="11">
        <f>C363/1042637</f>
        <v>0.16510540101684479</v>
      </c>
      <c r="G363" s="14">
        <v>44038</v>
      </c>
      <c r="H363" s="16">
        <f>C363/G363</f>
        <v>3.9090104001089969</v>
      </c>
      <c r="DU363" s="2"/>
      <c r="DV363" s="2"/>
      <c r="DW363" s="2"/>
      <c r="DX363" s="2"/>
      <c r="DY363" s="2"/>
      <c r="DZ363" s="2"/>
      <c r="EA363" s="2"/>
      <c r="EB363" s="2"/>
      <c r="EC363" s="2"/>
      <c r="ED363" s="2"/>
      <c r="EE363" s="2"/>
      <c r="EF363" s="2"/>
      <c r="EG363" s="2"/>
      <c r="EH363" s="2"/>
      <c r="EI363" s="2"/>
      <c r="EJ363" s="2"/>
      <c r="EK363" s="2"/>
      <c r="EL363" s="2"/>
      <c r="EM363" s="2"/>
      <c r="EN363" s="2"/>
      <c r="EO363" s="2"/>
      <c r="EP363" s="2"/>
      <c r="EQ363" s="2"/>
      <c r="ER363" s="2"/>
      <c r="ES363" s="2"/>
      <c r="ET363" s="2"/>
      <c r="EU363" s="2"/>
      <c r="EV363" s="2"/>
      <c r="EW363" s="2"/>
      <c r="EX363" s="2"/>
      <c r="EY363" s="2"/>
      <c r="EZ363" s="2"/>
      <c r="FA363" s="2"/>
      <c r="FB363" s="2"/>
      <c r="FC363" s="2"/>
      <c r="FD363" s="2"/>
      <c r="FE363" s="2"/>
      <c r="FF363" s="2"/>
      <c r="FG363" s="2"/>
      <c r="FH363" s="2"/>
      <c r="FI363" s="2"/>
      <c r="FJ363" s="2"/>
      <c r="FK363" s="2"/>
      <c r="FL363" s="2"/>
      <c r="FM363" s="2"/>
      <c r="FN363" s="2"/>
      <c r="FO363" s="2"/>
      <c r="FP363" s="2"/>
      <c r="FQ363" s="2"/>
      <c r="FR363" s="2"/>
      <c r="FS363" s="2"/>
      <c r="FT363" s="2"/>
      <c r="FU363" s="2"/>
      <c r="FV363" s="2"/>
      <c r="FW363" s="2"/>
      <c r="FX363" s="2"/>
      <c r="FY363" s="2"/>
      <c r="FZ363" s="2"/>
      <c r="GA363" s="2"/>
      <c r="GB363" s="2"/>
      <c r="GC363" s="2"/>
      <c r="GD363" s="2"/>
      <c r="GE363" s="2"/>
      <c r="GF363" s="2"/>
      <c r="GG363" s="2"/>
      <c r="GH363" s="2"/>
      <c r="GI363" s="2"/>
      <c r="GJ363" s="2"/>
      <c r="GK363" s="2"/>
      <c r="GL363" s="2"/>
      <c r="GM363" s="2"/>
      <c r="GN363" s="2"/>
      <c r="GO363" s="2"/>
      <c r="GP363" s="2"/>
      <c r="GQ363" s="2"/>
      <c r="GR363" s="2"/>
      <c r="GS363" s="2"/>
      <c r="GT363" s="2"/>
      <c r="GU363" s="2"/>
      <c r="GV363" s="2"/>
      <c r="GW363" s="2"/>
      <c r="GX363" s="2"/>
      <c r="GY363" s="2"/>
      <c r="GZ363" s="2"/>
      <c r="HA363" s="2"/>
      <c r="HB363" s="2"/>
      <c r="HC363" s="2"/>
      <c r="HD363" s="2"/>
      <c r="HE363" s="2"/>
      <c r="HF363" s="2"/>
      <c r="HG363" s="2"/>
      <c r="HH363" s="2"/>
      <c r="HI363" s="2"/>
      <c r="HJ363" s="2"/>
      <c r="HK363" s="2"/>
      <c r="HL363" s="2"/>
      <c r="HM363" s="2"/>
      <c r="HN363" s="2"/>
      <c r="HO363" s="2"/>
      <c r="HP363" s="2"/>
      <c r="HQ363" s="2"/>
      <c r="HR363" s="2"/>
      <c r="HS363" s="2"/>
      <c r="HT363" s="2"/>
      <c r="HU363" s="2"/>
      <c r="HV363" s="2"/>
      <c r="HW363" s="2"/>
      <c r="HX363" s="2"/>
      <c r="HY363" s="2"/>
      <c r="HZ363" s="2"/>
      <c r="IA363" s="2"/>
      <c r="IB363" s="2"/>
      <c r="IC363" s="2"/>
      <c r="ID363" s="2"/>
      <c r="IE363" s="2"/>
      <c r="IF363" s="2"/>
      <c r="IG363" s="2"/>
      <c r="IH363" s="2"/>
      <c r="II363" s="2"/>
      <c r="IJ363" s="2"/>
      <c r="IK363" s="2"/>
      <c r="IL363" s="2"/>
      <c r="IM363" s="2"/>
      <c r="IN363" s="2"/>
      <c r="IO363" s="2"/>
      <c r="IP363" s="2"/>
      <c r="IQ363" s="2"/>
      <c r="IR363" s="2"/>
      <c r="IS363" s="2"/>
      <c r="IT363" s="2"/>
      <c r="IU363" s="2"/>
      <c r="IV363" s="2"/>
      <c r="IW363" s="2"/>
      <c r="IX363" s="2"/>
      <c r="IY363" s="2"/>
      <c r="IZ363" s="2"/>
      <c r="JA363" s="2"/>
      <c r="JB363" s="2"/>
      <c r="JC363" s="2"/>
      <c r="JD363" s="2"/>
      <c r="JE363" s="2"/>
      <c r="JF363" s="2"/>
      <c r="JG363" s="2"/>
      <c r="JH363" s="2"/>
      <c r="JI363" s="2"/>
      <c r="JJ363" s="2"/>
      <c r="JK363" s="2"/>
      <c r="JL363" s="2"/>
      <c r="JM363" s="2"/>
      <c r="JN363" s="2"/>
      <c r="JO363" s="2"/>
      <c r="JP363" s="2"/>
      <c r="JQ363" s="2"/>
      <c r="JR363" s="2"/>
      <c r="JS363" s="2"/>
      <c r="JT363" s="2"/>
      <c r="JU363" s="2"/>
      <c r="JV363" s="2"/>
      <c r="JW363" s="2"/>
      <c r="JX363" s="2"/>
      <c r="JY363" s="2"/>
      <c r="JZ363" s="2"/>
      <c r="KA363" s="2"/>
      <c r="KB363" s="2"/>
      <c r="KC363" s="2"/>
      <c r="KD363" s="2"/>
      <c r="KE363" s="2"/>
      <c r="KF363" s="2"/>
      <c r="KG363" s="2"/>
      <c r="KH363" s="2"/>
      <c r="KI363" s="2"/>
      <c r="KJ363" s="2"/>
      <c r="KK363" s="2"/>
      <c r="KL363" s="2"/>
      <c r="KM363" s="2"/>
      <c r="KN363" s="2"/>
      <c r="KO363" s="2"/>
      <c r="KP363" s="2"/>
      <c r="KQ363" s="2"/>
      <c r="KR363" s="2"/>
      <c r="KS363" s="2"/>
      <c r="KT363" s="2"/>
      <c r="KU363" s="2"/>
      <c r="KV363" s="2"/>
      <c r="KW363" s="2"/>
      <c r="KX363" s="2"/>
      <c r="KY363" s="2"/>
      <c r="KZ363" s="2"/>
      <c r="LA363" s="2"/>
      <c r="LB363" s="2"/>
      <c r="LC363" s="2"/>
      <c r="LD363" s="2"/>
      <c r="LE363" s="2"/>
      <c r="LF363" s="2"/>
      <c r="LG363" s="2"/>
      <c r="LH363" s="2"/>
      <c r="LI363" s="2"/>
      <c r="LJ363" s="2"/>
      <c r="LK363" s="2"/>
      <c r="LL363" s="2"/>
      <c r="LM363" s="2"/>
      <c r="LN363" s="2"/>
      <c r="LO363" s="2"/>
      <c r="LP363" s="2"/>
      <c r="LQ363" s="2"/>
      <c r="LR363" s="2"/>
      <c r="LS363" s="2"/>
      <c r="LT363" s="2"/>
      <c r="LU363" s="2"/>
      <c r="LV363" s="2"/>
      <c r="LW363" s="2"/>
      <c r="LX363" s="2"/>
      <c r="LY363" s="2"/>
      <c r="LZ363" s="2"/>
      <c r="MA363" s="2"/>
      <c r="MB363" s="2"/>
      <c r="MC363" s="2"/>
      <c r="MD363" s="2"/>
      <c r="ME363" s="2"/>
      <c r="MF363" s="2"/>
      <c r="MG363" s="2"/>
      <c r="MH363" s="2"/>
      <c r="MI363" s="2"/>
      <c r="MJ363" s="2"/>
      <c r="MK363" s="2"/>
      <c r="ML363" s="2"/>
      <c r="MM363" s="2"/>
      <c r="MN363" s="2"/>
      <c r="MO363" s="2"/>
      <c r="MP363" s="2"/>
      <c r="MQ363" s="2"/>
      <c r="MR363" s="2"/>
      <c r="MS363" s="2"/>
      <c r="MT363" s="2"/>
      <c r="MU363" s="2"/>
      <c r="MV363" s="2"/>
      <c r="MW363" s="2"/>
      <c r="MX363" s="2"/>
      <c r="MY363" s="2"/>
      <c r="MZ363" s="2"/>
      <c r="NA363" s="2"/>
      <c r="NB363" s="2"/>
      <c r="NC363" s="2"/>
      <c r="ND363" s="2"/>
      <c r="NE363" s="2"/>
      <c r="NF363" s="2"/>
      <c r="NG363" s="2"/>
      <c r="NH363" s="2"/>
      <c r="NI363" s="2"/>
      <c r="NJ363" s="2"/>
      <c r="NK363" s="2"/>
      <c r="NL363" s="2"/>
      <c r="NM363" s="2"/>
      <c r="NN363" s="2"/>
      <c r="NO363" s="2"/>
      <c r="NP363" s="2"/>
      <c r="NQ363" s="2"/>
      <c r="NR363" s="2"/>
      <c r="NS363" s="2"/>
      <c r="NT363" s="2"/>
      <c r="NU363" s="2"/>
      <c r="NV363" s="2"/>
      <c r="NW363" s="2"/>
      <c r="NX363" s="2"/>
      <c r="NY363" s="2"/>
      <c r="NZ363" s="2"/>
      <c r="OA363" s="2"/>
      <c r="OB363" s="2"/>
      <c r="OC363" s="2"/>
      <c r="OD363" s="2"/>
      <c r="OE363" s="2"/>
      <c r="OF363" s="2"/>
      <c r="OG363" s="2"/>
      <c r="OH363" s="2"/>
      <c r="OI363" s="2"/>
      <c r="OJ363" s="2"/>
      <c r="OK363" s="2"/>
      <c r="OL363" s="2"/>
      <c r="OM363" s="2"/>
      <c r="ON363" s="2"/>
      <c r="OO363" s="2"/>
      <c r="OP363" s="2"/>
      <c r="OQ363" s="2"/>
      <c r="OR363" s="2"/>
      <c r="OS363" s="2"/>
      <c r="OT363" s="2"/>
      <c r="OU363" s="2"/>
      <c r="OV363" s="2"/>
      <c r="OW363" s="2"/>
      <c r="OX363" s="2"/>
      <c r="OY363" s="2"/>
      <c r="OZ363" s="2"/>
      <c r="PA363" s="2"/>
      <c r="PB363" s="2"/>
      <c r="PC363" s="2"/>
      <c r="PD363" s="2"/>
      <c r="PE363" s="2"/>
      <c r="PF363" s="2"/>
      <c r="PG363" s="2"/>
      <c r="PH363" s="2"/>
      <c r="PI363" s="2"/>
      <c r="PJ363" s="2"/>
      <c r="PK363" s="2"/>
      <c r="PL363" s="2"/>
      <c r="PM363" s="2"/>
      <c r="PN363" s="2"/>
      <c r="PO363" s="2"/>
      <c r="PP363" s="2"/>
      <c r="PQ363" s="2"/>
      <c r="PR363" s="2"/>
      <c r="PS363" s="2"/>
      <c r="PT363" s="2"/>
      <c r="PU363" s="2"/>
      <c r="PV363" s="2"/>
      <c r="PW363" s="2"/>
      <c r="PX363" s="2"/>
      <c r="PY363" s="2"/>
      <c r="PZ363" s="2"/>
      <c r="QA363" s="2"/>
      <c r="QB363" s="2"/>
      <c r="QC363" s="2"/>
      <c r="QD363" s="2"/>
      <c r="QE363" s="2"/>
      <c r="QF363" s="2"/>
      <c r="QG363" s="2"/>
      <c r="QH363" s="2"/>
      <c r="QI363" s="2"/>
      <c r="QJ363" s="2"/>
      <c r="QK363" s="2"/>
      <c r="QL363" s="2"/>
      <c r="QM363" s="2"/>
      <c r="QN363" s="2"/>
      <c r="QO363" s="2"/>
      <c r="QP363" s="2"/>
      <c r="QQ363" s="2"/>
      <c r="QR363" s="2"/>
      <c r="QS363" s="2"/>
      <c r="QT363" s="2"/>
      <c r="QU363" s="2"/>
      <c r="QV363" s="2"/>
      <c r="QW363" s="2"/>
      <c r="QX363" s="2"/>
      <c r="QY363" s="2"/>
      <c r="QZ363" s="2"/>
      <c r="RA363" s="2"/>
      <c r="RB363" s="2"/>
      <c r="RC363" s="2"/>
      <c r="RD363" s="2"/>
      <c r="RE363" s="2"/>
      <c r="RF363" s="2"/>
      <c r="RG363" s="2"/>
      <c r="RH363" s="2"/>
      <c r="RI363" s="2"/>
      <c r="RJ363" s="2"/>
      <c r="RK363" s="2"/>
      <c r="RL363" s="2"/>
      <c r="RM363" s="2"/>
      <c r="RN363" s="2"/>
      <c r="RO363" s="2"/>
      <c r="RP363" s="2"/>
      <c r="RQ363" s="2"/>
      <c r="RR363" s="2"/>
      <c r="RS363" s="2"/>
      <c r="RT363" s="2"/>
      <c r="RU363" s="2"/>
      <c r="RV363" s="2"/>
      <c r="RW363" s="2"/>
      <c r="RX363" s="2"/>
      <c r="RY363" s="2"/>
      <c r="RZ363" s="2"/>
      <c r="SA363" s="2"/>
      <c r="SB363" s="2"/>
      <c r="SC363" s="2"/>
      <c r="SD363" s="2"/>
      <c r="SE363" s="2"/>
      <c r="SF363" s="2"/>
      <c r="SG363" s="2"/>
      <c r="SH363" s="2"/>
      <c r="SI363" s="2"/>
      <c r="SJ363" s="2"/>
      <c r="SK363" s="2"/>
      <c r="SL363" s="2"/>
      <c r="SM363" s="2"/>
      <c r="SN363" s="2"/>
      <c r="SO363" s="2"/>
      <c r="SP363" s="2"/>
      <c r="SQ363" s="2"/>
      <c r="SR363" s="2"/>
      <c r="SS363" s="2"/>
      <c r="ST363" s="2"/>
      <c r="SU363" s="2"/>
      <c r="SV363" s="2"/>
      <c r="SW363" s="2"/>
      <c r="SX363" s="2"/>
      <c r="SY363" s="2"/>
      <c r="SZ363" s="2"/>
      <c r="TA363" s="2"/>
      <c r="TB363" s="2"/>
      <c r="TC363" s="2"/>
      <c r="TD363" s="2"/>
      <c r="TE363" s="2"/>
      <c r="TF363" s="2"/>
      <c r="TG363" s="2"/>
      <c r="TH363" s="2"/>
      <c r="TI363" s="2"/>
      <c r="TJ363" s="2"/>
      <c r="TK363" s="2"/>
      <c r="TL363" s="2"/>
      <c r="TM363" s="2"/>
      <c r="TN363" s="2"/>
      <c r="TO363" s="2"/>
      <c r="TP363" s="2"/>
      <c r="TQ363" s="2"/>
      <c r="TR363" s="2"/>
      <c r="TS363" s="2"/>
      <c r="TT363" s="2"/>
      <c r="TU363" s="2"/>
      <c r="TV363" s="2"/>
      <c r="TW363" s="2"/>
      <c r="TX363" s="2"/>
      <c r="TY363" s="2"/>
      <c r="TZ363" s="2"/>
      <c r="UA363" s="2"/>
      <c r="UB363" s="2"/>
      <c r="UC363" s="2"/>
      <c r="UD363" s="2"/>
      <c r="UE363" s="2"/>
      <c r="UF363" s="2"/>
      <c r="UG363" s="2"/>
      <c r="UH363" s="2"/>
      <c r="UI363" s="2"/>
      <c r="UJ363" s="2"/>
      <c r="UK363" s="2"/>
      <c r="UL363" s="2"/>
      <c r="UM363" s="2"/>
      <c r="UN363" s="2"/>
      <c r="UO363" s="2"/>
      <c r="UP363" s="2"/>
      <c r="UQ363" s="2"/>
      <c r="UR363" s="2"/>
      <c r="US363" s="2"/>
      <c r="UT363" s="2"/>
      <c r="UU363" s="2"/>
      <c r="UV363" s="2"/>
      <c r="UW363" s="2"/>
      <c r="UX363" s="2"/>
      <c r="UY363" s="2"/>
      <c r="UZ363" s="2"/>
      <c r="VA363" s="2"/>
      <c r="VB363" s="2"/>
      <c r="VC363" s="2"/>
      <c r="VD363" s="2"/>
      <c r="VE363" s="2"/>
      <c r="VF363" s="2"/>
      <c r="VG363" s="2"/>
      <c r="VH363" s="2"/>
      <c r="VI363" s="2"/>
      <c r="VJ363" s="2"/>
      <c r="VK363" s="2"/>
      <c r="VL363" s="2"/>
      <c r="VM363" s="2"/>
      <c r="VN363" s="2"/>
      <c r="VO363" s="2"/>
      <c r="VP363" s="2"/>
      <c r="VQ363" s="2"/>
      <c r="VR363" s="2"/>
      <c r="VS363" s="2"/>
      <c r="VT363" s="2"/>
      <c r="VU363" s="2"/>
      <c r="VV363" s="2"/>
      <c r="VW363" s="2"/>
      <c r="VX363" s="2"/>
      <c r="VY363" s="2"/>
      <c r="VZ363" s="2"/>
      <c r="WA363" s="2"/>
      <c r="WB363" s="2"/>
      <c r="WC363" s="2"/>
      <c r="WD363" s="2"/>
      <c r="WE363" s="2"/>
      <c r="WF363" s="2"/>
      <c r="WG363" s="2"/>
      <c r="WH363" s="2"/>
      <c r="WI363" s="2"/>
      <c r="WJ363" s="2"/>
      <c r="WK363" s="2"/>
      <c r="WL363" s="2"/>
      <c r="WM363" s="2"/>
      <c r="WN363" s="2"/>
      <c r="WO363" s="2"/>
      <c r="WP363" s="2"/>
      <c r="WQ363" s="2"/>
      <c r="WR363" s="2"/>
      <c r="WS363" s="2"/>
      <c r="WT363" s="2"/>
      <c r="WU363" s="2"/>
      <c r="WV363" s="2"/>
      <c r="WW363" s="2"/>
      <c r="WX363" s="2"/>
      <c r="WY363" s="2"/>
      <c r="WZ363" s="2"/>
      <c r="XA363" s="2"/>
      <c r="XB363" s="2"/>
      <c r="XC363" s="2"/>
      <c r="XD363" s="2"/>
      <c r="XE363" s="2"/>
      <c r="XF363" s="2"/>
      <c r="XG363" s="2"/>
      <c r="XH363" s="2"/>
      <c r="XI363" s="2"/>
      <c r="XJ363" s="2"/>
      <c r="XK363" s="2"/>
      <c r="XL363" s="2"/>
      <c r="XM363" s="2"/>
      <c r="XN363" s="2"/>
      <c r="XO363" s="2"/>
      <c r="XP363" s="2"/>
      <c r="XQ363" s="2"/>
      <c r="XR363" s="2"/>
      <c r="XS363" s="2"/>
      <c r="XT363" s="2"/>
      <c r="XU363" s="2"/>
      <c r="XV363" s="2"/>
      <c r="XW363" s="2"/>
      <c r="XX363" s="2"/>
      <c r="XY363" s="2"/>
      <c r="XZ363" s="2"/>
      <c r="YA363" s="2"/>
      <c r="YB363" s="2"/>
      <c r="YC363" s="2"/>
      <c r="YD363" s="2"/>
      <c r="YE363" s="2"/>
      <c r="YF363" s="2"/>
      <c r="YG363" s="2"/>
      <c r="YH363" s="2"/>
      <c r="YI363" s="2"/>
      <c r="YJ363" s="2"/>
      <c r="YK363" s="2"/>
      <c r="YL363" s="2"/>
      <c r="YM363" s="2"/>
      <c r="YN363" s="2"/>
      <c r="YO363" s="2"/>
      <c r="YP363" s="2"/>
      <c r="YQ363" s="2"/>
      <c r="YR363" s="2"/>
      <c r="YS363" s="2"/>
      <c r="YT363" s="2"/>
      <c r="YU363" s="2"/>
      <c r="YV363" s="2"/>
      <c r="YW363" s="2"/>
      <c r="YX363" s="2"/>
      <c r="YY363" s="2"/>
      <c r="YZ363" s="2"/>
      <c r="ZA363" s="2"/>
      <c r="ZB363" s="2"/>
      <c r="ZC363" s="2"/>
      <c r="ZD363" s="2"/>
      <c r="ZE363" s="2"/>
      <c r="ZF363" s="2"/>
      <c r="ZG363" s="2"/>
      <c r="ZH363" s="2"/>
      <c r="ZI363" s="2"/>
      <c r="ZJ363" s="2"/>
      <c r="ZK363" s="2"/>
      <c r="ZL363" s="2"/>
      <c r="ZM363" s="2"/>
      <c r="ZN363" s="2"/>
      <c r="ZO363" s="2"/>
      <c r="ZP363" s="2"/>
      <c r="ZQ363" s="2"/>
      <c r="ZR363" s="2"/>
      <c r="ZS363" s="2"/>
      <c r="ZT363" s="2"/>
      <c r="ZU363" s="2"/>
      <c r="ZV363" s="2"/>
      <c r="ZW363" s="2"/>
      <c r="ZX363" s="2"/>
      <c r="ZY363" s="2"/>
      <c r="ZZ363" s="2"/>
      <c r="AAA363" s="2"/>
      <c r="AAB363" s="2"/>
      <c r="AAC363" s="2"/>
      <c r="AAD363" s="2"/>
      <c r="AAE363" s="2"/>
      <c r="AAF363" s="2"/>
      <c r="AAG363" s="2"/>
      <c r="AAH363" s="2"/>
      <c r="AAI363" s="2"/>
      <c r="AAJ363" s="2"/>
      <c r="AAK363" s="2"/>
      <c r="AAL363" s="2"/>
      <c r="AAM363" s="2"/>
      <c r="AAN363" s="2"/>
      <c r="AAO363" s="2"/>
      <c r="AAP363" s="2"/>
      <c r="AAQ363" s="2"/>
      <c r="AAR363" s="2"/>
      <c r="AAS363" s="2"/>
      <c r="AAT363" s="2"/>
      <c r="AAU363" s="2"/>
      <c r="AAV363" s="2"/>
      <c r="AAW363" s="2"/>
      <c r="AAX363" s="2"/>
      <c r="AAY363" s="2"/>
      <c r="AAZ363" s="2"/>
      <c r="ABA363" s="2"/>
      <c r="ABB363" s="2"/>
      <c r="ABC363" s="2"/>
      <c r="ABD363" s="2"/>
      <c r="ABE363" s="2"/>
      <c r="ABF363" s="2"/>
      <c r="ABG363" s="2"/>
      <c r="ABH363" s="2"/>
      <c r="ABI363" s="2"/>
      <c r="ABJ363" s="2"/>
      <c r="ABK363" s="2"/>
      <c r="ABL363" s="2"/>
      <c r="ABM363" s="2"/>
      <c r="ABN363" s="2"/>
      <c r="ABO363" s="2"/>
      <c r="ABP363" s="2"/>
      <c r="ABQ363" s="2"/>
      <c r="ABR363" s="2"/>
      <c r="ABS363" s="2"/>
      <c r="ABT363" s="2"/>
      <c r="ABU363" s="2"/>
      <c r="ABV363" s="2"/>
      <c r="ABW363" s="2"/>
      <c r="ABX363" s="2"/>
      <c r="ABY363" s="2"/>
      <c r="ABZ363" s="2"/>
    </row>
    <row r="364" spans="1:754" x14ac:dyDescent="0.2">
      <c r="A364" s="2">
        <v>1950</v>
      </c>
      <c r="B364" s="19" t="s">
        <v>20</v>
      </c>
      <c r="C364" s="8">
        <v>305427</v>
      </c>
      <c r="D364" s="5">
        <v>2074</v>
      </c>
      <c r="E364" s="7">
        <f>C364/D364</f>
        <v>147.26470588235293</v>
      </c>
      <c r="F364" s="11">
        <f>C364/1042637</f>
        <v>0.29293704328543874</v>
      </c>
      <c r="G364" s="10">
        <v>44286</v>
      </c>
      <c r="H364" s="16">
        <f>C364/G364</f>
        <v>6.8966942148760326</v>
      </c>
    </row>
    <row r="365" spans="1:754" x14ac:dyDescent="0.2">
      <c r="A365" s="2">
        <v>1940</v>
      </c>
      <c r="B365" s="19" t="s">
        <v>20</v>
      </c>
      <c r="C365" s="6">
        <v>337611</v>
      </c>
      <c r="D365" s="5">
        <v>2761</v>
      </c>
      <c r="E365" s="7">
        <f>C365/D365</f>
        <v>122.2785222745382</v>
      </c>
      <c r="F365" s="11">
        <f>C365/1042637</f>
        <v>0.32380492923232151</v>
      </c>
      <c r="G365" s="9">
        <v>44286</v>
      </c>
      <c r="H365" s="16">
        <f>C365/G365</f>
        <v>7.6234250101612249</v>
      </c>
    </row>
    <row r="366" spans="1:754" x14ac:dyDescent="0.2">
      <c r="A366">
        <v>1930</v>
      </c>
      <c r="B366" s="19" t="s">
        <v>20</v>
      </c>
      <c r="C366" s="5">
        <v>356541</v>
      </c>
      <c r="D366" s="5">
        <v>2925</v>
      </c>
      <c r="E366" s="7">
        <f>C366/D366</f>
        <v>121.89435897435898</v>
      </c>
      <c r="F366" s="11">
        <f>C366/1042637</f>
        <v>0.34196081666006484</v>
      </c>
      <c r="G366" s="10">
        <v>43541</v>
      </c>
      <c r="H366" s="16">
        <f>C366/G366</f>
        <v>8.1886268115109893</v>
      </c>
    </row>
    <row r="367" spans="1:754" x14ac:dyDescent="0.2">
      <c r="A367">
        <v>1920</v>
      </c>
      <c r="B367" s="19" t="s">
        <v>20</v>
      </c>
      <c r="C367" s="4">
        <v>408135</v>
      </c>
      <c r="D367" s="5">
        <v>3299</v>
      </c>
      <c r="E367" s="7">
        <f>C367/D367</f>
        <v>123.71476204910579</v>
      </c>
      <c r="F367" s="11">
        <f>C367/1042637</f>
        <v>0.39144496118975253</v>
      </c>
      <c r="G367" s="9">
        <v>43541</v>
      </c>
      <c r="H367" s="16">
        <f>C367/G367</f>
        <v>9.3735789256103441</v>
      </c>
    </row>
    <row r="368" spans="1:754" x14ac:dyDescent="0.2">
      <c r="A368">
        <v>1910</v>
      </c>
      <c r="B368" s="19" t="s">
        <v>20</v>
      </c>
      <c r="C368" s="4">
        <v>429437</v>
      </c>
      <c r="D368" s="5">
        <v>3675</v>
      </c>
      <c r="E368" s="7">
        <f>C368/D368</f>
        <v>116.85360544217687</v>
      </c>
      <c r="F368" s="11">
        <f>C368/1042637</f>
        <v>0.41187584940875877</v>
      </c>
      <c r="G368" s="17"/>
      <c r="DU368" s="2"/>
      <c r="DV368" s="2"/>
      <c r="DW368" s="2"/>
      <c r="DX368" s="2"/>
      <c r="DY368" s="2"/>
      <c r="DZ368" s="2"/>
      <c r="EA368" s="2"/>
      <c r="EB368" s="2"/>
      <c r="EC368" s="2"/>
      <c r="ED368" s="2"/>
      <c r="EE368" s="2"/>
      <c r="EF368" s="2"/>
      <c r="EG368" s="2"/>
      <c r="EH368" s="2"/>
      <c r="EI368" s="2"/>
      <c r="EJ368" s="2"/>
      <c r="EK368" s="2"/>
      <c r="EL368" s="2"/>
      <c r="EM368" s="2"/>
      <c r="EN368" s="2"/>
      <c r="EO368" s="2"/>
      <c r="EP368" s="2"/>
      <c r="EQ368" s="2"/>
      <c r="ER368" s="2"/>
      <c r="ES368" s="2"/>
      <c r="ET368" s="2"/>
      <c r="EU368" s="2"/>
      <c r="EV368" s="2"/>
      <c r="EW368" s="2"/>
      <c r="EX368" s="2"/>
      <c r="EY368" s="2"/>
      <c r="EZ368" s="2"/>
      <c r="FA368" s="2"/>
      <c r="FB368" s="2"/>
      <c r="FC368" s="2"/>
      <c r="FD368" s="2"/>
      <c r="FE368" s="2"/>
      <c r="FF368" s="2"/>
      <c r="FG368" s="2"/>
      <c r="FH368" s="2"/>
      <c r="FI368" s="2"/>
      <c r="FJ368" s="2"/>
      <c r="FK368" s="2"/>
      <c r="FL368" s="2"/>
      <c r="FM368" s="2"/>
      <c r="FN368" s="2"/>
      <c r="FO368" s="2"/>
      <c r="FP368" s="2"/>
      <c r="FQ368" s="2"/>
      <c r="FR368" s="2"/>
      <c r="FS368" s="2"/>
      <c r="FT368" s="2"/>
      <c r="FU368" s="2"/>
      <c r="FV368" s="2"/>
      <c r="FW368" s="2"/>
      <c r="FX368" s="2"/>
      <c r="FY368" s="2"/>
      <c r="FZ368" s="2"/>
      <c r="GA368" s="2"/>
      <c r="GB368" s="2"/>
      <c r="GC368" s="2"/>
      <c r="GD368" s="2"/>
      <c r="GE368" s="2"/>
      <c r="GF368" s="2"/>
      <c r="GG368" s="2"/>
      <c r="GH368" s="2"/>
      <c r="GI368" s="2"/>
      <c r="GJ368" s="2"/>
      <c r="GK368" s="2"/>
      <c r="GL368" s="2"/>
      <c r="GM368" s="2"/>
      <c r="GN368" s="2"/>
      <c r="GO368" s="2"/>
      <c r="GP368" s="2"/>
      <c r="GQ368" s="2"/>
      <c r="GR368" s="2"/>
      <c r="GS368" s="2"/>
      <c r="GT368" s="2"/>
      <c r="GU368" s="2"/>
      <c r="GV368" s="2"/>
      <c r="GW368" s="2"/>
      <c r="GX368" s="2"/>
      <c r="GY368" s="2"/>
      <c r="GZ368" s="2"/>
      <c r="HA368" s="2"/>
      <c r="HB368" s="2"/>
      <c r="HC368" s="2"/>
      <c r="HD368" s="2"/>
      <c r="HE368" s="2"/>
      <c r="HF368" s="2"/>
      <c r="HG368" s="2"/>
      <c r="HH368" s="2"/>
      <c r="HI368" s="2"/>
      <c r="HJ368" s="2"/>
      <c r="HK368" s="2"/>
      <c r="HL368" s="2"/>
      <c r="HM368" s="2"/>
      <c r="HN368" s="2"/>
      <c r="HO368" s="2"/>
      <c r="HP368" s="2"/>
      <c r="HQ368" s="2"/>
      <c r="HR368" s="2"/>
      <c r="HS368" s="2"/>
      <c r="HT368" s="2"/>
      <c r="HU368" s="2"/>
      <c r="HV368" s="2"/>
      <c r="HW368" s="2"/>
      <c r="HX368" s="2"/>
      <c r="HY368" s="2"/>
      <c r="HZ368" s="2"/>
      <c r="IA368" s="2"/>
      <c r="IB368" s="2"/>
      <c r="IC368" s="2"/>
      <c r="ID368" s="2"/>
      <c r="IE368" s="2"/>
      <c r="IF368" s="2"/>
      <c r="IG368" s="2"/>
      <c r="IH368" s="2"/>
      <c r="II368" s="2"/>
      <c r="IJ368" s="2"/>
      <c r="IK368" s="2"/>
      <c r="IL368" s="2"/>
      <c r="IM368" s="2"/>
      <c r="IN368" s="2"/>
      <c r="IO368" s="2"/>
      <c r="IP368" s="2"/>
      <c r="IQ368" s="2"/>
      <c r="IR368" s="2"/>
      <c r="IS368" s="2"/>
      <c r="IT368" s="2"/>
      <c r="IU368" s="2"/>
      <c r="IV368" s="2"/>
      <c r="IW368" s="2"/>
      <c r="IX368" s="2"/>
      <c r="IY368" s="2"/>
      <c r="IZ368" s="2"/>
      <c r="JA368" s="2"/>
      <c r="JB368" s="2"/>
      <c r="JC368" s="2"/>
      <c r="JD368" s="2"/>
      <c r="JE368" s="2"/>
      <c r="JF368" s="2"/>
      <c r="JG368" s="2"/>
      <c r="JH368" s="2"/>
      <c r="JI368" s="2"/>
      <c r="JJ368" s="2"/>
      <c r="JK368" s="2"/>
      <c r="JL368" s="2"/>
      <c r="JM368" s="2"/>
      <c r="JN368" s="2"/>
      <c r="JO368" s="2"/>
      <c r="JP368" s="2"/>
      <c r="JQ368" s="2"/>
      <c r="JR368" s="2"/>
      <c r="JS368" s="2"/>
      <c r="JT368" s="2"/>
      <c r="JU368" s="2"/>
      <c r="JV368" s="2"/>
      <c r="JW368" s="2"/>
      <c r="JX368" s="2"/>
      <c r="JY368" s="2"/>
      <c r="JZ368" s="2"/>
      <c r="KA368" s="2"/>
      <c r="KB368" s="2"/>
      <c r="KC368" s="2"/>
      <c r="KD368" s="2"/>
      <c r="KE368" s="2"/>
      <c r="KF368" s="2"/>
      <c r="KG368" s="2"/>
      <c r="KH368" s="2"/>
      <c r="KI368" s="2"/>
      <c r="KJ368" s="2"/>
      <c r="KK368" s="2"/>
      <c r="KL368" s="2"/>
      <c r="KM368" s="2"/>
      <c r="KN368" s="2"/>
      <c r="KO368" s="2"/>
      <c r="KP368" s="2"/>
      <c r="KQ368" s="2"/>
      <c r="KR368" s="2"/>
      <c r="KS368" s="2"/>
      <c r="KT368" s="2"/>
      <c r="KU368" s="2"/>
      <c r="KV368" s="2"/>
      <c r="KW368" s="2"/>
      <c r="KX368" s="2"/>
      <c r="KY368" s="2"/>
      <c r="KZ368" s="2"/>
      <c r="LA368" s="2"/>
      <c r="LB368" s="2"/>
      <c r="LC368" s="2"/>
      <c r="LD368" s="2"/>
      <c r="LE368" s="2"/>
      <c r="LF368" s="2"/>
      <c r="LG368" s="2"/>
      <c r="LH368" s="2"/>
      <c r="LI368" s="2"/>
      <c r="LJ368" s="2"/>
      <c r="LK368" s="2"/>
      <c r="LL368" s="2"/>
      <c r="LM368" s="2"/>
      <c r="LN368" s="2"/>
      <c r="LO368" s="2"/>
      <c r="LP368" s="2"/>
      <c r="LQ368" s="2"/>
      <c r="LR368" s="2"/>
      <c r="LS368" s="2"/>
      <c r="LT368" s="2"/>
      <c r="LU368" s="2"/>
      <c r="LV368" s="2"/>
      <c r="LW368" s="2"/>
      <c r="LX368" s="2"/>
      <c r="LY368" s="2"/>
      <c r="LZ368" s="2"/>
      <c r="MA368" s="2"/>
      <c r="MB368" s="2"/>
      <c r="MC368" s="2"/>
      <c r="MD368" s="2"/>
      <c r="ME368" s="2"/>
      <c r="MF368" s="2"/>
      <c r="MG368" s="2"/>
      <c r="MH368" s="2"/>
      <c r="MI368" s="2"/>
      <c r="MJ368" s="2"/>
      <c r="MK368" s="2"/>
      <c r="ML368" s="2"/>
      <c r="MM368" s="2"/>
      <c r="MN368" s="2"/>
      <c r="MO368" s="2"/>
      <c r="MP368" s="2"/>
      <c r="MQ368" s="2"/>
      <c r="MR368" s="2"/>
      <c r="MS368" s="2"/>
      <c r="MT368" s="2"/>
      <c r="MU368" s="2"/>
      <c r="MV368" s="2"/>
      <c r="MW368" s="2"/>
      <c r="MX368" s="2"/>
      <c r="MY368" s="2"/>
      <c r="MZ368" s="2"/>
      <c r="NA368" s="2"/>
      <c r="NB368" s="2"/>
      <c r="NC368" s="2"/>
      <c r="ND368" s="2"/>
      <c r="NE368" s="2"/>
      <c r="NF368" s="2"/>
      <c r="NG368" s="2"/>
      <c r="NH368" s="2"/>
      <c r="NI368" s="2"/>
      <c r="NJ368" s="2"/>
      <c r="NK368" s="2"/>
      <c r="NL368" s="2"/>
      <c r="NM368" s="2"/>
      <c r="NN368" s="2"/>
      <c r="NO368" s="2"/>
      <c r="NP368" s="2"/>
      <c r="NQ368" s="2"/>
      <c r="NR368" s="2"/>
      <c r="NS368" s="2"/>
      <c r="NT368" s="2"/>
      <c r="NU368" s="2"/>
      <c r="NV368" s="2"/>
      <c r="NW368" s="2"/>
      <c r="NX368" s="2"/>
      <c r="NY368" s="2"/>
      <c r="NZ368" s="2"/>
      <c r="OA368" s="2"/>
      <c r="OB368" s="2"/>
      <c r="OC368" s="2"/>
      <c r="OD368" s="2"/>
      <c r="OE368" s="2"/>
      <c r="OF368" s="2"/>
      <c r="OG368" s="2"/>
      <c r="OH368" s="2"/>
      <c r="OI368" s="2"/>
      <c r="OJ368" s="2"/>
      <c r="OK368" s="2"/>
      <c r="OL368" s="2"/>
      <c r="OM368" s="2"/>
      <c r="ON368" s="2"/>
      <c r="OO368" s="2"/>
      <c r="OP368" s="2"/>
      <c r="OQ368" s="2"/>
      <c r="OR368" s="2"/>
      <c r="OS368" s="2"/>
      <c r="OT368" s="2"/>
      <c r="OU368" s="2"/>
      <c r="OV368" s="2"/>
      <c r="OW368" s="2"/>
      <c r="OX368" s="2"/>
      <c r="OY368" s="2"/>
      <c r="OZ368" s="2"/>
      <c r="PA368" s="2"/>
      <c r="PB368" s="2"/>
      <c r="PC368" s="2"/>
      <c r="PD368" s="2"/>
      <c r="PE368" s="2"/>
      <c r="PF368" s="2"/>
      <c r="PG368" s="2"/>
      <c r="PH368" s="2"/>
      <c r="PI368" s="2"/>
      <c r="PJ368" s="2"/>
      <c r="PK368" s="2"/>
      <c r="PL368" s="2"/>
      <c r="PM368" s="2"/>
      <c r="PN368" s="2"/>
      <c r="PO368" s="2"/>
      <c r="PP368" s="2"/>
      <c r="PQ368" s="2"/>
      <c r="PR368" s="2"/>
      <c r="PS368" s="2"/>
      <c r="PT368" s="2"/>
      <c r="PU368" s="2"/>
      <c r="PV368" s="2"/>
      <c r="PW368" s="2"/>
      <c r="PX368" s="2"/>
      <c r="PY368" s="2"/>
      <c r="PZ368" s="2"/>
      <c r="QA368" s="2"/>
      <c r="QB368" s="2"/>
      <c r="QC368" s="2"/>
      <c r="QD368" s="2"/>
      <c r="QE368" s="2"/>
      <c r="QF368" s="2"/>
      <c r="QG368" s="2"/>
      <c r="QH368" s="2"/>
      <c r="QI368" s="2"/>
      <c r="QJ368" s="2"/>
      <c r="QK368" s="2"/>
      <c r="QL368" s="2"/>
      <c r="QM368" s="2"/>
      <c r="QN368" s="2"/>
      <c r="QO368" s="2"/>
      <c r="QP368" s="2"/>
      <c r="QQ368" s="2"/>
      <c r="QR368" s="2"/>
      <c r="QS368" s="2"/>
      <c r="QT368" s="2"/>
      <c r="QU368" s="2"/>
      <c r="QV368" s="2"/>
      <c r="QW368" s="2"/>
      <c r="QX368" s="2"/>
      <c r="QY368" s="2"/>
      <c r="QZ368" s="2"/>
      <c r="RA368" s="2"/>
      <c r="RB368" s="2"/>
      <c r="RC368" s="2"/>
      <c r="RD368" s="2"/>
      <c r="RE368" s="2"/>
      <c r="RF368" s="2"/>
      <c r="RG368" s="2"/>
      <c r="RH368" s="2"/>
      <c r="RI368" s="2"/>
      <c r="RJ368" s="2"/>
      <c r="RK368" s="2"/>
      <c r="RL368" s="2"/>
      <c r="RM368" s="2"/>
      <c r="RN368" s="2"/>
      <c r="RO368" s="2"/>
      <c r="RP368" s="2"/>
      <c r="RQ368" s="2"/>
      <c r="RR368" s="2"/>
      <c r="RS368" s="2"/>
      <c r="RT368" s="2"/>
      <c r="RU368" s="2"/>
      <c r="RV368" s="2"/>
      <c r="RW368" s="2"/>
      <c r="RX368" s="2"/>
      <c r="RY368" s="2"/>
      <c r="RZ368" s="2"/>
      <c r="SA368" s="2"/>
      <c r="SB368" s="2"/>
      <c r="SC368" s="2"/>
      <c r="SD368" s="2"/>
      <c r="SE368" s="2"/>
      <c r="SF368" s="2"/>
      <c r="SG368" s="2"/>
      <c r="SH368" s="2"/>
      <c r="SI368" s="2"/>
      <c r="SJ368" s="2"/>
      <c r="SK368" s="2"/>
      <c r="SL368" s="2"/>
      <c r="SM368" s="2"/>
      <c r="SN368" s="2"/>
      <c r="SO368" s="2"/>
      <c r="SP368" s="2"/>
      <c r="SQ368" s="2"/>
      <c r="SR368" s="2"/>
      <c r="SS368" s="2"/>
      <c r="ST368" s="2"/>
      <c r="SU368" s="2"/>
      <c r="SV368" s="2"/>
      <c r="SW368" s="2"/>
      <c r="SX368" s="2"/>
      <c r="SY368" s="2"/>
      <c r="SZ368" s="2"/>
      <c r="TA368" s="2"/>
      <c r="TB368" s="2"/>
      <c r="TC368" s="2"/>
      <c r="TD368" s="2"/>
      <c r="TE368" s="2"/>
      <c r="TF368" s="2"/>
      <c r="TG368" s="2"/>
      <c r="TH368" s="2"/>
      <c r="TI368" s="2"/>
      <c r="TJ368" s="2"/>
      <c r="TK368" s="2"/>
      <c r="TL368" s="2"/>
      <c r="TM368" s="2"/>
      <c r="TN368" s="2"/>
      <c r="TO368" s="2"/>
      <c r="TP368" s="2"/>
      <c r="TQ368" s="2"/>
      <c r="TR368" s="2"/>
      <c r="TS368" s="2"/>
      <c r="TT368" s="2"/>
      <c r="TU368" s="2"/>
      <c r="TV368" s="2"/>
      <c r="TW368" s="2"/>
      <c r="TX368" s="2"/>
      <c r="TY368" s="2"/>
      <c r="TZ368" s="2"/>
      <c r="UA368" s="2"/>
      <c r="UB368" s="2"/>
      <c r="UC368" s="2"/>
      <c r="UD368" s="2"/>
      <c r="UE368" s="2"/>
      <c r="UF368" s="2"/>
      <c r="UG368" s="2"/>
      <c r="UH368" s="2"/>
      <c r="UI368" s="2"/>
      <c r="UJ368" s="2"/>
      <c r="UK368" s="2"/>
      <c r="UL368" s="2"/>
      <c r="UM368" s="2"/>
      <c r="UN368" s="2"/>
      <c r="UO368" s="2"/>
      <c r="UP368" s="2"/>
      <c r="UQ368" s="2"/>
      <c r="UR368" s="2"/>
      <c r="US368" s="2"/>
      <c r="UT368" s="2"/>
      <c r="UU368" s="2"/>
      <c r="UV368" s="2"/>
      <c r="UW368" s="2"/>
      <c r="UX368" s="2"/>
      <c r="UY368" s="2"/>
      <c r="UZ368" s="2"/>
      <c r="VA368" s="2"/>
      <c r="VB368" s="2"/>
      <c r="VC368" s="2"/>
      <c r="VD368" s="2"/>
      <c r="VE368" s="2"/>
      <c r="VF368" s="2"/>
      <c r="VG368" s="2"/>
      <c r="VH368" s="2"/>
      <c r="VI368" s="2"/>
      <c r="VJ368" s="2"/>
      <c r="VK368" s="2"/>
      <c r="VL368" s="2"/>
      <c r="VM368" s="2"/>
      <c r="VN368" s="2"/>
      <c r="VO368" s="2"/>
      <c r="VP368" s="2"/>
      <c r="VQ368" s="2"/>
      <c r="VR368" s="2"/>
      <c r="VS368" s="2"/>
      <c r="VT368" s="2"/>
      <c r="VU368" s="2"/>
      <c r="VV368" s="2"/>
      <c r="VW368" s="2"/>
      <c r="VX368" s="2"/>
      <c r="VY368" s="2"/>
      <c r="VZ368" s="2"/>
      <c r="WA368" s="2"/>
      <c r="WB368" s="2"/>
      <c r="WC368" s="2"/>
      <c r="WD368" s="2"/>
      <c r="WE368" s="2"/>
      <c r="WF368" s="2"/>
      <c r="WG368" s="2"/>
      <c r="WH368" s="2"/>
      <c r="WI368" s="2"/>
      <c r="WJ368" s="2"/>
      <c r="WK368" s="2"/>
      <c r="WL368" s="2"/>
      <c r="WM368" s="2"/>
      <c r="WN368" s="2"/>
      <c r="WO368" s="2"/>
      <c r="WP368" s="2"/>
      <c r="WQ368" s="2"/>
      <c r="WR368" s="2"/>
      <c r="WS368" s="2"/>
      <c r="WT368" s="2"/>
      <c r="WU368" s="2"/>
      <c r="WV368" s="2"/>
      <c r="WW368" s="2"/>
      <c r="WX368" s="2"/>
      <c r="WY368" s="2"/>
      <c r="WZ368" s="2"/>
      <c r="XA368" s="2"/>
      <c r="XB368" s="2"/>
      <c r="XC368" s="2"/>
      <c r="XD368" s="2"/>
      <c r="XE368" s="2"/>
      <c r="XF368" s="2"/>
      <c r="XG368" s="2"/>
      <c r="XH368" s="2"/>
      <c r="XI368" s="2"/>
      <c r="XJ368" s="2"/>
      <c r="XK368" s="2"/>
      <c r="XL368" s="2"/>
      <c r="XM368" s="2"/>
      <c r="XN368" s="2"/>
      <c r="XO368" s="2"/>
      <c r="XP368" s="2"/>
      <c r="XQ368" s="2"/>
      <c r="XR368" s="2"/>
      <c r="XS368" s="2"/>
      <c r="XT368" s="2"/>
      <c r="XU368" s="2"/>
      <c r="XV368" s="2"/>
      <c r="XW368" s="2"/>
      <c r="XX368" s="2"/>
      <c r="XY368" s="2"/>
      <c r="XZ368" s="2"/>
      <c r="YA368" s="2"/>
      <c r="YB368" s="2"/>
      <c r="YC368" s="2"/>
      <c r="YD368" s="2"/>
      <c r="YE368" s="2"/>
      <c r="YF368" s="2"/>
      <c r="YG368" s="2"/>
      <c r="YH368" s="2"/>
      <c r="YI368" s="2"/>
      <c r="YJ368" s="2"/>
      <c r="YK368" s="2"/>
      <c r="YL368" s="2"/>
      <c r="YM368" s="2"/>
      <c r="YN368" s="2"/>
      <c r="YO368" s="2"/>
      <c r="YP368" s="2"/>
      <c r="YQ368" s="2"/>
      <c r="YR368" s="2"/>
      <c r="YS368" s="2"/>
      <c r="YT368" s="2"/>
      <c r="YU368" s="2"/>
      <c r="YV368" s="2"/>
      <c r="YW368" s="2"/>
      <c r="YX368" s="2"/>
      <c r="YY368" s="2"/>
      <c r="YZ368" s="2"/>
      <c r="ZA368" s="2"/>
      <c r="ZB368" s="2"/>
      <c r="ZC368" s="2"/>
      <c r="ZD368" s="2"/>
      <c r="ZE368" s="2"/>
      <c r="ZF368" s="2"/>
      <c r="ZG368" s="2"/>
      <c r="ZH368" s="2"/>
      <c r="ZI368" s="2"/>
      <c r="ZJ368" s="2"/>
      <c r="ZK368" s="2"/>
      <c r="ZL368" s="2"/>
      <c r="ZM368" s="2"/>
      <c r="ZN368" s="2"/>
      <c r="ZO368" s="2"/>
      <c r="ZP368" s="2"/>
      <c r="ZQ368" s="2"/>
      <c r="ZR368" s="2"/>
      <c r="ZS368" s="2"/>
      <c r="ZT368" s="2"/>
      <c r="ZU368" s="2"/>
      <c r="ZV368" s="2"/>
      <c r="ZW368" s="2"/>
      <c r="ZX368" s="2"/>
      <c r="ZY368" s="2"/>
      <c r="ZZ368" s="2"/>
      <c r="AAA368" s="2"/>
      <c r="AAB368" s="2"/>
      <c r="AAC368" s="2"/>
      <c r="AAD368" s="2"/>
      <c r="AAE368" s="2"/>
      <c r="AAF368" s="2"/>
      <c r="AAG368" s="2"/>
      <c r="AAH368" s="2"/>
      <c r="AAI368" s="2"/>
      <c r="AAJ368" s="2"/>
      <c r="AAK368" s="2"/>
      <c r="AAL368" s="2"/>
      <c r="AAM368" s="2"/>
      <c r="AAN368" s="2"/>
      <c r="AAO368" s="2"/>
      <c r="AAP368" s="2"/>
      <c r="AAQ368" s="2"/>
      <c r="AAR368" s="2"/>
      <c r="AAS368" s="2"/>
      <c r="AAT368" s="2"/>
      <c r="AAU368" s="2"/>
      <c r="AAV368" s="2"/>
      <c r="AAW368" s="2"/>
      <c r="AAX368" s="2"/>
      <c r="AAY368" s="2"/>
      <c r="AAZ368" s="2"/>
      <c r="ABA368" s="2"/>
      <c r="ABB368" s="2"/>
      <c r="ABC368" s="2"/>
      <c r="ABD368" s="2"/>
      <c r="ABE368" s="2"/>
      <c r="ABF368" s="2"/>
      <c r="ABG368" s="2"/>
      <c r="ABH368" s="2"/>
      <c r="ABI368" s="2"/>
      <c r="ABJ368" s="2"/>
      <c r="ABK368" s="2"/>
      <c r="ABL368" s="2"/>
      <c r="ABM368" s="2"/>
      <c r="ABN368" s="2"/>
      <c r="ABO368" s="2"/>
      <c r="ABP368" s="2"/>
      <c r="ABQ368" s="2"/>
      <c r="ABR368" s="2"/>
      <c r="ABS368" s="2"/>
      <c r="ABT368" s="2"/>
      <c r="ABU368" s="2"/>
      <c r="ABV368" s="2"/>
      <c r="ABW368" s="2"/>
      <c r="ABX368" s="2"/>
      <c r="ABY368" s="2"/>
      <c r="ABZ368" s="2"/>
    </row>
    <row r="369" spans="1:754" x14ac:dyDescent="0.2">
      <c r="A369">
        <v>1925</v>
      </c>
      <c r="B369" s="19" t="s">
        <v>20</v>
      </c>
      <c r="C369" s="4">
        <v>351605</v>
      </c>
      <c r="D369" s="5">
        <v>3103</v>
      </c>
      <c r="E369" s="7">
        <f>C369/D369</f>
        <v>113.31131163390268</v>
      </c>
      <c r="F369" s="11">
        <f>C369/1042637</f>
        <v>0.33722666661551431</v>
      </c>
      <c r="G369" s="15"/>
    </row>
    <row r="370" spans="1:754" x14ac:dyDescent="0.2">
      <c r="A370" s="2">
        <v>1935</v>
      </c>
      <c r="B370" s="19" t="s">
        <v>20</v>
      </c>
      <c r="C370" s="5">
        <v>331268</v>
      </c>
      <c r="D370" s="5">
        <v>2894</v>
      </c>
      <c r="E370" s="7">
        <f>C370/D370</f>
        <v>114.46717346233586</v>
      </c>
      <c r="F370" s="11">
        <f>C370/1042637</f>
        <v>0.31772131623949657</v>
      </c>
      <c r="G370" s="17"/>
    </row>
    <row r="371" spans="1:754" x14ac:dyDescent="0.2">
      <c r="A371" s="2">
        <v>1945</v>
      </c>
      <c r="B371" s="19" t="s">
        <v>20</v>
      </c>
      <c r="C371" s="6">
        <v>325096</v>
      </c>
      <c r="D371" s="5">
        <v>2640</v>
      </c>
      <c r="E371" s="7">
        <f>C371/D371</f>
        <v>123.14242424242424</v>
      </c>
      <c r="F371" s="11">
        <f>C371/1042637</f>
        <v>0.31180171047066235</v>
      </c>
      <c r="G371" s="15"/>
    </row>
    <row r="372" spans="1:754" x14ac:dyDescent="0.2">
      <c r="A372" s="2">
        <v>1954</v>
      </c>
      <c r="B372" s="19" t="s">
        <v>20</v>
      </c>
      <c r="C372" s="8">
        <v>288392</v>
      </c>
      <c r="D372" s="5">
        <v>1771</v>
      </c>
      <c r="E372" s="7">
        <f>C372/D372</f>
        <v>162.84133258046302</v>
      </c>
      <c r="F372" s="11">
        <f>C372/1042637</f>
        <v>0.27659866281361584</v>
      </c>
      <c r="G372" s="17"/>
    </row>
    <row r="373" spans="1:754" x14ac:dyDescent="0.2">
      <c r="A373" s="2">
        <v>1959</v>
      </c>
      <c r="B373" s="19" t="s">
        <v>20</v>
      </c>
      <c r="C373" s="6">
        <v>244054</v>
      </c>
      <c r="D373" s="5">
        <v>1293</v>
      </c>
      <c r="E373" s="7">
        <f>C373/D373</f>
        <v>188.75019334880125</v>
      </c>
      <c r="F373" s="11">
        <f>C373/1042637</f>
        <v>0.23407379557794322</v>
      </c>
    </row>
    <row r="374" spans="1:754" x14ac:dyDescent="0.2">
      <c r="A374" s="2">
        <v>1964</v>
      </c>
      <c r="B374" s="19" t="s">
        <v>20</v>
      </c>
      <c r="C374" s="6">
        <v>238575</v>
      </c>
      <c r="D374" s="5">
        <v>1092</v>
      </c>
      <c r="E374" s="7">
        <f>C374/D374</f>
        <v>218.47527472527472</v>
      </c>
      <c r="F374" s="11">
        <f>C374/1042637</f>
        <v>0.22881885066422925</v>
      </c>
      <c r="G374" s="17"/>
    </row>
    <row r="375" spans="1:754" x14ac:dyDescent="0.2">
      <c r="A375" s="2">
        <v>1969</v>
      </c>
      <c r="B375" s="19" t="s">
        <v>20</v>
      </c>
      <c r="C375" s="6">
        <v>186998</v>
      </c>
      <c r="D375" s="5">
        <v>778</v>
      </c>
      <c r="E375" s="7">
        <f>C375/D375</f>
        <v>240.3573264781491</v>
      </c>
      <c r="F375" s="11">
        <f>C375/1042637</f>
        <v>0.17935101094628331</v>
      </c>
      <c r="G375" s="15"/>
    </row>
    <row r="376" spans="1:754" x14ac:dyDescent="0.2">
      <c r="A376" s="2">
        <v>2017</v>
      </c>
      <c r="B376" s="19" t="s">
        <v>21</v>
      </c>
      <c r="C376" s="5">
        <v>22181</v>
      </c>
      <c r="D376">
        <v>207</v>
      </c>
      <c r="E376" s="7">
        <f>C376/D376</f>
        <v>107.15458937198068</v>
      </c>
      <c r="F376" s="11">
        <f>C376/317101</f>
        <v>6.9949322140264461E-2</v>
      </c>
      <c r="G376" s="13">
        <v>53815</v>
      </c>
      <c r="H376" s="16">
        <f>C376/G376</f>
        <v>0.41217132769673881</v>
      </c>
    </row>
    <row r="377" spans="1:754" x14ac:dyDescent="0.2">
      <c r="A377" s="2">
        <v>2012</v>
      </c>
      <c r="B377" s="19" t="s">
        <v>21</v>
      </c>
      <c r="C377" s="5">
        <v>31869</v>
      </c>
      <c r="D377">
        <v>211</v>
      </c>
      <c r="E377" s="7">
        <f>C377/D377</f>
        <v>151.03791469194312</v>
      </c>
      <c r="F377" s="11">
        <f>C377/317101</f>
        <v>0.10050110217249393</v>
      </c>
      <c r="G377" s="14">
        <v>54851</v>
      </c>
      <c r="H377" s="16">
        <f>C377/G377</f>
        <v>0.58101037355745566</v>
      </c>
    </row>
    <row r="378" spans="1:754" x14ac:dyDescent="0.2">
      <c r="A378" s="2">
        <v>2007</v>
      </c>
      <c r="B378" s="19" t="s">
        <v>21</v>
      </c>
      <c r="C378" s="5">
        <v>33851</v>
      </c>
      <c r="D378">
        <v>222</v>
      </c>
      <c r="E378" s="7">
        <f>C378/D378</f>
        <v>152.48198198198199</v>
      </c>
      <c r="F378" s="11">
        <f>C378/317101</f>
        <v>0.10675147665885633</v>
      </c>
      <c r="G378" s="13">
        <v>55489</v>
      </c>
      <c r="H378" s="16">
        <f>C378/G378</f>
        <v>0.6100488385085332</v>
      </c>
    </row>
    <row r="379" spans="1:754" x14ac:dyDescent="0.2">
      <c r="A379">
        <v>1997</v>
      </c>
      <c r="B379" s="19" t="s">
        <v>21</v>
      </c>
      <c r="C379" s="6">
        <v>34291</v>
      </c>
      <c r="D379">
        <v>176</v>
      </c>
      <c r="E379" s="7">
        <f>C379/D379</f>
        <v>194.83522727272728</v>
      </c>
      <c r="F379" s="11">
        <f>C379/317101</f>
        <v>0.10813904718055131</v>
      </c>
      <c r="G379" s="5">
        <v>55102</v>
      </c>
      <c r="H379" s="16">
        <f>C379/G379</f>
        <v>0.62231860912489567</v>
      </c>
    </row>
    <row r="380" spans="1:754" x14ac:dyDescent="0.2">
      <c r="A380">
        <v>1992</v>
      </c>
      <c r="B380" s="19" t="s">
        <v>21</v>
      </c>
      <c r="C380" s="6">
        <v>35343</v>
      </c>
      <c r="D380">
        <v>184</v>
      </c>
      <c r="E380" s="7">
        <f>C380/D380</f>
        <v>192.08152173913044</v>
      </c>
      <c r="F380" s="11">
        <f>C380/317101</f>
        <v>0.11145660215514931</v>
      </c>
      <c r="G380" s="14">
        <v>54814</v>
      </c>
      <c r="H380" s="16">
        <f>C380/G380</f>
        <v>0.64478053052139961</v>
      </c>
    </row>
    <row r="381" spans="1:754" x14ac:dyDescent="0.2">
      <c r="A381" s="2">
        <v>2002</v>
      </c>
      <c r="B381" s="19" t="s">
        <v>21</v>
      </c>
      <c r="C381" s="6">
        <v>37652</v>
      </c>
      <c r="D381">
        <v>246</v>
      </c>
      <c r="E381" s="7">
        <f>C381/D381</f>
        <v>153.0569105691057</v>
      </c>
      <c r="F381" s="11">
        <f>C381/317101</f>
        <v>0.11873819382468047</v>
      </c>
      <c r="G381" s="14">
        <v>54988</v>
      </c>
      <c r="H381" s="16">
        <f>C381/G381</f>
        <v>0.68473121408307269</v>
      </c>
    </row>
    <row r="382" spans="1:754" x14ac:dyDescent="0.2">
      <c r="A382">
        <v>1987</v>
      </c>
      <c r="B382" s="19" t="s">
        <v>21</v>
      </c>
      <c r="C382" s="6">
        <v>38762</v>
      </c>
      <c r="D382" s="5">
        <v>195</v>
      </c>
      <c r="E382" s="7">
        <f>C382/D382</f>
        <v>198.77948717948718</v>
      </c>
      <c r="F382" s="11">
        <f>C382/317101</f>
        <v>0.1222386558225928</v>
      </c>
      <c r="G382" s="14">
        <v>53460</v>
      </c>
      <c r="H382" s="16">
        <f>C382/G382</f>
        <v>0.72506546950991391</v>
      </c>
    </row>
    <row r="383" spans="1:754" x14ac:dyDescent="0.2">
      <c r="A383" s="2">
        <v>1974</v>
      </c>
      <c r="B383" s="19" t="s">
        <v>21</v>
      </c>
      <c r="C383" s="6">
        <v>44408</v>
      </c>
      <c r="D383" s="5">
        <v>219</v>
      </c>
      <c r="E383" s="7">
        <f>C383/D383</f>
        <v>202.77625570776254</v>
      </c>
      <c r="F383" s="11">
        <f>C383/317101</f>
        <v>0.14004370847143338</v>
      </c>
      <c r="G383" s="14">
        <v>55288</v>
      </c>
      <c r="H383" s="16">
        <f>C383/G383</f>
        <v>0.80321227029373465</v>
      </c>
    </row>
    <row r="384" spans="1:754" x14ac:dyDescent="0.2">
      <c r="A384">
        <v>1982</v>
      </c>
      <c r="B384" s="19" t="s">
        <v>21</v>
      </c>
      <c r="C384" s="6">
        <v>44759</v>
      </c>
      <c r="D384" s="5">
        <v>233</v>
      </c>
      <c r="E384" s="7">
        <f>C384/D384</f>
        <v>192.09871244635193</v>
      </c>
      <c r="F384" s="11">
        <f>C384/317101</f>
        <v>0.14115061131942189</v>
      </c>
      <c r="G384" s="5">
        <v>54986</v>
      </c>
      <c r="H384" s="16">
        <f>C384/G384</f>
        <v>0.81400720183319386</v>
      </c>
      <c r="DU384" s="2"/>
      <c r="DV384" s="2"/>
      <c r="DW384" s="2"/>
      <c r="DX384" s="2"/>
      <c r="DY384" s="2"/>
      <c r="DZ384" s="2"/>
      <c r="EA384" s="2"/>
      <c r="EB384" s="2"/>
      <c r="EC384" s="2"/>
      <c r="ED384" s="2"/>
      <c r="EE384" s="2"/>
      <c r="EF384" s="2"/>
      <c r="EG384" s="2"/>
      <c r="EH384" s="2"/>
      <c r="EI384" s="2"/>
      <c r="EJ384" s="2"/>
      <c r="EK384" s="2"/>
      <c r="EL384" s="2"/>
      <c r="EM384" s="2"/>
      <c r="EN384" s="2"/>
      <c r="EO384" s="2"/>
      <c r="EP384" s="2"/>
      <c r="EQ384" s="2"/>
      <c r="ER384" s="2"/>
      <c r="ES384" s="2"/>
      <c r="ET384" s="2"/>
      <c r="EU384" s="2"/>
      <c r="EV384" s="2"/>
      <c r="EW384" s="2"/>
      <c r="EX384" s="2"/>
      <c r="EY384" s="2"/>
      <c r="EZ384" s="2"/>
      <c r="FA384" s="2"/>
      <c r="FB384" s="2"/>
      <c r="FC384" s="2"/>
      <c r="FD384" s="2"/>
      <c r="FE384" s="2"/>
      <c r="FF384" s="2"/>
      <c r="FG384" s="2"/>
      <c r="FH384" s="2"/>
      <c r="FI384" s="2"/>
      <c r="FJ384" s="2"/>
      <c r="FK384" s="2"/>
      <c r="FL384" s="2"/>
      <c r="FM384" s="2"/>
      <c r="FN384" s="2"/>
      <c r="FO384" s="2"/>
      <c r="FP384" s="2"/>
      <c r="FQ384" s="2"/>
      <c r="FR384" s="2"/>
      <c r="FS384" s="2"/>
      <c r="FT384" s="2"/>
      <c r="FU384" s="2"/>
      <c r="FV384" s="2"/>
      <c r="FW384" s="2"/>
      <c r="FX384" s="2"/>
      <c r="FY384" s="2"/>
      <c r="FZ384" s="2"/>
      <c r="GA384" s="2"/>
      <c r="GB384" s="2"/>
      <c r="GC384" s="2"/>
      <c r="GD384" s="2"/>
      <c r="GE384" s="2"/>
      <c r="GF384" s="2"/>
      <c r="GG384" s="2"/>
      <c r="GH384" s="2"/>
      <c r="GI384" s="2"/>
      <c r="GJ384" s="2"/>
      <c r="GK384" s="2"/>
      <c r="GL384" s="2"/>
      <c r="GM384" s="2"/>
      <c r="GN384" s="2"/>
      <c r="GO384" s="2"/>
      <c r="GP384" s="2"/>
      <c r="GQ384" s="2"/>
      <c r="GR384" s="2"/>
      <c r="GS384" s="2"/>
      <c r="GT384" s="2"/>
      <c r="GU384" s="2"/>
      <c r="GV384" s="2"/>
      <c r="GW384" s="2"/>
      <c r="GX384" s="2"/>
      <c r="GY384" s="2"/>
      <c r="GZ384" s="2"/>
      <c r="HA384" s="2"/>
      <c r="HB384" s="2"/>
      <c r="HC384" s="2"/>
      <c r="HD384" s="2"/>
      <c r="HE384" s="2"/>
      <c r="HF384" s="2"/>
      <c r="HG384" s="2"/>
      <c r="HH384" s="2"/>
      <c r="HI384" s="2"/>
      <c r="HJ384" s="2"/>
      <c r="HK384" s="2"/>
      <c r="HL384" s="2"/>
      <c r="HM384" s="2"/>
      <c r="HN384" s="2"/>
      <c r="HO384" s="2"/>
      <c r="HP384" s="2"/>
      <c r="HQ384" s="2"/>
      <c r="HR384" s="2"/>
      <c r="HS384" s="2"/>
      <c r="HT384" s="2"/>
      <c r="HU384" s="2"/>
      <c r="HV384" s="2"/>
      <c r="HW384" s="2"/>
      <c r="HX384" s="2"/>
      <c r="HY384" s="2"/>
      <c r="HZ384" s="2"/>
      <c r="IA384" s="2"/>
      <c r="IB384" s="2"/>
      <c r="IC384" s="2"/>
      <c r="ID384" s="2"/>
      <c r="IE384" s="2"/>
      <c r="IF384" s="2"/>
      <c r="IG384" s="2"/>
      <c r="IH384" s="2"/>
      <c r="II384" s="2"/>
      <c r="IJ384" s="2"/>
      <c r="IK384" s="2"/>
      <c r="IL384" s="2"/>
      <c r="IM384" s="2"/>
      <c r="IN384" s="2"/>
      <c r="IO384" s="2"/>
      <c r="IP384" s="2"/>
      <c r="IQ384" s="2"/>
      <c r="IR384" s="2"/>
      <c r="IS384" s="2"/>
      <c r="IT384" s="2"/>
      <c r="IU384" s="2"/>
      <c r="IV384" s="2"/>
      <c r="IW384" s="2"/>
      <c r="IX384" s="2"/>
      <c r="IY384" s="2"/>
      <c r="IZ384" s="2"/>
      <c r="JA384" s="2"/>
      <c r="JB384" s="2"/>
      <c r="JC384" s="2"/>
      <c r="JD384" s="2"/>
      <c r="JE384" s="2"/>
      <c r="JF384" s="2"/>
      <c r="JG384" s="2"/>
      <c r="JH384" s="2"/>
      <c r="JI384" s="2"/>
      <c r="JJ384" s="2"/>
      <c r="JK384" s="2"/>
      <c r="JL384" s="2"/>
      <c r="JM384" s="2"/>
      <c r="JN384" s="2"/>
      <c r="JO384" s="2"/>
      <c r="JP384" s="2"/>
      <c r="JQ384" s="2"/>
      <c r="JR384" s="2"/>
      <c r="JS384" s="2"/>
      <c r="JT384" s="2"/>
      <c r="JU384" s="2"/>
      <c r="JV384" s="2"/>
      <c r="JW384" s="2"/>
      <c r="JX384" s="2"/>
      <c r="JY384" s="2"/>
      <c r="JZ384" s="2"/>
      <c r="KA384" s="2"/>
      <c r="KB384" s="2"/>
      <c r="KC384" s="2"/>
      <c r="KD384" s="2"/>
      <c r="KE384" s="2"/>
      <c r="KF384" s="2"/>
      <c r="KG384" s="2"/>
      <c r="KH384" s="2"/>
      <c r="KI384" s="2"/>
      <c r="KJ384" s="2"/>
      <c r="KK384" s="2"/>
      <c r="KL384" s="2"/>
      <c r="KM384" s="2"/>
      <c r="KN384" s="2"/>
      <c r="KO384" s="2"/>
      <c r="KP384" s="2"/>
      <c r="KQ384" s="2"/>
      <c r="KR384" s="2"/>
      <c r="KS384" s="2"/>
      <c r="KT384" s="2"/>
      <c r="KU384" s="2"/>
      <c r="KV384" s="2"/>
      <c r="KW384" s="2"/>
      <c r="KX384" s="2"/>
      <c r="KY384" s="2"/>
      <c r="KZ384" s="2"/>
      <c r="LA384" s="2"/>
      <c r="LB384" s="2"/>
      <c r="LC384" s="2"/>
      <c r="LD384" s="2"/>
      <c r="LE384" s="2"/>
      <c r="LF384" s="2"/>
      <c r="LG384" s="2"/>
      <c r="LH384" s="2"/>
      <c r="LI384" s="2"/>
      <c r="LJ384" s="2"/>
      <c r="LK384" s="2"/>
      <c r="LL384" s="2"/>
      <c r="LM384" s="2"/>
      <c r="LN384" s="2"/>
      <c r="LO384" s="2"/>
      <c r="LP384" s="2"/>
      <c r="LQ384" s="2"/>
      <c r="LR384" s="2"/>
      <c r="LS384" s="2"/>
      <c r="LT384" s="2"/>
      <c r="LU384" s="2"/>
      <c r="LV384" s="2"/>
      <c r="LW384" s="2"/>
      <c r="LX384" s="2"/>
      <c r="LY384" s="2"/>
      <c r="LZ384" s="2"/>
      <c r="MA384" s="2"/>
      <c r="MB384" s="2"/>
      <c r="MC384" s="2"/>
      <c r="MD384" s="2"/>
      <c r="ME384" s="2"/>
      <c r="MF384" s="2"/>
      <c r="MG384" s="2"/>
      <c r="MH384" s="2"/>
      <c r="MI384" s="2"/>
      <c r="MJ384" s="2"/>
      <c r="MK384" s="2"/>
      <c r="ML384" s="2"/>
      <c r="MM384" s="2"/>
      <c r="MN384" s="2"/>
      <c r="MO384" s="2"/>
      <c r="MP384" s="2"/>
      <c r="MQ384" s="2"/>
      <c r="MR384" s="2"/>
      <c r="MS384" s="2"/>
      <c r="MT384" s="2"/>
      <c r="MU384" s="2"/>
      <c r="MV384" s="2"/>
      <c r="MW384" s="2"/>
      <c r="MX384" s="2"/>
      <c r="MY384" s="2"/>
      <c r="MZ384" s="2"/>
      <c r="NA384" s="2"/>
      <c r="NB384" s="2"/>
      <c r="NC384" s="2"/>
      <c r="ND384" s="2"/>
      <c r="NE384" s="2"/>
      <c r="NF384" s="2"/>
      <c r="NG384" s="2"/>
      <c r="NH384" s="2"/>
      <c r="NI384" s="2"/>
      <c r="NJ384" s="2"/>
      <c r="NK384" s="2"/>
      <c r="NL384" s="2"/>
      <c r="NM384" s="2"/>
      <c r="NN384" s="2"/>
      <c r="NO384" s="2"/>
      <c r="NP384" s="2"/>
      <c r="NQ384" s="2"/>
      <c r="NR384" s="2"/>
      <c r="NS384" s="2"/>
      <c r="NT384" s="2"/>
      <c r="NU384" s="2"/>
      <c r="NV384" s="2"/>
      <c r="NW384" s="2"/>
      <c r="NX384" s="2"/>
      <c r="NY384" s="2"/>
      <c r="NZ384" s="2"/>
      <c r="OA384" s="2"/>
      <c r="OB384" s="2"/>
      <c r="OC384" s="2"/>
      <c r="OD384" s="2"/>
      <c r="OE384" s="2"/>
      <c r="OF384" s="2"/>
      <c r="OG384" s="2"/>
      <c r="OH384" s="2"/>
      <c r="OI384" s="2"/>
      <c r="OJ384" s="2"/>
      <c r="OK384" s="2"/>
      <c r="OL384" s="2"/>
      <c r="OM384" s="2"/>
      <c r="ON384" s="2"/>
      <c r="OO384" s="2"/>
      <c r="OP384" s="2"/>
      <c r="OQ384" s="2"/>
      <c r="OR384" s="2"/>
      <c r="OS384" s="2"/>
      <c r="OT384" s="2"/>
      <c r="OU384" s="2"/>
      <c r="OV384" s="2"/>
      <c r="OW384" s="2"/>
      <c r="OX384" s="2"/>
      <c r="OY384" s="2"/>
      <c r="OZ384" s="2"/>
      <c r="PA384" s="2"/>
      <c r="PB384" s="2"/>
      <c r="PC384" s="2"/>
      <c r="PD384" s="2"/>
      <c r="PE384" s="2"/>
      <c r="PF384" s="2"/>
      <c r="PG384" s="2"/>
      <c r="PH384" s="2"/>
      <c r="PI384" s="2"/>
      <c r="PJ384" s="2"/>
      <c r="PK384" s="2"/>
      <c r="PL384" s="2"/>
      <c r="PM384" s="2"/>
      <c r="PN384" s="2"/>
      <c r="PO384" s="2"/>
      <c r="PP384" s="2"/>
      <c r="PQ384" s="2"/>
      <c r="PR384" s="2"/>
      <c r="PS384" s="2"/>
      <c r="PT384" s="2"/>
      <c r="PU384" s="2"/>
      <c r="PV384" s="2"/>
      <c r="PW384" s="2"/>
      <c r="PX384" s="2"/>
      <c r="PY384" s="2"/>
      <c r="PZ384" s="2"/>
      <c r="QA384" s="2"/>
      <c r="QB384" s="2"/>
      <c r="QC384" s="2"/>
      <c r="QD384" s="2"/>
      <c r="QE384" s="2"/>
      <c r="QF384" s="2"/>
      <c r="QG384" s="2"/>
      <c r="QH384" s="2"/>
      <c r="QI384" s="2"/>
      <c r="QJ384" s="2"/>
      <c r="QK384" s="2"/>
      <c r="QL384" s="2"/>
      <c r="QM384" s="2"/>
      <c r="QN384" s="2"/>
      <c r="QO384" s="2"/>
      <c r="QP384" s="2"/>
      <c r="QQ384" s="2"/>
      <c r="QR384" s="2"/>
      <c r="QS384" s="2"/>
      <c r="QT384" s="2"/>
      <c r="QU384" s="2"/>
      <c r="QV384" s="2"/>
      <c r="QW384" s="2"/>
      <c r="QX384" s="2"/>
      <c r="QY384" s="2"/>
      <c r="QZ384" s="2"/>
      <c r="RA384" s="2"/>
      <c r="RB384" s="2"/>
      <c r="RC384" s="2"/>
      <c r="RD384" s="2"/>
      <c r="RE384" s="2"/>
      <c r="RF384" s="2"/>
      <c r="RG384" s="2"/>
      <c r="RH384" s="2"/>
      <c r="RI384" s="2"/>
      <c r="RJ384" s="2"/>
      <c r="RK384" s="2"/>
      <c r="RL384" s="2"/>
      <c r="RM384" s="2"/>
      <c r="RN384" s="2"/>
      <c r="RO384" s="2"/>
      <c r="RP384" s="2"/>
      <c r="RQ384" s="2"/>
      <c r="RR384" s="2"/>
      <c r="RS384" s="2"/>
      <c r="RT384" s="2"/>
      <c r="RU384" s="2"/>
      <c r="RV384" s="2"/>
      <c r="RW384" s="2"/>
      <c r="RX384" s="2"/>
      <c r="RY384" s="2"/>
      <c r="RZ384" s="2"/>
      <c r="SA384" s="2"/>
      <c r="SB384" s="2"/>
      <c r="SC384" s="2"/>
      <c r="SD384" s="2"/>
      <c r="SE384" s="2"/>
      <c r="SF384" s="2"/>
      <c r="SG384" s="2"/>
      <c r="SH384" s="2"/>
      <c r="SI384" s="2"/>
      <c r="SJ384" s="2"/>
      <c r="SK384" s="2"/>
      <c r="SL384" s="2"/>
      <c r="SM384" s="2"/>
      <c r="SN384" s="2"/>
      <c r="SO384" s="2"/>
      <c r="SP384" s="2"/>
      <c r="SQ384" s="2"/>
      <c r="SR384" s="2"/>
      <c r="SS384" s="2"/>
      <c r="ST384" s="2"/>
      <c r="SU384" s="2"/>
      <c r="SV384" s="2"/>
      <c r="SW384" s="2"/>
      <c r="SX384" s="2"/>
      <c r="SY384" s="2"/>
      <c r="SZ384" s="2"/>
      <c r="TA384" s="2"/>
      <c r="TB384" s="2"/>
      <c r="TC384" s="2"/>
      <c r="TD384" s="2"/>
      <c r="TE384" s="2"/>
      <c r="TF384" s="2"/>
      <c r="TG384" s="2"/>
      <c r="TH384" s="2"/>
      <c r="TI384" s="2"/>
      <c r="TJ384" s="2"/>
      <c r="TK384" s="2"/>
      <c r="TL384" s="2"/>
      <c r="TM384" s="2"/>
      <c r="TN384" s="2"/>
      <c r="TO384" s="2"/>
      <c r="TP384" s="2"/>
      <c r="TQ384" s="2"/>
      <c r="TR384" s="2"/>
      <c r="TS384" s="2"/>
      <c r="TT384" s="2"/>
      <c r="TU384" s="2"/>
      <c r="TV384" s="2"/>
      <c r="TW384" s="2"/>
      <c r="TX384" s="2"/>
      <c r="TY384" s="2"/>
      <c r="TZ384" s="2"/>
      <c r="UA384" s="2"/>
      <c r="UB384" s="2"/>
      <c r="UC384" s="2"/>
      <c r="UD384" s="2"/>
      <c r="UE384" s="2"/>
      <c r="UF384" s="2"/>
      <c r="UG384" s="2"/>
      <c r="UH384" s="2"/>
      <c r="UI384" s="2"/>
      <c r="UJ384" s="2"/>
      <c r="UK384" s="2"/>
      <c r="UL384" s="2"/>
      <c r="UM384" s="2"/>
      <c r="UN384" s="2"/>
      <c r="UO384" s="2"/>
      <c r="UP384" s="2"/>
      <c r="UQ384" s="2"/>
      <c r="UR384" s="2"/>
      <c r="US384" s="2"/>
      <c r="UT384" s="2"/>
      <c r="UU384" s="2"/>
      <c r="UV384" s="2"/>
      <c r="UW384" s="2"/>
      <c r="UX384" s="2"/>
      <c r="UY384" s="2"/>
      <c r="UZ384" s="2"/>
      <c r="VA384" s="2"/>
      <c r="VB384" s="2"/>
      <c r="VC384" s="2"/>
      <c r="VD384" s="2"/>
      <c r="VE384" s="2"/>
      <c r="VF384" s="2"/>
      <c r="VG384" s="2"/>
      <c r="VH384" s="2"/>
      <c r="VI384" s="2"/>
      <c r="VJ384" s="2"/>
      <c r="VK384" s="2"/>
      <c r="VL384" s="2"/>
      <c r="VM384" s="2"/>
      <c r="VN384" s="2"/>
      <c r="VO384" s="2"/>
      <c r="VP384" s="2"/>
      <c r="VQ384" s="2"/>
      <c r="VR384" s="2"/>
      <c r="VS384" s="2"/>
      <c r="VT384" s="2"/>
      <c r="VU384" s="2"/>
      <c r="VV384" s="2"/>
      <c r="VW384" s="2"/>
      <c r="VX384" s="2"/>
      <c r="VY384" s="2"/>
      <c r="VZ384" s="2"/>
      <c r="WA384" s="2"/>
      <c r="WB384" s="2"/>
      <c r="WC384" s="2"/>
      <c r="WD384" s="2"/>
      <c r="WE384" s="2"/>
      <c r="WF384" s="2"/>
      <c r="WG384" s="2"/>
      <c r="WH384" s="2"/>
      <c r="WI384" s="2"/>
      <c r="WJ384" s="2"/>
      <c r="WK384" s="2"/>
      <c r="WL384" s="2"/>
      <c r="WM384" s="2"/>
      <c r="WN384" s="2"/>
      <c r="WO384" s="2"/>
      <c r="WP384" s="2"/>
      <c r="WQ384" s="2"/>
      <c r="WR384" s="2"/>
      <c r="WS384" s="2"/>
      <c r="WT384" s="2"/>
      <c r="WU384" s="2"/>
      <c r="WV384" s="2"/>
      <c r="WW384" s="2"/>
      <c r="WX384" s="2"/>
      <c r="WY384" s="2"/>
      <c r="WZ384" s="2"/>
      <c r="XA384" s="2"/>
      <c r="XB384" s="2"/>
      <c r="XC384" s="2"/>
      <c r="XD384" s="2"/>
      <c r="XE384" s="2"/>
      <c r="XF384" s="2"/>
      <c r="XG384" s="2"/>
      <c r="XH384" s="2"/>
      <c r="XI384" s="2"/>
      <c r="XJ384" s="2"/>
      <c r="XK384" s="2"/>
      <c r="XL384" s="2"/>
      <c r="XM384" s="2"/>
      <c r="XN384" s="2"/>
      <c r="XO384" s="2"/>
      <c r="XP384" s="2"/>
      <c r="XQ384" s="2"/>
      <c r="XR384" s="2"/>
      <c r="XS384" s="2"/>
      <c r="XT384" s="2"/>
      <c r="XU384" s="2"/>
      <c r="XV384" s="2"/>
      <c r="XW384" s="2"/>
      <c r="XX384" s="2"/>
      <c r="XY384" s="2"/>
      <c r="XZ384" s="2"/>
      <c r="YA384" s="2"/>
      <c r="YB384" s="2"/>
      <c r="YC384" s="2"/>
      <c r="YD384" s="2"/>
      <c r="YE384" s="2"/>
      <c r="YF384" s="2"/>
      <c r="YG384" s="2"/>
      <c r="YH384" s="2"/>
      <c r="YI384" s="2"/>
      <c r="YJ384" s="2"/>
      <c r="YK384" s="2"/>
      <c r="YL384" s="2"/>
      <c r="YM384" s="2"/>
      <c r="YN384" s="2"/>
      <c r="YO384" s="2"/>
      <c r="YP384" s="2"/>
      <c r="YQ384" s="2"/>
      <c r="YR384" s="2"/>
      <c r="YS384" s="2"/>
      <c r="YT384" s="2"/>
      <c r="YU384" s="2"/>
      <c r="YV384" s="2"/>
      <c r="YW384" s="2"/>
      <c r="YX384" s="2"/>
      <c r="YY384" s="2"/>
      <c r="YZ384" s="2"/>
      <c r="ZA384" s="2"/>
      <c r="ZB384" s="2"/>
      <c r="ZC384" s="2"/>
      <c r="ZD384" s="2"/>
      <c r="ZE384" s="2"/>
      <c r="ZF384" s="2"/>
      <c r="ZG384" s="2"/>
      <c r="ZH384" s="2"/>
      <c r="ZI384" s="2"/>
      <c r="ZJ384" s="2"/>
      <c r="ZK384" s="2"/>
      <c r="ZL384" s="2"/>
      <c r="ZM384" s="2"/>
      <c r="ZN384" s="2"/>
      <c r="ZO384" s="2"/>
      <c r="ZP384" s="2"/>
      <c r="ZQ384" s="2"/>
      <c r="ZR384" s="2"/>
      <c r="ZS384" s="2"/>
      <c r="ZT384" s="2"/>
      <c r="ZU384" s="2"/>
      <c r="ZV384" s="2"/>
      <c r="ZW384" s="2"/>
      <c r="ZX384" s="2"/>
      <c r="ZY384" s="2"/>
      <c r="ZZ384" s="2"/>
      <c r="AAA384" s="2"/>
      <c r="AAB384" s="2"/>
      <c r="AAC384" s="2"/>
      <c r="AAD384" s="2"/>
      <c r="AAE384" s="2"/>
      <c r="AAF384" s="2"/>
      <c r="AAG384" s="2"/>
      <c r="AAH384" s="2"/>
      <c r="AAI384" s="2"/>
      <c r="AAJ384" s="2"/>
      <c r="AAK384" s="2"/>
      <c r="AAL384" s="2"/>
      <c r="AAM384" s="2"/>
      <c r="AAN384" s="2"/>
      <c r="AAO384" s="2"/>
      <c r="AAP384" s="2"/>
      <c r="AAQ384" s="2"/>
      <c r="AAR384" s="2"/>
      <c r="AAS384" s="2"/>
      <c r="AAT384" s="2"/>
      <c r="AAU384" s="2"/>
      <c r="AAV384" s="2"/>
      <c r="AAW384" s="2"/>
      <c r="AAX384" s="2"/>
      <c r="AAY384" s="2"/>
      <c r="AAZ384" s="2"/>
      <c r="ABA384" s="2"/>
      <c r="ABB384" s="2"/>
      <c r="ABC384" s="2"/>
      <c r="ABD384" s="2"/>
      <c r="ABE384" s="2"/>
      <c r="ABF384" s="2"/>
      <c r="ABG384" s="2"/>
      <c r="ABH384" s="2"/>
      <c r="ABI384" s="2"/>
      <c r="ABJ384" s="2"/>
      <c r="ABK384" s="2"/>
      <c r="ABL384" s="2"/>
      <c r="ABM384" s="2"/>
      <c r="ABN384" s="2"/>
      <c r="ABO384" s="2"/>
      <c r="ABP384" s="2"/>
      <c r="ABQ384" s="2"/>
      <c r="ABR384" s="2"/>
      <c r="ABS384" s="2"/>
      <c r="ABT384" s="2"/>
      <c r="ABU384" s="2"/>
      <c r="ABV384" s="2"/>
      <c r="ABW384" s="2"/>
      <c r="ABX384" s="2"/>
      <c r="ABY384" s="2"/>
      <c r="ABZ384" s="2"/>
    </row>
    <row r="385" spans="1:754" x14ac:dyDescent="0.2">
      <c r="A385" s="2">
        <v>1978</v>
      </c>
      <c r="B385" s="19" t="s">
        <v>21</v>
      </c>
      <c r="C385" s="6">
        <v>47140</v>
      </c>
      <c r="D385" s="5">
        <v>254</v>
      </c>
      <c r="E385" s="7">
        <f>C385/D385</f>
        <v>185.59055118110237</v>
      </c>
      <c r="F385" s="11">
        <f>C385/317101</f>
        <v>0.14865925998341223</v>
      </c>
      <c r="G385" s="14">
        <v>56277</v>
      </c>
      <c r="H385" s="16">
        <f>C385/G385</f>
        <v>0.83764237610391457</v>
      </c>
    </row>
    <row r="386" spans="1:754" x14ac:dyDescent="0.2">
      <c r="A386" s="2">
        <v>1950</v>
      </c>
      <c r="B386" s="19" t="s">
        <v>21</v>
      </c>
      <c r="C386" s="8">
        <v>92261</v>
      </c>
      <c r="D386" s="5">
        <v>830</v>
      </c>
      <c r="E386" s="7">
        <f>C386/D386</f>
        <v>111.1578313253012</v>
      </c>
      <c r="F386" s="11">
        <f>C386/317101</f>
        <v>0.29095146341386496</v>
      </c>
      <c r="G386" s="12">
        <v>48597</v>
      </c>
      <c r="H386" s="16">
        <f>C386/G386</f>
        <v>1.8984916764409325</v>
      </c>
    </row>
    <row r="387" spans="1:754" x14ac:dyDescent="0.2">
      <c r="A387" s="2">
        <v>1940</v>
      </c>
      <c r="B387" s="19" t="s">
        <v>21</v>
      </c>
      <c r="C387" s="6">
        <v>119213</v>
      </c>
      <c r="D387" s="5">
        <v>1323</v>
      </c>
      <c r="E387" s="7">
        <f>C387/D387</f>
        <v>90.108087679516245</v>
      </c>
      <c r="F387" s="11">
        <f>C387/317101</f>
        <v>0.37594646500641754</v>
      </c>
      <c r="G387" s="12">
        <v>48597</v>
      </c>
      <c r="H387" s="16">
        <f>C387/G387</f>
        <v>2.4530938123752497</v>
      </c>
    </row>
    <row r="388" spans="1:754" x14ac:dyDescent="0.2">
      <c r="A388">
        <v>1930</v>
      </c>
      <c r="B388" s="19" t="s">
        <v>21</v>
      </c>
      <c r="C388" s="5">
        <v>121767</v>
      </c>
      <c r="D388" s="5">
        <v>1167</v>
      </c>
      <c r="E388" s="7">
        <f>C388/D388</f>
        <v>104.34190231362467</v>
      </c>
      <c r="F388" s="11">
        <f>C388/317101</f>
        <v>0.3840006811709834</v>
      </c>
      <c r="G388" s="12">
        <v>44927</v>
      </c>
      <c r="H388" s="16">
        <f>C388/G388</f>
        <v>2.7103300910365706</v>
      </c>
    </row>
    <row r="389" spans="1:754" x14ac:dyDescent="0.2">
      <c r="A389">
        <v>1920</v>
      </c>
      <c r="B389" s="19" t="s">
        <v>21</v>
      </c>
      <c r="C389" s="4">
        <v>196260</v>
      </c>
      <c r="D389" s="5">
        <v>1773</v>
      </c>
      <c r="E389" s="7">
        <f>C389/D389</f>
        <v>110.69373942470389</v>
      </c>
      <c r="F389" s="11">
        <f>C389/317101</f>
        <v>0.61891952406331108</v>
      </c>
      <c r="G389" s="12">
        <v>44927</v>
      </c>
      <c r="H389" s="16">
        <f>C389/G389</f>
        <v>4.3684198811405173</v>
      </c>
    </row>
    <row r="390" spans="1:754" x14ac:dyDescent="0.2">
      <c r="A390">
        <v>1910</v>
      </c>
      <c r="B390" s="19" t="s">
        <v>21</v>
      </c>
      <c r="C390" s="4">
        <v>205845</v>
      </c>
      <c r="D390" s="5">
        <v>1932</v>
      </c>
      <c r="E390" s="7">
        <f>C390/D390</f>
        <v>106.54503105590062</v>
      </c>
      <c r="F390" s="11">
        <f>C390/317101</f>
        <v>0.64914648645068918</v>
      </c>
      <c r="G390" s="15"/>
      <c r="DU390" s="2"/>
      <c r="DV390" s="2"/>
      <c r="DW390" s="2"/>
      <c r="DX390" s="2"/>
      <c r="DY390" s="2"/>
      <c r="DZ390" s="2"/>
      <c r="EA390" s="2"/>
      <c r="EB390" s="2"/>
      <c r="EC390" s="2"/>
      <c r="ED390" s="2"/>
      <c r="EE390" s="2"/>
      <c r="EF390" s="2"/>
      <c r="EG390" s="2"/>
      <c r="EH390" s="2"/>
      <c r="EI390" s="2"/>
      <c r="EJ390" s="2"/>
      <c r="EK390" s="2"/>
      <c r="EL390" s="2"/>
      <c r="EM390" s="2"/>
      <c r="EN390" s="2"/>
      <c r="EO390" s="2"/>
      <c r="EP390" s="2"/>
      <c r="EQ390" s="2"/>
      <c r="ER390" s="2"/>
      <c r="ES390" s="2"/>
      <c r="ET390" s="2"/>
      <c r="EU390" s="2"/>
      <c r="EV390" s="2"/>
      <c r="EW390" s="2"/>
      <c r="EX390" s="2"/>
      <c r="EY390" s="2"/>
      <c r="EZ390" s="2"/>
      <c r="FA390" s="2"/>
      <c r="FB390" s="2"/>
      <c r="FC390" s="2"/>
      <c r="FD390" s="2"/>
      <c r="FE390" s="2"/>
      <c r="FF390" s="2"/>
      <c r="FG390" s="2"/>
      <c r="FH390" s="2"/>
      <c r="FI390" s="2"/>
      <c r="FJ390" s="2"/>
      <c r="FK390" s="2"/>
      <c r="FL390" s="2"/>
      <c r="FM390" s="2"/>
      <c r="FN390" s="2"/>
      <c r="FO390" s="2"/>
      <c r="FP390" s="2"/>
      <c r="FQ390" s="2"/>
      <c r="FR390" s="2"/>
      <c r="FS390" s="2"/>
      <c r="FT390" s="2"/>
      <c r="FU390" s="2"/>
      <c r="FV390" s="2"/>
      <c r="FW390" s="2"/>
      <c r="FX390" s="2"/>
      <c r="FY390" s="2"/>
      <c r="FZ390" s="2"/>
      <c r="GA390" s="2"/>
      <c r="GB390" s="2"/>
      <c r="GC390" s="2"/>
      <c r="GD390" s="2"/>
      <c r="GE390" s="2"/>
      <c r="GF390" s="2"/>
      <c r="GG390" s="2"/>
      <c r="GH390" s="2"/>
      <c r="GI390" s="2"/>
      <c r="GJ390" s="2"/>
      <c r="GK390" s="2"/>
      <c r="GL390" s="2"/>
      <c r="GM390" s="2"/>
      <c r="GN390" s="2"/>
      <c r="GO390" s="2"/>
      <c r="GP390" s="2"/>
      <c r="GQ390" s="2"/>
      <c r="GR390" s="2"/>
      <c r="GS390" s="2"/>
      <c r="GT390" s="2"/>
      <c r="GU390" s="2"/>
      <c r="GV390" s="2"/>
      <c r="GW390" s="2"/>
      <c r="GX390" s="2"/>
      <c r="GY390" s="2"/>
      <c r="GZ390" s="2"/>
      <c r="HA390" s="2"/>
      <c r="HB390" s="2"/>
      <c r="HC390" s="2"/>
      <c r="HD390" s="2"/>
      <c r="HE390" s="2"/>
      <c r="HF390" s="2"/>
      <c r="HG390" s="2"/>
      <c r="HH390" s="2"/>
      <c r="HI390" s="2"/>
      <c r="HJ390" s="2"/>
      <c r="HK390" s="2"/>
      <c r="HL390" s="2"/>
      <c r="HM390" s="2"/>
      <c r="HN390" s="2"/>
      <c r="HO390" s="2"/>
      <c r="HP390" s="2"/>
      <c r="HQ390" s="2"/>
      <c r="HR390" s="2"/>
      <c r="HS390" s="2"/>
      <c r="HT390" s="2"/>
      <c r="HU390" s="2"/>
      <c r="HV390" s="2"/>
      <c r="HW390" s="2"/>
      <c r="HX390" s="2"/>
      <c r="HY390" s="2"/>
      <c r="HZ390" s="2"/>
      <c r="IA390" s="2"/>
      <c r="IB390" s="2"/>
      <c r="IC390" s="2"/>
      <c r="ID390" s="2"/>
      <c r="IE390" s="2"/>
      <c r="IF390" s="2"/>
      <c r="IG390" s="2"/>
      <c r="IH390" s="2"/>
      <c r="II390" s="2"/>
      <c r="IJ390" s="2"/>
      <c r="IK390" s="2"/>
      <c r="IL390" s="2"/>
      <c r="IM390" s="2"/>
      <c r="IN390" s="2"/>
      <c r="IO390" s="2"/>
      <c r="IP390" s="2"/>
      <c r="IQ390" s="2"/>
      <c r="IR390" s="2"/>
      <c r="IS390" s="2"/>
      <c r="IT390" s="2"/>
      <c r="IU390" s="2"/>
      <c r="IV390" s="2"/>
      <c r="IW390" s="2"/>
      <c r="IX390" s="2"/>
      <c r="IY390" s="2"/>
      <c r="IZ390" s="2"/>
      <c r="JA390" s="2"/>
      <c r="JB390" s="2"/>
      <c r="JC390" s="2"/>
      <c r="JD390" s="2"/>
      <c r="JE390" s="2"/>
      <c r="JF390" s="2"/>
      <c r="JG390" s="2"/>
      <c r="JH390" s="2"/>
      <c r="JI390" s="2"/>
      <c r="JJ390" s="2"/>
      <c r="JK390" s="2"/>
      <c r="JL390" s="2"/>
      <c r="JM390" s="2"/>
      <c r="JN390" s="2"/>
      <c r="JO390" s="2"/>
      <c r="JP390" s="2"/>
      <c r="JQ390" s="2"/>
      <c r="JR390" s="2"/>
      <c r="JS390" s="2"/>
      <c r="JT390" s="2"/>
      <c r="JU390" s="2"/>
      <c r="JV390" s="2"/>
      <c r="JW390" s="2"/>
      <c r="JX390" s="2"/>
      <c r="JY390" s="2"/>
      <c r="JZ390" s="2"/>
      <c r="KA390" s="2"/>
      <c r="KB390" s="2"/>
      <c r="KC390" s="2"/>
      <c r="KD390" s="2"/>
      <c r="KE390" s="2"/>
      <c r="KF390" s="2"/>
      <c r="KG390" s="2"/>
      <c r="KH390" s="2"/>
      <c r="KI390" s="2"/>
      <c r="KJ390" s="2"/>
      <c r="KK390" s="2"/>
      <c r="KL390" s="2"/>
      <c r="KM390" s="2"/>
      <c r="KN390" s="2"/>
      <c r="KO390" s="2"/>
      <c r="KP390" s="2"/>
      <c r="KQ390" s="2"/>
      <c r="KR390" s="2"/>
      <c r="KS390" s="2"/>
      <c r="KT390" s="2"/>
      <c r="KU390" s="2"/>
      <c r="KV390" s="2"/>
      <c r="KW390" s="2"/>
      <c r="KX390" s="2"/>
      <c r="KY390" s="2"/>
      <c r="KZ390" s="2"/>
      <c r="LA390" s="2"/>
      <c r="LB390" s="2"/>
      <c r="LC390" s="2"/>
      <c r="LD390" s="2"/>
      <c r="LE390" s="2"/>
      <c r="LF390" s="2"/>
      <c r="LG390" s="2"/>
      <c r="LH390" s="2"/>
      <c r="LI390" s="2"/>
      <c r="LJ390" s="2"/>
      <c r="LK390" s="2"/>
      <c r="LL390" s="2"/>
      <c r="LM390" s="2"/>
      <c r="LN390" s="2"/>
      <c r="LO390" s="2"/>
      <c r="LP390" s="2"/>
      <c r="LQ390" s="2"/>
      <c r="LR390" s="2"/>
      <c r="LS390" s="2"/>
      <c r="LT390" s="2"/>
      <c r="LU390" s="2"/>
      <c r="LV390" s="2"/>
      <c r="LW390" s="2"/>
      <c r="LX390" s="2"/>
      <c r="LY390" s="2"/>
      <c r="LZ390" s="2"/>
      <c r="MA390" s="2"/>
      <c r="MB390" s="2"/>
      <c r="MC390" s="2"/>
      <c r="MD390" s="2"/>
      <c r="ME390" s="2"/>
      <c r="MF390" s="2"/>
      <c r="MG390" s="2"/>
      <c r="MH390" s="2"/>
      <c r="MI390" s="2"/>
      <c r="MJ390" s="2"/>
      <c r="MK390" s="2"/>
      <c r="ML390" s="2"/>
      <c r="MM390" s="2"/>
      <c r="MN390" s="2"/>
      <c r="MO390" s="2"/>
      <c r="MP390" s="2"/>
      <c r="MQ390" s="2"/>
      <c r="MR390" s="2"/>
      <c r="MS390" s="2"/>
      <c r="MT390" s="2"/>
      <c r="MU390" s="2"/>
      <c r="MV390" s="2"/>
      <c r="MW390" s="2"/>
      <c r="MX390" s="2"/>
      <c r="MY390" s="2"/>
      <c r="MZ390" s="2"/>
      <c r="NA390" s="2"/>
      <c r="NB390" s="2"/>
      <c r="NC390" s="2"/>
      <c r="ND390" s="2"/>
      <c r="NE390" s="2"/>
      <c r="NF390" s="2"/>
      <c r="NG390" s="2"/>
      <c r="NH390" s="2"/>
      <c r="NI390" s="2"/>
      <c r="NJ390" s="2"/>
      <c r="NK390" s="2"/>
      <c r="NL390" s="2"/>
      <c r="NM390" s="2"/>
      <c r="NN390" s="2"/>
      <c r="NO390" s="2"/>
      <c r="NP390" s="2"/>
      <c r="NQ390" s="2"/>
      <c r="NR390" s="2"/>
      <c r="NS390" s="2"/>
      <c r="NT390" s="2"/>
      <c r="NU390" s="2"/>
      <c r="NV390" s="2"/>
      <c r="NW390" s="2"/>
      <c r="NX390" s="2"/>
      <c r="NY390" s="2"/>
      <c r="NZ390" s="2"/>
      <c r="OA390" s="2"/>
      <c r="OB390" s="2"/>
      <c r="OC390" s="2"/>
      <c r="OD390" s="2"/>
      <c r="OE390" s="2"/>
      <c r="OF390" s="2"/>
      <c r="OG390" s="2"/>
      <c r="OH390" s="2"/>
      <c r="OI390" s="2"/>
      <c r="OJ390" s="2"/>
      <c r="OK390" s="2"/>
      <c r="OL390" s="2"/>
      <c r="OM390" s="2"/>
      <c r="ON390" s="2"/>
      <c r="OO390" s="2"/>
      <c r="OP390" s="2"/>
      <c r="OQ390" s="2"/>
      <c r="OR390" s="2"/>
      <c r="OS390" s="2"/>
      <c r="OT390" s="2"/>
      <c r="OU390" s="2"/>
      <c r="OV390" s="2"/>
      <c r="OW390" s="2"/>
      <c r="OX390" s="2"/>
      <c r="OY390" s="2"/>
      <c r="OZ390" s="2"/>
      <c r="PA390" s="2"/>
      <c r="PB390" s="2"/>
      <c r="PC390" s="2"/>
      <c r="PD390" s="2"/>
      <c r="PE390" s="2"/>
      <c r="PF390" s="2"/>
      <c r="PG390" s="2"/>
      <c r="PH390" s="2"/>
      <c r="PI390" s="2"/>
      <c r="PJ390" s="2"/>
      <c r="PK390" s="2"/>
      <c r="PL390" s="2"/>
      <c r="PM390" s="2"/>
      <c r="PN390" s="2"/>
      <c r="PO390" s="2"/>
      <c r="PP390" s="2"/>
      <c r="PQ390" s="2"/>
      <c r="PR390" s="2"/>
      <c r="PS390" s="2"/>
      <c r="PT390" s="2"/>
      <c r="PU390" s="2"/>
      <c r="PV390" s="2"/>
      <c r="PW390" s="2"/>
      <c r="PX390" s="2"/>
      <c r="PY390" s="2"/>
      <c r="PZ390" s="2"/>
      <c r="QA390" s="2"/>
      <c r="QB390" s="2"/>
      <c r="QC390" s="2"/>
      <c r="QD390" s="2"/>
      <c r="QE390" s="2"/>
      <c r="QF390" s="2"/>
      <c r="QG390" s="2"/>
      <c r="QH390" s="2"/>
      <c r="QI390" s="2"/>
      <c r="QJ390" s="2"/>
      <c r="QK390" s="2"/>
      <c r="QL390" s="2"/>
      <c r="QM390" s="2"/>
      <c r="QN390" s="2"/>
      <c r="QO390" s="2"/>
      <c r="QP390" s="2"/>
      <c r="QQ390" s="2"/>
      <c r="QR390" s="2"/>
      <c r="QS390" s="2"/>
      <c r="QT390" s="2"/>
      <c r="QU390" s="2"/>
      <c r="QV390" s="2"/>
      <c r="QW390" s="2"/>
      <c r="QX390" s="2"/>
      <c r="QY390" s="2"/>
      <c r="QZ390" s="2"/>
      <c r="RA390" s="2"/>
      <c r="RB390" s="2"/>
      <c r="RC390" s="2"/>
      <c r="RD390" s="2"/>
      <c r="RE390" s="2"/>
      <c r="RF390" s="2"/>
      <c r="RG390" s="2"/>
      <c r="RH390" s="2"/>
      <c r="RI390" s="2"/>
      <c r="RJ390" s="2"/>
      <c r="RK390" s="2"/>
      <c r="RL390" s="2"/>
      <c r="RM390" s="2"/>
      <c r="RN390" s="2"/>
      <c r="RO390" s="2"/>
      <c r="RP390" s="2"/>
      <c r="RQ390" s="2"/>
      <c r="RR390" s="2"/>
      <c r="RS390" s="2"/>
      <c r="RT390" s="2"/>
      <c r="RU390" s="2"/>
      <c r="RV390" s="2"/>
      <c r="RW390" s="2"/>
      <c r="RX390" s="2"/>
      <c r="RY390" s="2"/>
      <c r="RZ390" s="2"/>
      <c r="SA390" s="2"/>
      <c r="SB390" s="2"/>
      <c r="SC390" s="2"/>
      <c r="SD390" s="2"/>
      <c r="SE390" s="2"/>
      <c r="SF390" s="2"/>
      <c r="SG390" s="2"/>
      <c r="SH390" s="2"/>
      <c r="SI390" s="2"/>
      <c r="SJ390" s="2"/>
      <c r="SK390" s="2"/>
      <c r="SL390" s="2"/>
      <c r="SM390" s="2"/>
      <c r="SN390" s="2"/>
      <c r="SO390" s="2"/>
      <c r="SP390" s="2"/>
      <c r="SQ390" s="2"/>
      <c r="SR390" s="2"/>
      <c r="SS390" s="2"/>
      <c r="ST390" s="2"/>
      <c r="SU390" s="2"/>
      <c r="SV390" s="2"/>
      <c r="SW390" s="2"/>
      <c r="SX390" s="2"/>
      <c r="SY390" s="2"/>
      <c r="SZ390" s="2"/>
      <c r="TA390" s="2"/>
      <c r="TB390" s="2"/>
      <c r="TC390" s="2"/>
      <c r="TD390" s="2"/>
      <c r="TE390" s="2"/>
      <c r="TF390" s="2"/>
      <c r="TG390" s="2"/>
      <c r="TH390" s="2"/>
      <c r="TI390" s="2"/>
      <c r="TJ390" s="2"/>
      <c r="TK390" s="2"/>
      <c r="TL390" s="2"/>
      <c r="TM390" s="2"/>
      <c r="TN390" s="2"/>
      <c r="TO390" s="2"/>
      <c r="TP390" s="2"/>
      <c r="TQ390" s="2"/>
      <c r="TR390" s="2"/>
      <c r="TS390" s="2"/>
      <c r="TT390" s="2"/>
      <c r="TU390" s="2"/>
      <c r="TV390" s="2"/>
      <c r="TW390" s="2"/>
      <c r="TX390" s="2"/>
      <c r="TY390" s="2"/>
      <c r="TZ390" s="2"/>
      <c r="UA390" s="2"/>
      <c r="UB390" s="2"/>
      <c r="UC390" s="2"/>
      <c r="UD390" s="2"/>
      <c r="UE390" s="2"/>
      <c r="UF390" s="2"/>
      <c r="UG390" s="2"/>
      <c r="UH390" s="2"/>
      <c r="UI390" s="2"/>
      <c r="UJ390" s="2"/>
      <c r="UK390" s="2"/>
      <c r="UL390" s="2"/>
      <c r="UM390" s="2"/>
      <c r="UN390" s="2"/>
      <c r="UO390" s="2"/>
      <c r="UP390" s="2"/>
      <c r="UQ390" s="2"/>
      <c r="UR390" s="2"/>
      <c r="US390" s="2"/>
      <c r="UT390" s="2"/>
      <c r="UU390" s="2"/>
      <c r="UV390" s="2"/>
      <c r="UW390" s="2"/>
      <c r="UX390" s="2"/>
      <c r="UY390" s="2"/>
      <c r="UZ390" s="2"/>
      <c r="VA390" s="2"/>
      <c r="VB390" s="2"/>
      <c r="VC390" s="2"/>
      <c r="VD390" s="2"/>
      <c r="VE390" s="2"/>
      <c r="VF390" s="2"/>
      <c r="VG390" s="2"/>
      <c r="VH390" s="2"/>
      <c r="VI390" s="2"/>
      <c r="VJ390" s="2"/>
      <c r="VK390" s="2"/>
      <c r="VL390" s="2"/>
      <c r="VM390" s="2"/>
      <c r="VN390" s="2"/>
      <c r="VO390" s="2"/>
      <c r="VP390" s="2"/>
      <c r="VQ390" s="2"/>
      <c r="VR390" s="2"/>
      <c r="VS390" s="2"/>
      <c r="VT390" s="2"/>
      <c r="VU390" s="2"/>
      <c r="VV390" s="2"/>
      <c r="VW390" s="2"/>
      <c r="VX390" s="2"/>
      <c r="VY390" s="2"/>
      <c r="VZ390" s="2"/>
      <c r="WA390" s="2"/>
      <c r="WB390" s="2"/>
      <c r="WC390" s="2"/>
      <c r="WD390" s="2"/>
      <c r="WE390" s="2"/>
      <c r="WF390" s="2"/>
      <c r="WG390" s="2"/>
      <c r="WH390" s="2"/>
      <c r="WI390" s="2"/>
      <c r="WJ390" s="2"/>
      <c r="WK390" s="2"/>
      <c r="WL390" s="2"/>
      <c r="WM390" s="2"/>
      <c r="WN390" s="2"/>
      <c r="WO390" s="2"/>
      <c r="WP390" s="2"/>
      <c r="WQ390" s="2"/>
      <c r="WR390" s="2"/>
      <c r="WS390" s="2"/>
      <c r="WT390" s="2"/>
      <c r="WU390" s="2"/>
      <c r="WV390" s="2"/>
      <c r="WW390" s="2"/>
      <c r="WX390" s="2"/>
      <c r="WY390" s="2"/>
      <c r="WZ390" s="2"/>
      <c r="XA390" s="2"/>
      <c r="XB390" s="2"/>
      <c r="XC390" s="2"/>
      <c r="XD390" s="2"/>
      <c r="XE390" s="2"/>
      <c r="XF390" s="2"/>
      <c r="XG390" s="2"/>
      <c r="XH390" s="2"/>
      <c r="XI390" s="2"/>
      <c r="XJ390" s="2"/>
      <c r="XK390" s="2"/>
      <c r="XL390" s="2"/>
      <c r="XM390" s="2"/>
      <c r="XN390" s="2"/>
      <c r="XO390" s="2"/>
      <c r="XP390" s="2"/>
      <c r="XQ390" s="2"/>
      <c r="XR390" s="2"/>
      <c r="XS390" s="2"/>
      <c r="XT390" s="2"/>
      <c r="XU390" s="2"/>
      <c r="XV390" s="2"/>
      <c r="XW390" s="2"/>
      <c r="XX390" s="2"/>
      <c r="XY390" s="2"/>
      <c r="XZ390" s="2"/>
      <c r="YA390" s="2"/>
      <c r="YB390" s="2"/>
      <c r="YC390" s="2"/>
      <c r="YD390" s="2"/>
      <c r="YE390" s="2"/>
      <c r="YF390" s="2"/>
      <c r="YG390" s="2"/>
      <c r="YH390" s="2"/>
      <c r="YI390" s="2"/>
      <c r="YJ390" s="2"/>
      <c r="YK390" s="2"/>
      <c r="YL390" s="2"/>
      <c r="YM390" s="2"/>
      <c r="YN390" s="2"/>
      <c r="YO390" s="2"/>
      <c r="YP390" s="2"/>
      <c r="YQ390" s="2"/>
      <c r="YR390" s="2"/>
      <c r="YS390" s="2"/>
      <c r="YT390" s="2"/>
      <c r="YU390" s="2"/>
      <c r="YV390" s="2"/>
      <c r="YW390" s="2"/>
      <c r="YX390" s="2"/>
      <c r="YY390" s="2"/>
      <c r="YZ390" s="2"/>
      <c r="ZA390" s="2"/>
      <c r="ZB390" s="2"/>
      <c r="ZC390" s="2"/>
      <c r="ZD390" s="2"/>
      <c r="ZE390" s="2"/>
      <c r="ZF390" s="2"/>
      <c r="ZG390" s="2"/>
      <c r="ZH390" s="2"/>
      <c r="ZI390" s="2"/>
      <c r="ZJ390" s="2"/>
      <c r="ZK390" s="2"/>
      <c r="ZL390" s="2"/>
      <c r="ZM390" s="2"/>
      <c r="ZN390" s="2"/>
      <c r="ZO390" s="2"/>
      <c r="ZP390" s="2"/>
      <c r="ZQ390" s="2"/>
      <c r="ZR390" s="2"/>
      <c r="ZS390" s="2"/>
      <c r="ZT390" s="2"/>
      <c r="ZU390" s="2"/>
      <c r="ZV390" s="2"/>
      <c r="ZW390" s="2"/>
      <c r="ZX390" s="2"/>
      <c r="ZY390" s="2"/>
      <c r="ZZ390" s="2"/>
      <c r="AAA390" s="2"/>
      <c r="AAB390" s="2"/>
      <c r="AAC390" s="2"/>
      <c r="AAD390" s="2"/>
      <c r="AAE390" s="2"/>
      <c r="AAF390" s="2"/>
      <c r="AAG390" s="2"/>
      <c r="AAH390" s="2"/>
      <c r="AAI390" s="2"/>
      <c r="AAJ390" s="2"/>
      <c r="AAK390" s="2"/>
      <c r="AAL390" s="2"/>
      <c r="AAM390" s="2"/>
      <c r="AAN390" s="2"/>
      <c r="AAO390" s="2"/>
      <c r="AAP390" s="2"/>
      <c r="AAQ390" s="2"/>
      <c r="AAR390" s="2"/>
      <c r="AAS390" s="2"/>
      <c r="AAT390" s="2"/>
      <c r="AAU390" s="2"/>
      <c r="AAV390" s="2"/>
      <c r="AAW390" s="2"/>
      <c r="AAX390" s="2"/>
      <c r="AAY390" s="2"/>
      <c r="AAZ390" s="2"/>
      <c r="ABA390" s="2"/>
      <c r="ABB390" s="2"/>
      <c r="ABC390" s="2"/>
      <c r="ABD390" s="2"/>
      <c r="ABE390" s="2"/>
      <c r="ABF390" s="2"/>
      <c r="ABG390" s="2"/>
      <c r="ABH390" s="2"/>
      <c r="ABI390" s="2"/>
      <c r="ABJ390" s="2"/>
      <c r="ABK390" s="2"/>
      <c r="ABL390" s="2"/>
      <c r="ABM390" s="2"/>
      <c r="ABN390" s="2"/>
      <c r="ABO390" s="2"/>
      <c r="ABP390" s="2"/>
      <c r="ABQ390" s="2"/>
      <c r="ABR390" s="2"/>
      <c r="ABS390" s="2"/>
      <c r="ABT390" s="2"/>
      <c r="ABU390" s="2"/>
      <c r="ABV390" s="2"/>
      <c r="ABW390" s="2"/>
      <c r="ABX390" s="2"/>
      <c r="ABY390" s="2"/>
      <c r="ABZ390" s="2"/>
    </row>
    <row r="391" spans="1:754" x14ac:dyDescent="0.2">
      <c r="A391">
        <v>1925</v>
      </c>
      <c r="B391" s="19" t="s">
        <v>21</v>
      </c>
      <c r="C391" s="4">
        <v>175258</v>
      </c>
      <c r="D391" s="5">
        <v>1922</v>
      </c>
      <c r="E391" s="7">
        <f>C391/D391</f>
        <v>91.185223725286164</v>
      </c>
      <c r="F391" s="11">
        <f>C391/317101</f>
        <v>0.55268826020731565</v>
      </c>
      <c r="G391" s="15"/>
    </row>
    <row r="392" spans="1:754" x14ac:dyDescent="0.2">
      <c r="A392" s="2">
        <v>1935</v>
      </c>
      <c r="B392" s="19" t="s">
        <v>21</v>
      </c>
      <c r="C392" s="5">
        <v>123053</v>
      </c>
      <c r="D392" s="5">
        <v>1346</v>
      </c>
      <c r="E392" s="7">
        <f>C392/D392</f>
        <v>91.42124814264487</v>
      </c>
      <c r="F392" s="11">
        <f>C392/317101</f>
        <v>0.3880561713775737</v>
      </c>
      <c r="G392" s="15"/>
    </row>
    <row r="393" spans="1:754" x14ac:dyDescent="0.2">
      <c r="A393" s="2">
        <v>1945</v>
      </c>
      <c r="B393" s="19" t="s">
        <v>21</v>
      </c>
      <c r="C393" s="6">
        <v>104357</v>
      </c>
      <c r="D393" s="5">
        <v>1017</v>
      </c>
      <c r="E393" s="7">
        <f>C393/D393</f>
        <v>102.61258603736479</v>
      </c>
      <c r="F393" s="11">
        <f>C393/317101</f>
        <v>0.32909703848300698</v>
      </c>
      <c r="G393" s="15"/>
    </row>
    <row r="394" spans="1:754" x14ac:dyDescent="0.2">
      <c r="A394" s="2">
        <v>1954</v>
      </c>
      <c r="B394" s="19" t="s">
        <v>21</v>
      </c>
      <c r="C394" s="8">
        <v>87596</v>
      </c>
      <c r="D394" s="5">
        <v>742</v>
      </c>
      <c r="E394" s="7">
        <f>C394/D394</f>
        <v>118.05390835579514</v>
      </c>
      <c r="F394" s="11">
        <f>C394/317101</f>
        <v>0.27624006231453069</v>
      </c>
    </row>
    <row r="395" spans="1:754" x14ac:dyDescent="0.2">
      <c r="A395" s="2">
        <v>1959</v>
      </c>
      <c r="B395" s="19" t="s">
        <v>21</v>
      </c>
      <c r="C395" s="6">
        <v>80308</v>
      </c>
      <c r="D395" s="5">
        <v>591</v>
      </c>
      <c r="E395" s="7">
        <f>C395/D395</f>
        <v>135.88494077834179</v>
      </c>
      <c r="F395" s="11">
        <f>C395/317101</f>
        <v>0.25325684876427385</v>
      </c>
      <c r="G395" s="15"/>
    </row>
    <row r="396" spans="1:754" x14ac:dyDescent="0.2">
      <c r="A396" s="2">
        <v>1964</v>
      </c>
      <c r="B396" s="19" t="s">
        <v>21</v>
      </c>
      <c r="C396" s="6">
        <v>65976</v>
      </c>
      <c r="D396" s="5">
        <v>425</v>
      </c>
      <c r="E396" s="7">
        <f>C396/D396</f>
        <v>155.23764705882354</v>
      </c>
      <c r="F396" s="11">
        <f>C396/317101</f>
        <v>0.20805989258942734</v>
      </c>
      <c r="G396" s="15"/>
    </row>
    <row r="397" spans="1:754" x14ac:dyDescent="0.2">
      <c r="A397" s="2">
        <v>1969</v>
      </c>
      <c r="B397" s="19" t="s">
        <v>21</v>
      </c>
      <c r="C397" s="6">
        <v>48725</v>
      </c>
      <c r="D397" s="5">
        <v>271</v>
      </c>
      <c r="E397" s="7">
        <f>C397/D397</f>
        <v>179.7970479704797</v>
      </c>
      <c r="F397" s="11">
        <f>C397/317101</f>
        <v>0.15365766743088163</v>
      </c>
    </row>
    <row r="398" spans="1:754" x14ac:dyDescent="0.2">
      <c r="A398">
        <v>1997</v>
      </c>
      <c r="B398" s="19" t="s">
        <v>22</v>
      </c>
      <c r="C398" s="6">
        <v>170878</v>
      </c>
      <c r="D398">
        <v>516</v>
      </c>
      <c r="E398" s="7">
        <f>C398/D398</f>
        <v>331.15891472868219</v>
      </c>
      <c r="F398" s="11">
        <f>C398/315482</f>
        <v>0.54164104449699191</v>
      </c>
      <c r="G398" s="14">
        <v>61216</v>
      </c>
      <c r="H398" s="16">
        <f>C398/G398</f>
        <v>2.7913944066910612</v>
      </c>
    </row>
    <row r="399" spans="1:754" x14ac:dyDescent="0.2">
      <c r="A399">
        <v>1992</v>
      </c>
      <c r="B399" s="19" t="s">
        <v>22</v>
      </c>
      <c r="C399" s="6">
        <v>171722</v>
      </c>
      <c r="D399">
        <v>545</v>
      </c>
      <c r="E399" s="7">
        <f>C399/D399</f>
        <v>315.08623853211009</v>
      </c>
      <c r="F399" s="11">
        <f>C399/315482</f>
        <v>0.54431631598633201</v>
      </c>
      <c r="G399" s="5">
        <v>60856</v>
      </c>
      <c r="H399" s="16">
        <f>C399/G399</f>
        <v>2.8217759957933484</v>
      </c>
    </row>
    <row r="400" spans="1:754" x14ac:dyDescent="0.2">
      <c r="A400" s="2">
        <v>2002</v>
      </c>
      <c r="B400" s="19" t="s">
        <v>22</v>
      </c>
      <c r="C400" s="6">
        <v>177370</v>
      </c>
      <c r="D400">
        <v>580</v>
      </c>
      <c r="E400" s="7">
        <f>C400/D400</f>
        <v>305.81034482758622</v>
      </c>
      <c r="F400" s="11">
        <f>C400/315482</f>
        <v>0.56221908064485449</v>
      </c>
      <c r="G400" s="5">
        <v>60289</v>
      </c>
      <c r="H400" s="16">
        <f>C400/G400</f>
        <v>2.9419960523478577</v>
      </c>
    </row>
    <row r="401" spans="1:754" x14ac:dyDescent="0.2">
      <c r="A401" s="2">
        <v>2017</v>
      </c>
      <c r="B401" s="19" t="s">
        <v>22</v>
      </c>
      <c r="C401" s="5">
        <v>176943</v>
      </c>
      <c r="D401">
        <v>485</v>
      </c>
      <c r="E401" s="7">
        <f>C401/D401</f>
        <v>364.83092783505157</v>
      </c>
      <c r="F401" s="11">
        <f>C401/315482</f>
        <v>0.56086559613543718</v>
      </c>
      <c r="G401" s="5">
        <v>57828</v>
      </c>
      <c r="H401" s="16">
        <f>C401/G401</f>
        <v>3.0598153143805771</v>
      </c>
    </row>
    <row r="402" spans="1:754" x14ac:dyDescent="0.2">
      <c r="A402" s="2">
        <v>2007</v>
      </c>
      <c r="B402" s="19" t="s">
        <v>22</v>
      </c>
      <c r="C402" s="5">
        <v>183539</v>
      </c>
      <c r="D402">
        <v>551</v>
      </c>
      <c r="E402" s="7">
        <f>C402/D402</f>
        <v>333.10163339382939</v>
      </c>
      <c r="F402" s="11">
        <f>C402/315482</f>
        <v>0.58177328659004313</v>
      </c>
      <c r="G402" s="5">
        <v>59930</v>
      </c>
      <c r="H402" s="16">
        <f>C402/G402</f>
        <v>3.0625563157016518</v>
      </c>
    </row>
    <row r="403" spans="1:754" x14ac:dyDescent="0.2">
      <c r="A403">
        <v>1982</v>
      </c>
      <c r="B403" s="19" t="s">
        <v>22</v>
      </c>
      <c r="C403" s="6">
        <v>184964</v>
      </c>
      <c r="D403" s="5">
        <v>741</v>
      </c>
      <c r="E403" s="7">
        <f>C403/D403</f>
        <v>249.61403508771929</v>
      </c>
      <c r="F403" s="11">
        <f>C403/315482</f>
        <v>0.58629018454301673</v>
      </c>
      <c r="G403" s="5">
        <v>59743</v>
      </c>
      <c r="H403" s="16">
        <f>C403/G403</f>
        <v>3.0959945098170496</v>
      </c>
      <c r="DU403" s="2"/>
      <c r="DV403" s="2"/>
      <c r="DW403" s="2"/>
      <c r="DX403" s="2"/>
      <c r="DY403" s="2"/>
      <c r="DZ403" s="2"/>
      <c r="EA403" s="2"/>
      <c r="EB403" s="2"/>
      <c r="EC403" s="2"/>
      <c r="ED403" s="2"/>
      <c r="EE403" s="2"/>
      <c r="EF403" s="2"/>
      <c r="EG403" s="2"/>
      <c r="EH403" s="2"/>
      <c r="EI403" s="2"/>
      <c r="EJ403" s="2"/>
      <c r="EK403" s="2"/>
      <c r="EL403" s="2"/>
      <c r="EM403" s="2"/>
      <c r="EN403" s="2"/>
      <c r="EO403" s="2"/>
      <c r="EP403" s="2"/>
      <c r="EQ403" s="2"/>
      <c r="ER403" s="2"/>
      <c r="ES403" s="2"/>
      <c r="ET403" s="2"/>
      <c r="EU403" s="2"/>
      <c r="EV403" s="2"/>
      <c r="EW403" s="2"/>
      <c r="EX403" s="2"/>
      <c r="EY403" s="2"/>
      <c r="EZ403" s="2"/>
      <c r="FA403" s="2"/>
      <c r="FB403" s="2"/>
      <c r="FC403" s="2"/>
      <c r="FD403" s="2"/>
      <c r="FE403" s="2"/>
      <c r="FF403" s="2"/>
      <c r="FG403" s="2"/>
      <c r="FH403" s="2"/>
      <c r="FI403" s="2"/>
      <c r="FJ403" s="2"/>
      <c r="FK403" s="2"/>
      <c r="FL403" s="2"/>
      <c r="FM403" s="2"/>
      <c r="FN403" s="2"/>
      <c r="FO403" s="2"/>
      <c r="FP403" s="2"/>
      <c r="FQ403" s="2"/>
      <c r="FR403" s="2"/>
      <c r="FS403" s="2"/>
      <c r="FT403" s="2"/>
      <c r="FU403" s="2"/>
      <c r="FV403" s="2"/>
      <c r="FW403" s="2"/>
      <c r="FX403" s="2"/>
      <c r="FY403" s="2"/>
      <c r="FZ403" s="2"/>
      <c r="GA403" s="2"/>
      <c r="GB403" s="2"/>
      <c r="GC403" s="2"/>
      <c r="GD403" s="2"/>
      <c r="GE403" s="2"/>
      <c r="GF403" s="2"/>
      <c r="GG403" s="2"/>
      <c r="GH403" s="2"/>
      <c r="GI403" s="2"/>
      <c r="GJ403" s="2"/>
      <c r="GK403" s="2"/>
      <c r="GL403" s="2"/>
      <c r="GM403" s="2"/>
      <c r="GN403" s="2"/>
      <c r="GO403" s="2"/>
      <c r="GP403" s="2"/>
      <c r="GQ403" s="2"/>
      <c r="GR403" s="2"/>
      <c r="GS403" s="2"/>
      <c r="GT403" s="2"/>
      <c r="GU403" s="2"/>
      <c r="GV403" s="2"/>
      <c r="GW403" s="2"/>
      <c r="GX403" s="2"/>
      <c r="GY403" s="2"/>
      <c r="GZ403" s="2"/>
      <c r="HA403" s="2"/>
      <c r="HB403" s="2"/>
      <c r="HC403" s="2"/>
      <c r="HD403" s="2"/>
      <c r="HE403" s="2"/>
      <c r="HF403" s="2"/>
      <c r="HG403" s="2"/>
      <c r="HH403" s="2"/>
      <c r="HI403" s="2"/>
      <c r="HJ403" s="2"/>
      <c r="HK403" s="2"/>
      <c r="HL403" s="2"/>
      <c r="HM403" s="2"/>
      <c r="HN403" s="2"/>
      <c r="HO403" s="2"/>
      <c r="HP403" s="2"/>
      <c r="HQ403" s="2"/>
      <c r="HR403" s="2"/>
      <c r="HS403" s="2"/>
      <c r="HT403" s="2"/>
      <c r="HU403" s="2"/>
      <c r="HV403" s="2"/>
      <c r="HW403" s="2"/>
      <c r="HX403" s="2"/>
      <c r="HY403" s="2"/>
      <c r="HZ403" s="2"/>
      <c r="IA403" s="2"/>
      <c r="IB403" s="2"/>
      <c r="IC403" s="2"/>
      <c r="ID403" s="2"/>
      <c r="IE403" s="2"/>
      <c r="IF403" s="2"/>
      <c r="IG403" s="2"/>
      <c r="IH403" s="2"/>
      <c r="II403" s="2"/>
      <c r="IJ403" s="2"/>
      <c r="IK403" s="2"/>
      <c r="IL403" s="2"/>
      <c r="IM403" s="2"/>
      <c r="IN403" s="2"/>
      <c r="IO403" s="2"/>
      <c r="IP403" s="2"/>
      <c r="IQ403" s="2"/>
      <c r="IR403" s="2"/>
      <c r="IS403" s="2"/>
      <c r="IT403" s="2"/>
      <c r="IU403" s="2"/>
      <c r="IV403" s="2"/>
      <c r="IW403" s="2"/>
      <c r="IX403" s="2"/>
      <c r="IY403" s="2"/>
      <c r="IZ403" s="2"/>
      <c r="JA403" s="2"/>
      <c r="JB403" s="2"/>
      <c r="JC403" s="2"/>
      <c r="JD403" s="2"/>
      <c r="JE403" s="2"/>
      <c r="JF403" s="2"/>
      <c r="JG403" s="2"/>
      <c r="JH403" s="2"/>
      <c r="JI403" s="2"/>
      <c r="JJ403" s="2"/>
      <c r="JK403" s="2"/>
      <c r="JL403" s="2"/>
      <c r="JM403" s="2"/>
      <c r="JN403" s="2"/>
      <c r="JO403" s="2"/>
      <c r="JP403" s="2"/>
      <c r="JQ403" s="2"/>
      <c r="JR403" s="2"/>
      <c r="JS403" s="2"/>
      <c r="JT403" s="2"/>
      <c r="JU403" s="2"/>
      <c r="JV403" s="2"/>
      <c r="JW403" s="2"/>
      <c r="JX403" s="2"/>
      <c r="JY403" s="2"/>
      <c r="JZ403" s="2"/>
      <c r="KA403" s="2"/>
      <c r="KB403" s="2"/>
      <c r="KC403" s="2"/>
      <c r="KD403" s="2"/>
      <c r="KE403" s="2"/>
      <c r="KF403" s="2"/>
      <c r="KG403" s="2"/>
      <c r="KH403" s="2"/>
      <c r="KI403" s="2"/>
      <c r="KJ403" s="2"/>
      <c r="KK403" s="2"/>
      <c r="KL403" s="2"/>
      <c r="KM403" s="2"/>
      <c r="KN403" s="2"/>
      <c r="KO403" s="2"/>
      <c r="KP403" s="2"/>
      <c r="KQ403" s="2"/>
      <c r="KR403" s="2"/>
      <c r="KS403" s="2"/>
      <c r="KT403" s="2"/>
      <c r="KU403" s="2"/>
      <c r="KV403" s="2"/>
      <c r="KW403" s="2"/>
      <c r="KX403" s="2"/>
      <c r="KY403" s="2"/>
      <c r="KZ403" s="2"/>
      <c r="LA403" s="2"/>
      <c r="LB403" s="2"/>
      <c r="LC403" s="2"/>
      <c r="LD403" s="2"/>
      <c r="LE403" s="2"/>
      <c r="LF403" s="2"/>
      <c r="LG403" s="2"/>
      <c r="LH403" s="2"/>
      <c r="LI403" s="2"/>
      <c r="LJ403" s="2"/>
      <c r="LK403" s="2"/>
      <c r="LL403" s="2"/>
      <c r="LM403" s="2"/>
      <c r="LN403" s="2"/>
      <c r="LO403" s="2"/>
      <c r="LP403" s="2"/>
      <c r="LQ403" s="2"/>
      <c r="LR403" s="2"/>
      <c r="LS403" s="2"/>
      <c r="LT403" s="2"/>
      <c r="LU403" s="2"/>
      <c r="LV403" s="2"/>
      <c r="LW403" s="2"/>
      <c r="LX403" s="2"/>
      <c r="LY403" s="2"/>
      <c r="LZ403" s="2"/>
      <c r="MA403" s="2"/>
      <c r="MB403" s="2"/>
      <c r="MC403" s="2"/>
      <c r="MD403" s="2"/>
      <c r="ME403" s="2"/>
      <c r="MF403" s="2"/>
      <c r="MG403" s="2"/>
      <c r="MH403" s="2"/>
      <c r="MI403" s="2"/>
      <c r="MJ403" s="2"/>
      <c r="MK403" s="2"/>
      <c r="ML403" s="2"/>
      <c r="MM403" s="2"/>
      <c r="MN403" s="2"/>
      <c r="MO403" s="2"/>
      <c r="MP403" s="2"/>
      <c r="MQ403" s="2"/>
      <c r="MR403" s="2"/>
      <c r="MS403" s="2"/>
      <c r="MT403" s="2"/>
      <c r="MU403" s="2"/>
      <c r="MV403" s="2"/>
      <c r="MW403" s="2"/>
      <c r="MX403" s="2"/>
      <c r="MY403" s="2"/>
      <c r="MZ403" s="2"/>
      <c r="NA403" s="2"/>
      <c r="NB403" s="2"/>
      <c r="NC403" s="2"/>
      <c r="ND403" s="2"/>
      <c r="NE403" s="2"/>
      <c r="NF403" s="2"/>
      <c r="NG403" s="2"/>
      <c r="NH403" s="2"/>
      <c r="NI403" s="2"/>
      <c r="NJ403" s="2"/>
      <c r="NK403" s="2"/>
      <c r="NL403" s="2"/>
      <c r="NM403" s="2"/>
      <c r="NN403" s="2"/>
      <c r="NO403" s="2"/>
      <c r="NP403" s="2"/>
      <c r="NQ403" s="2"/>
      <c r="NR403" s="2"/>
      <c r="NS403" s="2"/>
      <c r="NT403" s="2"/>
      <c r="NU403" s="2"/>
      <c r="NV403" s="2"/>
      <c r="NW403" s="2"/>
      <c r="NX403" s="2"/>
      <c r="NY403" s="2"/>
      <c r="NZ403" s="2"/>
      <c r="OA403" s="2"/>
      <c r="OB403" s="2"/>
      <c r="OC403" s="2"/>
      <c r="OD403" s="2"/>
      <c r="OE403" s="2"/>
      <c r="OF403" s="2"/>
      <c r="OG403" s="2"/>
      <c r="OH403" s="2"/>
      <c r="OI403" s="2"/>
      <c r="OJ403" s="2"/>
      <c r="OK403" s="2"/>
      <c r="OL403" s="2"/>
      <c r="OM403" s="2"/>
      <c r="ON403" s="2"/>
      <c r="OO403" s="2"/>
      <c r="OP403" s="2"/>
      <c r="OQ403" s="2"/>
      <c r="OR403" s="2"/>
      <c r="OS403" s="2"/>
      <c r="OT403" s="2"/>
      <c r="OU403" s="2"/>
      <c r="OV403" s="2"/>
      <c r="OW403" s="2"/>
      <c r="OX403" s="2"/>
      <c r="OY403" s="2"/>
      <c r="OZ403" s="2"/>
      <c r="PA403" s="2"/>
      <c r="PB403" s="2"/>
      <c r="PC403" s="2"/>
      <c r="PD403" s="2"/>
      <c r="PE403" s="2"/>
      <c r="PF403" s="2"/>
      <c r="PG403" s="2"/>
      <c r="PH403" s="2"/>
      <c r="PI403" s="2"/>
      <c r="PJ403" s="2"/>
      <c r="PK403" s="2"/>
      <c r="PL403" s="2"/>
      <c r="PM403" s="2"/>
      <c r="PN403" s="2"/>
      <c r="PO403" s="2"/>
      <c r="PP403" s="2"/>
      <c r="PQ403" s="2"/>
      <c r="PR403" s="2"/>
      <c r="PS403" s="2"/>
      <c r="PT403" s="2"/>
      <c r="PU403" s="2"/>
      <c r="PV403" s="2"/>
      <c r="PW403" s="2"/>
      <c r="PX403" s="2"/>
      <c r="PY403" s="2"/>
      <c r="PZ403" s="2"/>
      <c r="QA403" s="2"/>
      <c r="QB403" s="2"/>
      <c r="QC403" s="2"/>
      <c r="QD403" s="2"/>
      <c r="QE403" s="2"/>
      <c r="QF403" s="2"/>
      <c r="QG403" s="2"/>
      <c r="QH403" s="2"/>
      <c r="QI403" s="2"/>
      <c r="QJ403" s="2"/>
      <c r="QK403" s="2"/>
      <c r="QL403" s="2"/>
      <c r="QM403" s="2"/>
      <c r="QN403" s="2"/>
      <c r="QO403" s="2"/>
      <c r="QP403" s="2"/>
      <c r="QQ403" s="2"/>
      <c r="QR403" s="2"/>
      <c r="QS403" s="2"/>
      <c r="QT403" s="2"/>
      <c r="QU403" s="2"/>
      <c r="QV403" s="2"/>
      <c r="QW403" s="2"/>
      <c r="QX403" s="2"/>
      <c r="QY403" s="2"/>
      <c r="QZ403" s="2"/>
      <c r="RA403" s="2"/>
      <c r="RB403" s="2"/>
      <c r="RC403" s="2"/>
      <c r="RD403" s="2"/>
      <c r="RE403" s="2"/>
      <c r="RF403" s="2"/>
      <c r="RG403" s="2"/>
      <c r="RH403" s="2"/>
      <c r="RI403" s="2"/>
      <c r="RJ403" s="2"/>
      <c r="RK403" s="2"/>
      <c r="RL403" s="2"/>
      <c r="RM403" s="2"/>
      <c r="RN403" s="2"/>
      <c r="RO403" s="2"/>
      <c r="RP403" s="2"/>
      <c r="RQ403" s="2"/>
      <c r="RR403" s="2"/>
      <c r="RS403" s="2"/>
      <c r="RT403" s="2"/>
      <c r="RU403" s="2"/>
      <c r="RV403" s="2"/>
      <c r="RW403" s="2"/>
      <c r="RX403" s="2"/>
      <c r="RY403" s="2"/>
      <c r="RZ403" s="2"/>
      <c r="SA403" s="2"/>
      <c r="SB403" s="2"/>
      <c r="SC403" s="2"/>
      <c r="SD403" s="2"/>
      <c r="SE403" s="2"/>
      <c r="SF403" s="2"/>
      <c r="SG403" s="2"/>
      <c r="SH403" s="2"/>
      <c r="SI403" s="2"/>
      <c r="SJ403" s="2"/>
      <c r="SK403" s="2"/>
      <c r="SL403" s="2"/>
      <c r="SM403" s="2"/>
      <c r="SN403" s="2"/>
      <c r="SO403" s="2"/>
      <c r="SP403" s="2"/>
      <c r="SQ403" s="2"/>
      <c r="SR403" s="2"/>
      <c r="SS403" s="2"/>
      <c r="ST403" s="2"/>
      <c r="SU403" s="2"/>
      <c r="SV403" s="2"/>
      <c r="SW403" s="2"/>
      <c r="SX403" s="2"/>
      <c r="SY403" s="2"/>
      <c r="SZ403" s="2"/>
      <c r="TA403" s="2"/>
      <c r="TB403" s="2"/>
      <c r="TC403" s="2"/>
      <c r="TD403" s="2"/>
      <c r="TE403" s="2"/>
      <c r="TF403" s="2"/>
      <c r="TG403" s="2"/>
      <c r="TH403" s="2"/>
      <c r="TI403" s="2"/>
      <c r="TJ403" s="2"/>
      <c r="TK403" s="2"/>
      <c r="TL403" s="2"/>
      <c r="TM403" s="2"/>
      <c r="TN403" s="2"/>
      <c r="TO403" s="2"/>
      <c r="TP403" s="2"/>
      <c r="TQ403" s="2"/>
      <c r="TR403" s="2"/>
      <c r="TS403" s="2"/>
      <c r="TT403" s="2"/>
      <c r="TU403" s="2"/>
      <c r="TV403" s="2"/>
      <c r="TW403" s="2"/>
      <c r="TX403" s="2"/>
      <c r="TY403" s="2"/>
      <c r="TZ403" s="2"/>
      <c r="UA403" s="2"/>
      <c r="UB403" s="2"/>
      <c r="UC403" s="2"/>
      <c r="UD403" s="2"/>
      <c r="UE403" s="2"/>
      <c r="UF403" s="2"/>
      <c r="UG403" s="2"/>
      <c r="UH403" s="2"/>
      <c r="UI403" s="2"/>
      <c r="UJ403" s="2"/>
      <c r="UK403" s="2"/>
      <c r="UL403" s="2"/>
      <c r="UM403" s="2"/>
      <c r="UN403" s="2"/>
      <c r="UO403" s="2"/>
      <c r="UP403" s="2"/>
      <c r="UQ403" s="2"/>
      <c r="UR403" s="2"/>
      <c r="US403" s="2"/>
      <c r="UT403" s="2"/>
      <c r="UU403" s="2"/>
      <c r="UV403" s="2"/>
      <c r="UW403" s="2"/>
      <c r="UX403" s="2"/>
      <c r="UY403" s="2"/>
      <c r="UZ403" s="2"/>
      <c r="VA403" s="2"/>
      <c r="VB403" s="2"/>
      <c r="VC403" s="2"/>
      <c r="VD403" s="2"/>
      <c r="VE403" s="2"/>
      <c r="VF403" s="2"/>
      <c r="VG403" s="2"/>
      <c r="VH403" s="2"/>
      <c r="VI403" s="2"/>
      <c r="VJ403" s="2"/>
      <c r="VK403" s="2"/>
      <c r="VL403" s="2"/>
      <c r="VM403" s="2"/>
      <c r="VN403" s="2"/>
      <c r="VO403" s="2"/>
      <c r="VP403" s="2"/>
      <c r="VQ403" s="2"/>
      <c r="VR403" s="2"/>
      <c r="VS403" s="2"/>
      <c r="VT403" s="2"/>
      <c r="VU403" s="2"/>
      <c r="VV403" s="2"/>
      <c r="VW403" s="2"/>
      <c r="VX403" s="2"/>
      <c r="VY403" s="2"/>
      <c r="VZ403" s="2"/>
      <c r="WA403" s="2"/>
      <c r="WB403" s="2"/>
      <c r="WC403" s="2"/>
      <c r="WD403" s="2"/>
      <c r="WE403" s="2"/>
      <c r="WF403" s="2"/>
      <c r="WG403" s="2"/>
      <c r="WH403" s="2"/>
      <c r="WI403" s="2"/>
      <c r="WJ403" s="2"/>
      <c r="WK403" s="2"/>
      <c r="WL403" s="2"/>
      <c r="WM403" s="2"/>
      <c r="WN403" s="2"/>
      <c r="WO403" s="2"/>
      <c r="WP403" s="2"/>
      <c r="WQ403" s="2"/>
      <c r="WR403" s="2"/>
      <c r="WS403" s="2"/>
      <c r="WT403" s="2"/>
      <c r="WU403" s="2"/>
      <c r="WV403" s="2"/>
      <c r="WW403" s="2"/>
      <c r="WX403" s="2"/>
      <c r="WY403" s="2"/>
      <c r="WZ403" s="2"/>
      <c r="XA403" s="2"/>
      <c r="XB403" s="2"/>
      <c r="XC403" s="2"/>
      <c r="XD403" s="2"/>
      <c r="XE403" s="2"/>
      <c r="XF403" s="2"/>
      <c r="XG403" s="2"/>
      <c r="XH403" s="2"/>
      <c r="XI403" s="2"/>
      <c r="XJ403" s="2"/>
      <c r="XK403" s="2"/>
      <c r="XL403" s="2"/>
      <c r="XM403" s="2"/>
      <c r="XN403" s="2"/>
      <c r="XO403" s="2"/>
      <c r="XP403" s="2"/>
      <c r="XQ403" s="2"/>
      <c r="XR403" s="2"/>
      <c r="XS403" s="2"/>
      <c r="XT403" s="2"/>
      <c r="XU403" s="2"/>
      <c r="XV403" s="2"/>
      <c r="XW403" s="2"/>
      <c r="XX403" s="2"/>
      <c r="XY403" s="2"/>
      <c r="XZ403" s="2"/>
      <c r="YA403" s="2"/>
      <c r="YB403" s="2"/>
      <c r="YC403" s="2"/>
      <c r="YD403" s="2"/>
      <c r="YE403" s="2"/>
      <c r="YF403" s="2"/>
      <c r="YG403" s="2"/>
      <c r="YH403" s="2"/>
      <c r="YI403" s="2"/>
      <c r="YJ403" s="2"/>
      <c r="YK403" s="2"/>
      <c r="YL403" s="2"/>
      <c r="YM403" s="2"/>
      <c r="YN403" s="2"/>
      <c r="YO403" s="2"/>
      <c r="YP403" s="2"/>
      <c r="YQ403" s="2"/>
      <c r="YR403" s="2"/>
      <c r="YS403" s="2"/>
      <c r="YT403" s="2"/>
      <c r="YU403" s="2"/>
      <c r="YV403" s="2"/>
      <c r="YW403" s="2"/>
      <c r="YX403" s="2"/>
      <c r="YY403" s="2"/>
      <c r="YZ403" s="2"/>
      <c r="ZA403" s="2"/>
      <c r="ZB403" s="2"/>
      <c r="ZC403" s="2"/>
      <c r="ZD403" s="2"/>
      <c r="ZE403" s="2"/>
      <c r="ZF403" s="2"/>
      <c r="ZG403" s="2"/>
      <c r="ZH403" s="2"/>
      <c r="ZI403" s="2"/>
      <c r="ZJ403" s="2"/>
      <c r="ZK403" s="2"/>
      <c r="ZL403" s="2"/>
      <c r="ZM403" s="2"/>
      <c r="ZN403" s="2"/>
      <c r="ZO403" s="2"/>
      <c r="ZP403" s="2"/>
      <c r="ZQ403" s="2"/>
      <c r="ZR403" s="2"/>
      <c r="ZS403" s="2"/>
      <c r="ZT403" s="2"/>
      <c r="ZU403" s="2"/>
      <c r="ZV403" s="2"/>
      <c r="ZW403" s="2"/>
      <c r="ZX403" s="2"/>
      <c r="ZY403" s="2"/>
      <c r="ZZ403" s="2"/>
      <c r="AAA403" s="2"/>
      <c r="AAB403" s="2"/>
      <c r="AAC403" s="2"/>
      <c r="AAD403" s="2"/>
      <c r="AAE403" s="2"/>
      <c r="AAF403" s="2"/>
      <c r="AAG403" s="2"/>
      <c r="AAH403" s="2"/>
      <c r="AAI403" s="2"/>
      <c r="AAJ403" s="2"/>
      <c r="AAK403" s="2"/>
      <c r="AAL403" s="2"/>
      <c r="AAM403" s="2"/>
      <c r="AAN403" s="2"/>
      <c r="AAO403" s="2"/>
      <c r="AAP403" s="2"/>
      <c r="AAQ403" s="2"/>
      <c r="AAR403" s="2"/>
      <c r="AAS403" s="2"/>
      <c r="AAT403" s="2"/>
      <c r="AAU403" s="2"/>
      <c r="AAV403" s="2"/>
      <c r="AAW403" s="2"/>
      <c r="AAX403" s="2"/>
      <c r="AAY403" s="2"/>
      <c r="AAZ403" s="2"/>
      <c r="ABA403" s="2"/>
      <c r="ABB403" s="2"/>
      <c r="ABC403" s="2"/>
      <c r="ABD403" s="2"/>
      <c r="ABE403" s="2"/>
      <c r="ABF403" s="2"/>
      <c r="ABG403" s="2"/>
      <c r="ABH403" s="2"/>
      <c r="ABI403" s="2"/>
      <c r="ABJ403" s="2"/>
      <c r="ABK403" s="2"/>
      <c r="ABL403" s="2"/>
      <c r="ABM403" s="2"/>
      <c r="ABN403" s="2"/>
      <c r="ABO403" s="2"/>
      <c r="ABP403" s="2"/>
      <c r="ABQ403" s="2"/>
      <c r="ABR403" s="2"/>
      <c r="ABS403" s="2"/>
      <c r="ABT403" s="2"/>
      <c r="ABU403" s="2"/>
      <c r="ABV403" s="2"/>
      <c r="ABW403" s="2"/>
      <c r="ABX403" s="2"/>
      <c r="ABY403" s="2"/>
      <c r="ABZ403" s="2"/>
    </row>
    <row r="404" spans="1:754" x14ac:dyDescent="0.2">
      <c r="A404">
        <v>1987</v>
      </c>
      <c r="B404" s="19" t="s">
        <v>22</v>
      </c>
      <c r="C404" s="6">
        <v>185119</v>
      </c>
      <c r="D404" s="5">
        <v>660</v>
      </c>
      <c r="E404" s="7">
        <f>C404/D404</f>
        <v>280.48333333333335</v>
      </c>
      <c r="F404" s="11">
        <f>C404/315482</f>
        <v>0.58678149625018228</v>
      </c>
      <c r="G404" s="5">
        <v>59033</v>
      </c>
      <c r="H404" s="16">
        <f>C404/G404</f>
        <v>3.1358562160147714</v>
      </c>
    </row>
    <row r="405" spans="1:754" x14ac:dyDescent="0.2">
      <c r="A405" s="2">
        <v>2012</v>
      </c>
      <c r="B405" s="19" t="s">
        <v>22</v>
      </c>
      <c r="C405" s="5">
        <v>187317</v>
      </c>
      <c r="D405">
        <v>549</v>
      </c>
      <c r="E405" s="7">
        <f>C405/D405</f>
        <v>341.19672131147541</v>
      </c>
      <c r="F405" s="11">
        <f>C405/315482</f>
        <v>0.59374861323308459</v>
      </c>
      <c r="G405" s="5">
        <v>59684</v>
      </c>
      <c r="H405" s="16">
        <f>C405/G405</f>
        <v>3.1384793244420615</v>
      </c>
    </row>
    <row r="406" spans="1:754" x14ac:dyDescent="0.2">
      <c r="A406" s="2">
        <v>1978</v>
      </c>
      <c r="B406" s="19" t="s">
        <v>22</v>
      </c>
      <c r="C406" s="6">
        <v>194409</v>
      </c>
      <c r="D406" s="5">
        <v>794</v>
      </c>
      <c r="E406" s="7">
        <f>C406/D406</f>
        <v>244.84760705289673</v>
      </c>
      <c r="F406" s="11">
        <f>C406/315482</f>
        <v>0.61622850115062033</v>
      </c>
      <c r="G406" s="5">
        <v>59797</v>
      </c>
      <c r="H406" s="16">
        <f>C406/G406</f>
        <v>3.2511497232302622</v>
      </c>
    </row>
    <row r="407" spans="1:754" x14ac:dyDescent="0.2">
      <c r="A407" s="2">
        <v>1974</v>
      </c>
      <c r="B407" s="19" t="s">
        <v>22</v>
      </c>
      <c r="C407" s="6">
        <v>194881</v>
      </c>
      <c r="D407" s="5">
        <v>890</v>
      </c>
      <c r="E407" s="7">
        <f>C407/D407</f>
        <v>218.96741573033708</v>
      </c>
      <c r="F407" s="11">
        <f>C407/315482</f>
        <v>0.61772462454276311</v>
      </c>
      <c r="G407" s="5">
        <v>59455</v>
      </c>
      <c r="H407" s="16">
        <f>C407/G407</f>
        <v>3.2777899251534772</v>
      </c>
    </row>
    <row r="408" spans="1:754" x14ac:dyDescent="0.2">
      <c r="A408" s="2">
        <v>1950</v>
      </c>
      <c r="B408" s="19" t="s">
        <v>22</v>
      </c>
      <c r="C408" s="8">
        <v>257379</v>
      </c>
      <c r="D408" s="5">
        <v>2112</v>
      </c>
      <c r="E408" s="7">
        <f>C408/D408</f>
        <v>121.86505681818181</v>
      </c>
      <c r="F408" s="11">
        <f>C408/315482</f>
        <v>0.8158278443778092</v>
      </c>
      <c r="G408" s="12">
        <v>44481</v>
      </c>
      <c r="H408" s="16">
        <f>C408/G408</f>
        <v>5.7862682943279156</v>
      </c>
    </row>
    <row r="409" spans="1:754" x14ac:dyDescent="0.2">
      <c r="A409" s="2">
        <v>1940</v>
      </c>
      <c r="B409" s="19" t="s">
        <v>22</v>
      </c>
      <c r="C409" s="6">
        <v>263542</v>
      </c>
      <c r="D409" s="5">
        <v>2487</v>
      </c>
      <c r="E409" s="7">
        <f>C409/D409</f>
        <v>105.96783273019703</v>
      </c>
      <c r="F409" s="11">
        <f>C409/315482</f>
        <v>0.83536303180530114</v>
      </c>
      <c r="G409" s="9">
        <v>44481</v>
      </c>
      <c r="H409" s="16">
        <f>C409/G409</f>
        <v>5.9248218340415004</v>
      </c>
    </row>
    <row r="410" spans="1:754" x14ac:dyDescent="0.2">
      <c r="A410">
        <v>1930</v>
      </c>
      <c r="B410" s="19" t="s">
        <v>22</v>
      </c>
      <c r="C410" s="5">
        <v>259191</v>
      </c>
      <c r="D410" s="5">
        <v>2555</v>
      </c>
      <c r="E410" s="7">
        <f>C410/D410</f>
        <v>101.44461839530332</v>
      </c>
      <c r="F410" s="11">
        <f>C410/315482</f>
        <v>0.82157143672222188</v>
      </c>
      <c r="G410" s="12">
        <v>37976</v>
      </c>
      <c r="H410" s="16">
        <f>C410/G410</f>
        <v>6.8251263956182848</v>
      </c>
    </row>
    <row r="411" spans="1:754" x14ac:dyDescent="0.2">
      <c r="A411">
        <v>1920</v>
      </c>
      <c r="B411" s="19" t="s">
        <v>22</v>
      </c>
      <c r="C411" s="4">
        <v>276617</v>
      </c>
      <c r="D411" s="5">
        <v>2885</v>
      </c>
      <c r="E411" s="7">
        <f>C411/D411</f>
        <v>95.881109185441943</v>
      </c>
      <c r="F411" s="11">
        <f>C411/315482</f>
        <v>0.87680755161942681</v>
      </c>
      <c r="G411" s="12">
        <v>37976</v>
      </c>
      <c r="H411" s="16">
        <f>C411/G411</f>
        <v>7.2839951548346322</v>
      </c>
    </row>
    <row r="412" spans="1:754" x14ac:dyDescent="0.2">
      <c r="A412">
        <v>1910</v>
      </c>
      <c r="B412" s="19" t="s">
        <v>22</v>
      </c>
      <c r="C412" s="4">
        <v>289187</v>
      </c>
      <c r="D412" s="6">
        <v>3250</v>
      </c>
      <c r="E412" s="7">
        <f>C412/D412</f>
        <v>88.98061538461539</v>
      </c>
      <c r="F412" s="11">
        <f>C412/315482</f>
        <v>0.91665134619407762</v>
      </c>
      <c r="G412" s="15"/>
      <c r="DU412" s="2"/>
      <c r="DV412" s="2"/>
      <c r="DW412" s="2"/>
      <c r="DX412" s="2"/>
      <c r="DY412" s="2"/>
      <c r="DZ412" s="2"/>
      <c r="EA412" s="2"/>
      <c r="EB412" s="2"/>
      <c r="EC412" s="2"/>
      <c r="ED412" s="2"/>
      <c r="EE412" s="2"/>
      <c r="EF412" s="2"/>
      <c r="EG412" s="2"/>
      <c r="EH412" s="2"/>
      <c r="EI412" s="2"/>
      <c r="EJ412" s="2"/>
      <c r="EK412" s="2"/>
      <c r="EL412" s="2"/>
      <c r="EM412" s="2"/>
      <c r="EN412" s="2"/>
      <c r="EO412" s="2"/>
      <c r="EP412" s="2"/>
      <c r="EQ412" s="2"/>
      <c r="ER412" s="2"/>
      <c r="ES412" s="2"/>
      <c r="ET412" s="2"/>
      <c r="EU412" s="2"/>
      <c r="EV412" s="2"/>
      <c r="EW412" s="2"/>
      <c r="EX412" s="2"/>
      <c r="EY412" s="2"/>
      <c r="EZ412" s="2"/>
      <c r="FA412" s="2"/>
      <c r="FB412" s="2"/>
      <c r="FC412" s="2"/>
      <c r="FD412" s="2"/>
      <c r="FE412" s="2"/>
      <c r="FF412" s="2"/>
      <c r="FG412" s="2"/>
      <c r="FH412" s="2"/>
      <c r="FI412" s="2"/>
      <c r="FJ412" s="2"/>
      <c r="FK412" s="2"/>
      <c r="FL412" s="2"/>
      <c r="FM412" s="2"/>
      <c r="FN412" s="2"/>
      <c r="FO412" s="2"/>
      <c r="FP412" s="2"/>
      <c r="FQ412" s="2"/>
      <c r="FR412" s="2"/>
      <c r="FS412" s="2"/>
      <c r="FT412" s="2"/>
      <c r="FU412" s="2"/>
      <c r="FV412" s="2"/>
      <c r="FW412" s="2"/>
      <c r="FX412" s="2"/>
      <c r="FY412" s="2"/>
      <c r="FZ412" s="2"/>
      <c r="GA412" s="2"/>
      <c r="GB412" s="2"/>
      <c r="GC412" s="2"/>
      <c r="GD412" s="2"/>
      <c r="GE412" s="2"/>
      <c r="GF412" s="2"/>
      <c r="GG412" s="2"/>
      <c r="GH412" s="2"/>
      <c r="GI412" s="2"/>
      <c r="GJ412" s="2"/>
      <c r="GK412" s="2"/>
      <c r="GL412" s="2"/>
      <c r="GM412" s="2"/>
      <c r="GN412" s="2"/>
      <c r="GO412" s="2"/>
      <c r="GP412" s="2"/>
      <c r="GQ412" s="2"/>
      <c r="GR412" s="2"/>
      <c r="GS412" s="2"/>
      <c r="GT412" s="2"/>
      <c r="GU412" s="2"/>
      <c r="GV412" s="2"/>
      <c r="GW412" s="2"/>
      <c r="GX412" s="2"/>
      <c r="GY412" s="2"/>
      <c r="GZ412" s="2"/>
      <c r="HA412" s="2"/>
      <c r="HB412" s="2"/>
      <c r="HC412" s="2"/>
      <c r="HD412" s="2"/>
      <c r="HE412" s="2"/>
      <c r="HF412" s="2"/>
      <c r="HG412" s="2"/>
      <c r="HH412" s="2"/>
      <c r="HI412" s="2"/>
      <c r="HJ412" s="2"/>
      <c r="HK412" s="2"/>
      <c r="HL412" s="2"/>
      <c r="HM412" s="2"/>
      <c r="HN412" s="2"/>
      <c r="HO412" s="2"/>
      <c r="HP412" s="2"/>
      <c r="HQ412" s="2"/>
      <c r="HR412" s="2"/>
      <c r="HS412" s="2"/>
      <c r="HT412" s="2"/>
      <c r="HU412" s="2"/>
      <c r="HV412" s="2"/>
      <c r="HW412" s="2"/>
      <c r="HX412" s="2"/>
      <c r="HY412" s="2"/>
      <c r="HZ412" s="2"/>
      <c r="IA412" s="2"/>
      <c r="IB412" s="2"/>
      <c r="IC412" s="2"/>
      <c r="ID412" s="2"/>
      <c r="IE412" s="2"/>
      <c r="IF412" s="2"/>
      <c r="IG412" s="2"/>
      <c r="IH412" s="2"/>
      <c r="II412" s="2"/>
      <c r="IJ412" s="2"/>
      <c r="IK412" s="2"/>
      <c r="IL412" s="2"/>
      <c r="IM412" s="2"/>
      <c r="IN412" s="2"/>
      <c r="IO412" s="2"/>
      <c r="IP412" s="2"/>
      <c r="IQ412" s="2"/>
      <c r="IR412" s="2"/>
      <c r="IS412" s="2"/>
      <c r="IT412" s="2"/>
      <c r="IU412" s="2"/>
      <c r="IV412" s="2"/>
      <c r="IW412" s="2"/>
      <c r="IX412" s="2"/>
      <c r="IY412" s="2"/>
      <c r="IZ412" s="2"/>
      <c r="JA412" s="2"/>
      <c r="JB412" s="2"/>
      <c r="JC412" s="2"/>
      <c r="JD412" s="2"/>
      <c r="JE412" s="2"/>
      <c r="JF412" s="2"/>
      <c r="JG412" s="2"/>
      <c r="JH412" s="2"/>
      <c r="JI412" s="2"/>
      <c r="JJ412" s="2"/>
      <c r="JK412" s="2"/>
      <c r="JL412" s="2"/>
      <c r="JM412" s="2"/>
      <c r="JN412" s="2"/>
      <c r="JO412" s="2"/>
      <c r="JP412" s="2"/>
      <c r="JQ412" s="2"/>
      <c r="JR412" s="2"/>
      <c r="JS412" s="2"/>
      <c r="JT412" s="2"/>
      <c r="JU412" s="2"/>
      <c r="JV412" s="2"/>
      <c r="JW412" s="2"/>
      <c r="JX412" s="2"/>
      <c r="JY412" s="2"/>
      <c r="JZ412" s="2"/>
      <c r="KA412" s="2"/>
      <c r="KB412" s="2"/>
      <c r="KC412" s="2"/>
      <c r="KD412" s="2"/>
      <c r="KE412" s="2"/>
      <c r="KF412" s="2"/>
      <c r="KG412" s="2"/>
      <c r="KH412" s="2"/>
      <c r="KI412" s="2"/>
      <c r="KJ412" s="2"/>
      <c r="KK412" s="2"/>
      <c r="KL412" s="2"/>
      <c r="KM412" s="2"/>
      <c r="KN412" s="2"/>
      <c r="KO412" s="2"/>
      <c r="KP412" s="2"/>
      <c r="KQ412" s="2"/>
      <c r="KR412" s="2"/>
      <c r="KS412" s="2"/>
      <c r="KT412" s="2"/>
      <c r="KU412" s="2"/>
      <c r="KV412" s="2"/>
      <c r="KW412" s="2"/>
      <c r="KX412" s="2"/>
      <c r="KY412" s="2"/>
      <c r="KZ412" s="2"/>
      <c r="LA412" s="2"/>
      <c r="LB412" s="2"/>
      <c r="LC412" s="2"/>
      <c r="LD412" s="2"/>
      <c r="LE412" s="2"/>
      <c r="LF412" s="2"/>
      <c r="LG412" s="2"/>
      <c r="LH412" s="2"/>
      <c r="LI412" s="2"/>
      <c r="LJ412" s="2"/>
      <c r="LK412" s="2"/>
      <c r="LL412" s="2"/>
      <c r="LM412" s="2"/>
      <c r="LN412" s="2"/>
      <c r="LO412" s="2"/>
      <c r="LP412" s="2"/>
      <c r="LQ412" s="2"/>
      <c r="LR412" s="2"/>
      <c r="LS412" s="2"/>
      <c r="LT412" s="2"/>
      <c r="LU412" s="2"/>
      <c r="LV412" s="2"/>
      <c r="LW412" s="2"/>
      <c r="LX412" s="2"/>
      <c r="LY412" s="2"/>
      <c r="LZ412" s="2"/>
      <c r="MA412" s="2"/>
      <c r="MB412" s="2"/>
      <c r="MC412" s="2"/>
      <c r="MD412" s="2"/>
      <c r="ME412" s="2"/>
      <c r="MF412" s="2"/>
      <c r="MG412" s="2"/>
      <c r="MH412" s="2"/>
      <c r="MI412" s="2"/>
      <c r="MJ412" s="2"/>
      <c r="MK412" s="2"/>
      <c r="ML412" s="2"/>
      <c r="MM412" s="2"/>
      <c r="MN412" s="2"/>
      <c r="MO412" s="2"/>
      <c r="MP412" s="2"/>
      <c r="MQ412" s="2"/>
      <c r="MR412" s="2"/>
      <c r="MS412" s="2"/>
      <c r="MT412" s="2"/>
      <c r="MU412" s="2"/>
      <c r="MV412" s="2"/>
      <c r="MW412" s="2"/>
      <c r="MX412" s="2"/>
      <c r="MY412" s="2"/>
      <c r="MZ412" s="2"/>
      <c r="NA412" s="2"/>
      <c r="NB412" s="2"/>
      <c r="NC412" s="2"/>
      <c r="ND412" s="2"/>
      <c r="NE412" s="2"/>
      <c r="NF412" s="2"/>
      <c r="NG412" s="2"/>
      <c r="NH412" s="2"/>
      <c r="NI412" s="2"/>
      <c r="NJ412" s="2"/>
      <c r="NK412" s="2"/>
      <c r="NL412" s="2"/>
      <c r="NM412" s="2"/>
      <c r="NN412" s="2"/>
      <c r="NO412" s="2"/>
      <c r="NP412" s="2"/>
      <c r="NQ412" s="2"/>
      <c r="NR412" s="2"/>
      <c r="NS412" s="2"/>
      <c r="NT412" s="2"/>
      <c r="NU412" s="2"/>
      <c r="NV412" s="2"/>
      <c r="NW412" s="2"/>
      <c r="NX412" s="2"/>
      <c r="NY412" s="2"/>
      <c r="NZ412" s="2"/>
      <c r="OA412" s="2"/>
      <c r="OB412" s="2"/>
      <c r="OC412" s="2"/>
      <c r="OD412" s="2"/>
      <c r="OE412" s="2"/>
      <c r="OF412" s="2"/>
      <c r="OG412" s="2"/>
      <c r="OH412" s="2"/>
      <c r="OI412" s="2"/>
      <c r="OJ412" s="2"/>
      <c r="OK412" s="2"/>
      <c r="OL412" s="2"/>
      <c r="OM412" s="2"/>
      <c r="ON412" s="2"/>
      <c r="OO412" s="2"/>
      <c r="OP412" s="2"/>
      <c r="OQ412" s="2"/>
      <c r="OR412" s="2"/>
      <c r="OS412" s="2"/>
      <c r="OT412" s="2"/>
      <c r="OU412" s="2"/>
      <c r="OV412" s="2"/>
      <c r="OW412" s="2"/>
      <c r="OX412" s="2"/>
      <c r="OY412" s="2"/>
      <c r="OZ412" s="2"/>
      <c r="PA412" s="2"/>
      <c r="PB412" s="2"/>
      <c r="PC412" s="2"/>
      <c r="PD412" s="2"/>
      <c r="PE412" s="2"/>
      <c r="PF412" s="2"/>
      <c r="PG412" s="2"/>
      <c r="PH412" s="2"/>
      <c r="PI412" s="2"/>
      <c r="PJ412" s="2"/>
      <c r="PK412" s="2"/>
      <c r="PL412" s="2"/>
      <c r="PM412" s="2"/>
      <c r="PN412" s="2"/>
      <c r="PO412" s="2"/>
      <c r="PP412" s="2"/>
      <c r="PQ412" s="2"/>
      <c r="PR412" s="2"/>
      <c r="PS412" s="2"/>
      <c r="PT412" s="2"/>
      <c r="PU412" s="2"/>
      <c r="PV412" s="2"/>
      <c r="PW412" s="2"/>
      <c r="PX412" s="2"/>
      <c r="PY412" s="2"/>
      <c r="PZ412" s="2"/>
      <c r="QA412" s="2"/>
      <c r="QB412" s="2"/>
      <c r="QC412" s="2"/>
      <c r="QD412" s="2"/>
      <c r="QE412" s="2"/>
      <c r="QF412" s="2"/>
      <c r="QG412" s="2"/>
      <c r="QH412" s="2"/>
      <c r="QI412" s="2"/>
      <c r="QJ412" s="2"/>
      <c r="QK412" s="2"/>
      <c r="QL412" s="2"/>
      <c r="QM412" s="2"/>
      <c r="QN412" s="2"/>
      <c r="QO412" s="2"/>
      <c r="QP412" s="2"/>
      <c r="QQ412" s="2"/>
      <c r="QR412" s="2"/>
      <c r="QS412" s="2"/>
      <c r="QT412" s="2"/>
      <c r="QU412" s="2"/>
      <c r="QV412" s="2"/>
      <c r="QW412" s="2"/>
      <c r="QX412" s="2"/>
      <c r="QY412" s="2"/>
      <c r="QZ412" s="2"/>
      <c r="RA412" s="2"/>
      <c r="RB412" s="2"/>
      <c r="RC412" s="2"/>
      <c r="RD412" s="2"/>
      <c r="RE412" s="2"/>
      <c r="RF412" s="2"/>
      <c r="RG412" s="2"/>
      <c r="RH412" s="2"/>
      <c r="RI412" s="2"/>
      <c r="RJ412" s="2"/>
      <c r="RK412" s="2"/>
      <c r="RL412" s="2"/>
      <c r="RM412" s="2"/>
      <c r="RN412" s="2"/>
      <c r="RO412" s="2"/>
      <c r="RP412" s="2"/>
      <c r="RQ412" s="2"/>
      <c r="RR412" s="2"/>
      <c r="RS412" s="2"/>
      <c r="RT412" s="2"/>
      <c r="RU412" s="2"/>
      <c r="RV412" s="2"/>
      <c r="RW412" s="2"/>
      <c r="RX412" s="2"/>
      <c r="RY412" s="2"/>
      <c r="RZ412" s="2"/>
      <c r="SA412" s="2"/>
      <c r="SB412" s="2"/>
      <c r="SC412" s="2"/>
      <c r="SD412" s="2"/>
      <c r="SE412" s="2"/>
      <c r="SF412" s="2"/>
      <c r="SG412" s="2"/>
      <c r="SH412" s="2"/>
      <c r="SI412" s="2"/>
      <c r="SJ412" s="2"/>
      <c r="SK412" s="2"/>
      <c r="SL412" s="2"/>
      <c r="SM412" s="2"/>
      <c r="SN412" s="2"/>
      <c r="SO412" s="2"/>
      <c r="SP412" s="2"/>
      <c r="SQ412" s="2"/>
      <c r="SR412" s="2"/>
      <c r="SS412" s="2"/>
      <c r="ST412" s="2"/>
      <c r="SU412" s="2"/>
      <c r="SV412" s="2"/>
      <c r="SW412" s="2"/>
      <c r="SX412" s="2"/>
      <c r="SY412" s="2"/>
      <c r="SZ412" s="2"/>
      <c r="TA412" s="2"/>
      <c r="TB412" s="2"/>
      <c r="TC412" s="2"/>
      <c r="TD412" s="2"/>
      <c r="TE412" s="2"/>
      <c r="TF412" s="2"/>
      <c r="TG412" s="2"/>
      <c r="TH412" s="2"/>
      <c r="TI412" s="2"/>
      <c r="TJ412" s="2"/>
      <c r="TK412" s="2"/>
      <c r="TL412" s="2"/>
      <c r="TM412" s="2"/>
      <c r="TN412" s="2"/>
      <c r="TO412" s="2"/>
      <c r="TP412" s="2"/>
      <c r="TQ412" s="2"/>
      <c r="TR412" s="2"/>
      <c r="TS412" s="2"/>
      <c r="TT412" s="2"/>
      <c r="TU412" s="2"/>
      <c r="TV412" s="2"/>
      <c r="TW412" s="2"/>
      <c r="TX412" s="2"/>
      <c r="TY412" s="2"/>
      <c r="TZ412" s="2"/>
      <c r="UA412" s="2"/>
      <c r="UB412" s="2"/>
      <c r="UC412" s="2"/>
      <c r="UD412" s="2"/>
      <c r="UE412" s="2"/>
      <c r="UF412" s="2"/>
      <c r="UG412" s="2"/>
      <c r="UH412" s="2"/>
      <c r="UI412" s="2"/>
      <c r="UJ412" s="2"/>
      <c r="UK412" s="2"/>
      <c r="UL412" s="2"/>
      <c r="UM412" s="2"/>
      <c r="UN412" s="2"/>
      <c r="UO412" s="2"/>
      <c r="UP412" s="2"/>
      <c r="UQ412" s="2"/>
      <c r="UR412" s="2"/>
      <c r="US412" s="2"/>
      <c r="UT412" s="2"/>
      <c r="UU412" s="2"/>
      <c r="UV412" s="2"/>
      <c r="UW412" s="2"/>
      <c r="UX412" s="2"/>
      <c r="UY412" s="2"/>
      <c r="UZ412" s="2"/>
      <c r="VA412" s="2"/>
      <c r="VB412" s="2"/>
      <c r="VC412" s="2"/>
      <c r="VD412" s="2"/>
      <c r="VE412" s="2"/>
      <c r="VF412" s="2"/>
      <c r="VG412" s="2"/>
      <c r="VH412" s="2"/>
      <c r="VI412" s="2"/>
      <c r="VJ412" s="2"/>
      <c r="VK412" s="2"/>
      <c r="VL412" s="2"/>
      <c r="VM412" s="2"/>
      <c r="VN412" s="2"/>
      <c r="VO412" s="2"/>
      <c r="VP412" s="2"/>
      <c r="VQ412" s="2"/>
      <c r="VR412" s="2"/>
      <c r="VS412" s="2"/>
      <c r="VT412" s="2"/>
      <c r="VU412" s="2"/>
      <c r="VV412" s="2"/>
      <c r="VW412" s="2"/>
      <c r="VX412" s="2"/>
      <c r="VY412" s="2"/>
      <c r="VZ412" s="2"/>
      <c r="WA412" s="2"/>
      <c r="WB412" s="2"/>
      <c r="WC412" s="2"/>
      <c r="WD412" s="2"/>
      <c r="WE412" s="2"/>
      <c r="WF412" s="2"/>
      <c r="WG412" s="2"/>
      <c r="WH412" s="2"/>
      <c r="WI412" s="2"/>
      <c r="WJ412" s="2"/>
      <c r="WK412" s="2"/>
      <c r="WL412" s="2"/>
      <c r="WM412" s="2"/>
      <c r="WN412" s="2"/>
      <c r="WO412" s="2"/>
      <c r="WP412" s="2"/>
      <c r="WQ412" s="2"/>
      <c r="WR412" s="2"/>
      <c r="WS412" s="2"/>
      <c r="WT412" s="2"/>
      <c r="WU412" s="2"/>
      <c r="WV412" s="2"/>
      <c r="WW412" s="2"/>
      <c r="WX412" s="2"/>
      <c r="WY412" s="2"/>
      <c r="WZ412" s="2"/>
      <c r="XA412" s="2"/>
      <c r="XB412" s="2"/>
      <c r="XC412" s="2"/>
      <c r="XD412" s="2"/>
      <c r="XE412" s="2"/>
      <c r="XF412" s="2"/>
      <c r="XG412" s="2"/>
      <c r="XH412" s="2"/>
      <c r="XI412" s="2"/>
      <c r="XJ412" s="2"/>
      <c r="XK412" s="2"/>
      <c r="XL412" s="2"/>
      <c r="XM412" s="2"/>
      <c r="XN412" s="2"/>
      <c r="XO412" s="2"/>
      <c r="XP412" s="2"/>
      <c r="XQ412" s="2"/>
      <c r="XR412" s="2"/>
      <c r="XS412" s="2"/>
      <c r="XT412" s="2"/>
      <c r="XU412" s="2"/>
      <c r="XV412" s="2"/>
      <c r="XW412" s="2"/>
      <c r="XX412" s="2"/>
      <c r="XY412" s="2"/>
      <c r="XZ412" s="2"/>
      <c r="YA412" s="2"/>
      <c r="YB412" s="2"/>
      <c r="YC412" s="2"/>
      <c r="YD412" s="2"/>
      <c r="YE412" s="2"/>
      <c r="YF412" s="2"/>
      <c r="YG412" s="2"/>
      <c r="YH412" s="2"/>
      <c r="YI412" s="2"/>
      <c r="YJ412" s="2"/>
      <c r="YK412" s="2"/>
      <c r="YL412" s="2"/>
      <c r="YM412" s="2"/>
      <c r="YN412" s="2"/>
      <c r="YO412" s="2"/>
      <c r="YP412" s="2"/>
      <c r="YQ412" s="2"/>
      <c r="YR412" s="2"/>
      <c r="YS412" s="2"/>
      <c r="YT412" s="2"/>
      <c r="YU412" s="2"/>
      <c r="YV412" s="2"/>
      <c r="YW412" s="2"/>
      <c r="YX412" s="2"/>
      <c r="YY412" s="2"/>
      <c r="YZ412" s="2"/>
      <c r="ZA412" s="2"/>
      <c r="ZB412" s="2"/>
      <c r="ZC412" s="2"/>
      <c r="ZD412" s="2"/>
      <c r="ZE412" s="2"/>
      <c r="ZF412" s="2"/>
      <c r="ZG412" s="2"/>
      <c r="ZH412" s="2"/>
      <c r="ZI412" s="2"/>
      <c r="ZJ412" s="2"/>
      <c r="ZK412" s="2"/>
      <c r="ZL412" s="2"/>
      <c r="ZM412" s="2"/>
      <c r="ZN412" s="2"/>
      <c r="ZO412" s="2"/>
      <c r="ZP412" s="2"/>
      <c r="ZQ412" s="2"/>
      <c r="ZR412" s="2"/>
      <c r="ZS412" s="2"/>
      <c r="ZT412" s="2"/>
      <c r="ZU412" s="2"/>
      <c r="ZV412" s="2"/>
      <c r="ZW412" s="2"/>
      <c r="ZX412" s="2"/>
      <c r="ZY412" s="2"/>
      <c r="ZZ412" s="2"/>
      <c r="AAA412" s="2"/>
      <c r="AAB412" s="2"/>
      <c r="AAC412" s="2"/>
      <c r="AAD412" s="2"/>
      <c r="AAE412" s="2"/>
      <c r="AAF412" s="2"/>
      <c r="AAG412" s="2"/>
      <c r="AAH412" s="2"/>
      <c r="AAI412" s="2"/>
      <c r="AAJ412" s="2"/>
      <c r="AAK412" s="2"/>
      <c r="AAL412" s="2"/>
      <c r="AAM412" s="2"/>
      <c r="AAN412" s="2"/>
      <c r="AAO412" s="2"/>
      <c r="AAP412" s="2"/>
      <c r="AAQ412" s="2"/>
      <c r="AAR412" s="2"/>
      <c r="AAS412" s="2"/>
      <c r="AAT412" s="2"/>
      <c r="AAU412" s="2"/>
      <c r="AAV412" s="2"/>
      <c r="AAW412" s="2"/>
      <c r="AAX412" s="2"/>
      <c r="AAY412" s="2"/>
      <c r="AAZ412" s="2"/>
      <c r="ABA412" s="2"/>
      <c r="ABB412" s="2"/>
      <c r="ABC412" s="2"/>
      <c r="ABD412" s="2"/>
      <c r="ABE412" s="2"/>
      <c r="ABF412" s="2"/>
      <c r="ABG412" s="2"/>
      <c r="ABH412" s="2"/>
      <c r="ABI412" s="2"/>
      <c r="ABJ412" s="2"/>
      <c r="ABK412" s="2"/>
      <c r="ABL412" s="2"/>
      <c r="ABM412" s="2"/>
      <c r="ABN412" s="2"/>
      <c r="ABO412" s="2"/>
      <c r="ABP412" s="2"/>
      <c r="ABQ412" s="2"/>
      <c r="ABR412" s="2"/>
      <c r="ABS412" s="2"/>
      <c r="ABT412" s="2"/>
      <c r="ABU412" s="2"/>
      <c r="ABV412" s="2"/>
      <c r="ABW412" s="2"/>
      <c r="ABX412" s="2"/>
      <c r="ABY412" s="2"/>
      <c r="ABZ412" s="2"/>
    </row>
    <row r="413" spans="1:754" x14ac:dyDescent="0.2">
      <c r="A413">
        <v>1925</v>
      </c>
      <c r="B413" s="19" t="s">
        <v>22</v>
      </c>
      <c r="C413" s="4">
        <v>271357</v>
      </c>
      <c r="D413" s="6">
        <v>3055</v>
      </c>
      <c r="E413" s="7">
        <f>C413/D413</f>
        <v>88.823895253682494</v>
      </c>
      <c r="F413" s="11">
        <f>C413/315482</f>
        <v>0.86013465110529286</v>
      </c>
      <c r="G413" s="15"/>
    </row>
    <row r="414" spans="1:754" x14ac:dyDescent="0.2">
      <c r="A414" s="2">
        <v>1945</v>
      </c>
      <c r="B414" s="19" t="s">
        <v>22</v>
      </c>
      <c r="C414" s="6">
        <v>266992</v>
      </c>
      <c r="D414" s="5">
        <v>2283</v>
      </c>
      <c r="E414" s="7">
        <f>C414/D414</f>
        <v>116.9478756022777</v>
      </c>
      <c r="F414" s="11">
        <f>C414/315482</f>
        <v>0.8462986794809213</v>
      </c>
      <c r="G414" s="15"/>
    </row>
    <row r="415" spans="1:754" x14ac:dyDescent="0.2">
      <c r="A415" s="2">
        <v>1935</v>
      </c>
      <c r="B415" s="19" t="s">
        <v>22</v>
      </c>
      <c r="C415" s="5">
        <v>262953</v>
      </c>
      <c r="D415" s="5">
        <v>2747</v>
      </c>
      <c r="E415" s="7">
        <f>C415/D415</f>
        <v>95.723698580269385</v>
      </c>
      <c r="F415" s="11">
        <f>C415/315482</f>
        <v>0.83349604731807203</v>
      </c>
    </row>
    <row r="416" spans="1:754" x14ac:dyDescent="0.2">
      <c r="A416" s="2">
        <v>1954</v>
      </c>
      <c r="B416" s="19" t="s">
        <v>22</v>
      </c>
      <c r="C416" s="8">
        <v>253353</v>
      </c>
      <c r="D416" s="5">
        <v>1944</v>
      </c>
      <c r="E416" s="7">
        <f>C416/D416</f>
        <v>130.32561728395061</v>
      </c>
      <c r="F416" s="11">
        <f>C416/315482</f>
        <v>0.80306641900330289</v>
      </c>
    </row>
    <row r="417" spans="1:754" x14ac:dyDescent="0.2">
      <c r="A417" s="2">
        <v>1959</v>
      </c>
      <c r="B417" s="19" t="s">
        <v>22</v>
      </c>
      <c r="C417" s="6">
        <v>239333</v>
      </c>
      <c r="D417" s="5">
        <v>1585</v>
      </c>
      <c r="E417" s="7">
        <f>C417/D417</f>
        <v>150.998738170347</v>
      </c>
      <c r="F417" s="11">
        <f>C417/315482</f>
        <v>0.7586264826519421</v>
      </c>
      <c r="G417" s="15"/>
    </row>
    <row r="418" spans="1:754" x14ac:dyDescent="0.2">
      <c r="A418" s="2">
        <v>1964</v>
      </c>
      <c r="B418" s="19" t="s">
        <v>22</v>
      </c>
      <c r="C418" s="6">
        <v>221227</v>
      </c>
      <c r="D418" s="5">
        <v>1297</v>
      </c>
      <c r="E418" s="7">
        <f>C418/D418</f>
        <v>170.56823438704703</v>
      </c>
      <c r="F418" s="11">
        <f>C418/315482</f>
        <v>0.70123493574910767</v>
      </c>
      <c r="G418" s="15"/>
    </row>
    <row r="419" spans="1:754" x14ac:dyDescent="0.2">
      <c r="A419" s="2">
        <v>1969</v>
      </c>
      <c r="B419" s="19" t="s">
        <v>22</v>
      </c>
      <c r="C419" s="6">
        <v>196648</v>
      </c>
      <c r="D419" s="5">
        <v>1029</v>
      </c>
      <c r="E419" s="7">
        <f>C419/D419</f>
        <v>191.10592808551993</v>
      </c>
      <c r="F419" s="11">
        <f>C419/315482</f>
        <v>0.62332557800445032</v>
      </c>
    </row>
    <row r="420" spans="1:754" x14ac:dyDescent="0.2">
      <c r="A420" s="2">
        <v>2017</v>
      </c>
      <c r="B420" s="19" t="s">
        <v>23</v>
      </c>
      <c r="C420" s="5">
        <v>34979</v>
      </c>
      <c r="D420">
        <v>206</v>
      </c>
      <c r="E420" s="7">
        <f>C420/D420</f>
        <v>169.80097087378641</v>
      </c>
      <c r="F420" s="11">
        <f>C420/414182</f>
        <v>8.445321139016182E-2</v>
      </c>
      <c r="G420" s="14">
        <v>47403</v>
      </c>
      <c r="H420" s="16">
        <f>C420/G420</f>
        <v>0.73790688353057821</v>
      </c>
    </row>
    <row r="421" spans="1:754" x14ac:dyDescent="0.2">
      <c r="A421" s="2">
        <v>2012</v>
      </c>
      <c r="B421" s="19" t="s">
        <v>23</v>
      </c>
      <c r="C421" s="5">
        <v>42986</v>
      </c>
      <c r="D421">
        <v>273</v>
      </c>
      <c r="E421" s="7">
        <f>C421/D421</f>
        <v>157.45787545787545</v>
      </c>
      <c r="F421" s="11">
        <f>C421/414182</f>
        <v>0.10378529245597345</v>
      </c>
      <c r="G421" s="14">
        <v>48589</v>
      </c>
      <c r="H421" s="16">
        <f>C421/G421</f>
        <v>0.88468583424231817</v>
      </c>
    </row>
    <row r="422" spans="1:754" x14ac:dyDescent="0.2">
      <c r="A422" s="2">
        <v>2007</v>
      </c>
      <c r="B422" s="19" t="s">
        <v>23</v>
      </c>
      <c r="C422" s="5">
        <v>44328</v>
      </c>
      <c r="D422">
        <v>286</v>
      </c>
      <c r="E422" s="7">
        <f>C422/D422</f>
        <v>154.99300699300699</v>
      </c>
      <c r="F422" s="11">
        <f>C422/414182</f>
        <v>0.10702541394845744</v>
      </c>
      <c r="G422" s="14">
        <v>49537</v>
      </c>
      <c r="H422" s="16">
        <f>C422/G422</f>
        <v>0.89484627652058057</v>
      </c>
    </row>
    <row r="423" spans="1:754" x14ac:dyDescent="0.2">
      <c r="A423">
        <v>1992</v>
      </c>
      <c r="B423" s="19" t="s">
        <v>23</v>
      </c>
      <c r="C423" s="6">
        <v>45820</v>
      </c>
      <c r="D423">
        <v>222</v>
      </c>
      <c r="E423" s="7">
        <f>C423/D423</f>
        <v>206.3963963963964</v>
      </c>
      <c r="F423" s="11">
        <f>C423/414182</f>
        <v>0.11062769507124887</v>
      </c>
      <c r="G423" s="14">
        <v>46243</v>
      </c>
      <c r="H423" s="16">
        <f>C423/G423</f>
        <v>0.9908526695932357</v>
      </c>
    </row>
    <row r="424" spans="1:754" x14ac:dyDescent="0.2">
      <c r="A424">
        <v>1997</v>
      </c>
      <c r="B424" s="19" t="s">
        <v>23</v>
      </c>
      <c r="C424" s="6">
        <v>48770</v>
      </c>
      <c r="D424">
        <v>244</v>
      </c>
      <c r="E424" s="7">
        <f>C424/D424</f>
        <v>199.87704918032787</v>
      </c>
      <c r="F424" s="11">
        <f>C424/414182</f>
        <v>0.11775016780062871</v>
      </c>
      <c r="G424" s="14">
        <v>47346</v>
      </c>
      <c r="H424" s="16">
        <f>C424/G424</f>
        <v>1.0300764584125375</v>
      </c>
    </row>
    <row r="425" spans="1:754" x14ac:dyDescent="0.2">
      <c r="A425" s="2">
        <v>2002</v>
      </c>
      <c r="B425" s="19" t="s">
        <v>23</v>
      </c>
      <c r="C425" s="6">
        <v>57898</v>
      </c>
      <c r="D425">
        <v>342</v>
      </c>
      <c r="E425" s="7">
        <f>C425/D425</f>
        <v>169.29239766081872</v>
      </c>
      <c r="F425" s="11">
        <f>C425/414182</f>
        <v>0.13978878850360468</v>
      </c>
      <c r="G425" s="14">
        <v>48177</v>
      </c>
      <c r="H425" s="16">
        <f>C425/G425</f>
        <v>1.2017767814517302</v>
      </c>
    </row>
    <row r="426" spans="1:754" x14ac:dyDescent="0.2">
      <c r="A426">
        <v>1987</v>
      </c>
      <c r="B426" s="19" t="s">
        <v>23</v>
      </c>
      <c r="C426" s="6">
        <v>56441</v>
      </c>
      <c r="D426" s="5">
        <v>279</v>
      </c>
      <c r="E426" s="7">
        <f>C426/D426</f>
        <v>202.29749103942652</v>
      </c>
      <c r="F426" s="11">
        <f>C426/414182</f>
        <v>0.13627101129455166</v>
      </c>
      <c r="G426" s="5">
        <v>42932</v>
      </c>
      <c r="H426" s="16">
        <f>C426/G426</f>
        <v>1.3146603931799123</v>
      </c>
    </row>
    <row r="427" spans="1:754" x14ac:dyDescent="0.2">
      <c r="A427">
        <v>1982</v>
      </c>
      <c r="B427" s="19" t="s">
        <v>23</v>
      </c>
      <c r="C427" s="6">
        <v>63598</v>
      </c>
      <c r="D427" s="5">
        <v>301</v>
      </c>
      <c r="E427" s="7">
        <f>C427/D427</f>
        <v>211.28903654485049</v>
      </c>
      <c r="F427" s="11">
        <f>C427/414182</f>
        <v>0.15355085445528777</v>
      </c>
      <c r="G427" s="5">
        <v>40993</v>
      </c>
      <c r="H427" s="16">
        <f>C427/G427</f>
        <v>1.5514356109579683</v>
      </c>
      <c r="DU427" s="2"/>
      <c r="DV427" s="2"/>
      <c r="DW427" s="2"/>
      <c r="DX427" s="2"/>
      <c r="DY427" s="2"/>
      <c r="DZ427" s="2"/>
      <c r="EA427" s="2"/>
      <c r="EB427" s="2"/>
      <c r="EC427" s="2"/>
      <c r="ED427" s="2"/>
      <c r="EE427" s="2"/>
      <c r="EF427" s="2"/>
      <c r="EG427" s="2"/>
      <c r="EH427" s="2"/>
      <c r="EI427" s="2"/>
      <c r="EJ427" s="2"/>
      <c r="EK427" s="2"/>
      <c r="EL427" s="2"/>
      <c r="EM427" s="2"/>
      <c r="EN427" s="2"/>
      <c r="EO427" s="2"/>
      <c r="EP427" s="2"/>
      <c r="EQ427" s="2"/>
      <c r="ER427" s="2"/>
      <c r="ES427" s="2"/>
      <c r="ET427" s="2"/>
      <c r="EU427" s="2"/>
      <c r="EV427" s="2"/>
      <c r="EW427" s="2"/>
      <c r="EX427" s="2"/>
      <c r="EY427" s="2"/>
      <c r="EZ427" s="2"/>
      <c r="FA427" s="2"/>
      <c r="FB427" s="2"/>
      <c r="FC427" s="2"/>
      <c r="FD427" s="2"/>
      <c r="FE427" s="2"/>
      <c r="FF427" s="2"/>
      <c r="FG427" s="2"/>
      <c r="FH427" s="2"/>
      <c r="FI427" s="2"/>
      <c r="FJ427" s="2"/>
      <c r="FK427" s="2"/>
      <c r="FL427" s="2"/>
      <c r="FM427" s="2"/>
      <c r="FN427" s="2"/>
      <c r="FO427" s="2"/>
      <c r="FP427" s="2"/>
      <c r="FQ427" s="2"/>
      <c r="FR427" s="2"/>
      <c r="FS427" s="2"/>
      <c r="FT427" s="2"/>
      <c r="FU427" s="2"/>
      <c r="FV427" s="2"/>
      <c r="FW427" s="2"/>
      <c r="FX427" s="2"/>
      <c r="FY427" s="2"/>
      <c r="FZ427" s="2"/>
      <c r="GA427" s="2"/>
      <c r="GB427" s="2"/>
      <c r="GC427" s="2"/>
      <c r="GD427" s="2"/>
      <c r="GE427" s="2"/>
      <c r="GF427" s="2"/>
      <c r="GG427" s="2"/>
      <c r="GH427" s="2"/>
      <c r="GI427" s="2"/>
      <c r="GJ427" s="2"/>
      <c r="GK427" s="2"/>
      <c r="GL427" s="2"/>
      <c r="GM427" s="2"/>
      <c r="GN427" s="2"/>
      <c r="GO427" s="2"/>
      <c r="GP427" s="2"/>
      <c r="GQ427" s="2"/>
      <c r="GR427" s="2"/>
      <c r="GS427" s="2"/>
      <c r="GT427" s="2"/>
      <c r="GU427" s="2"/>
      <c r="GV427" s="2"/>
      <c r="GW427" s="2"/>
      <c r="GX427" s="2"/>
      <c r="GY427" s="2"/>
      <c r="GZ427" s="2"/>
      <c r="HA427" s="2"/>
      <c r="HB427" s="2"/>
      <c r="HC427" s="2"/>
      <c r="HD427" s="2"/>
      <c r="HE427" s="2"/>
      <c r="HF427" s="2"/>
      <c r="HG427" s="2"/>
      <c r="HH427" s="2"/>
      <c r="HI427" s="2"/>
      <c r="HJ427" s="2"/>
      <c r="HK427" s="2"/>
      <c r="HL427" s="2"/>
      <c r="HM427" s="2"/>
      <c r="HN427" s="2"/>
      <c r="HO427" s="2"/>
      <c r="HP427" s="2"/>
      <c r="HQ427" s="2"/>
      <c r="HR427" s="2"/>
      <c r="HS427" s="2"/>
      <c r="HT427" s="2"/>
      <c r="HU427" s="2"/>
      <c r="HV427" s="2"/>
      <c r="HW427" s="2"/>
      <c r="HX427" s="2"/>
      <c r="HY427" s="2"/>
      <c r="HZ427" s="2"/>
      <c r="IA427" s="2"/>
      <c r="IB427" s="2"/>
      <c r="IC427" s="2"/>
      <c r="ID427" s="2"/>
      <c r="IE427" s="2"/>
      <c r="IF427" s="2"/>
      <c r="IG427" s="2"/>
      <c r="IH427" s="2"/>
      <c r="II427" s="2"/>
      <c r="IJ427" s="2"/>
      <c r="IK427" s="2"/>
      <c r="IL427" s="2"/>
      <c r="IM427" s="2"/>
      <c r="IN427" s="2"/>
      <c r="IO427" s="2"/>
      <c r="IP427" s="2"/>
      <c r="IQ427" s="2"/>
      <c r="IR427" s="2"/>
      <c r="IS427" s="2"/>
      <c r="IT427" s="2"/>
      <c r="IU427" s="2"/>
      <c r="IV427" s="2"/>
      <c r="IW427" s="2"/>
      <c r="IX427" s="2"/>
      <c r="IY427" s="2"/>
      <c r="IZ427" s="2"/>
      <c r="JA427" s="2"/>
      <c r="JB427" s="2"/>
      <c r="JC427" s="2"/>
      <c r="JD427" s="2"/>
      <c r="JE427" s="2"/>
      <c r="JF427" s="2"/>
      <c r="JG427" s="2"/>
      <c r="JH427" s="2"/>
      <c r="JI427" s="2"/>
      <c r="JJ427" s="2"/>
      <c r="JK427" s="2"/>
      <c r="JL427" s="2"/>
      <c r="JM427" s="2"/>
      <c r="JN427" s="2"/>
      <c r="JO427" s="2"/>
      <c r="JP427" s="2"/>
      <c r="JQ427" s="2"/>
      <c r="JR427" s="2"/>
      <c r="JS427" s="2"/>
      <c r="JT427" s="2"/>
      <c r="JU427" s="2"/>
      <c r="JV427" s="2"/>
      <c r="JW427" s="2"/>
      <c r="JX427" s="2"/>
      <c r="JY427" s="2"/>
      <c r="JZ427" s="2"/>
      <c r="KA427" s="2"/>
      <c r="KB427" s="2"/>
      <c r="KC427" s="2"/>
      <c r="KD427" s="2"/>
      <c r="KE427" s="2"/>
      <c r="KF427" s="2"/>
      <c r="KG427" s="2"/>
      <c r="KH427" s="2"/>
      <c r="KI427" s="2"/>
      <c r="KJ427" s="2"/>
      <c r="KK427" s="2"/>
      <c r="KL427" s="2"/>
      <c r="KM427" s="2"/>
      <c r="KN427" s="2"/>
      <c r="KO427" s="2"/>
      <c r="KP427" s="2"/>
      <c r="KQ427" s="2"/>
      <c r="KR427" s="2"/>
      <c r="KS427" s="2"/>
      <c r="KT427" s="2"/>
      <c r="KU427" s="2"/>
      <c r="KV427" s="2"/>
      <c r="KW427" s="2"/>
      <c r="KX427" s="2"/>
      <c r="KY427" s="2"/>
      <c r="KZ427" s="2"/>
      <c r="LA427" s="2"/>
      <c r="LB427" s="2"/>
      <c r="LC427" s="2"/>
      <c r="LD427" s="2"/>
      <c r="LE427" s="2"/>
      <c r="LF427" s="2"/>
      <c r="LG427" s="2"/>
      <c r="LH427" s="2"/>
      <c r="LI427" s="2"/>
      <c r="LJ427" s="2"/>
      <c r="LK427" s="2"/>
      <c r="LL427" s="2"/>
      <c r="LM427" s="2"/>
      <c r="LN427" s="2"/>
      <c r="LO427" s="2"/>
      <c r="LP427" s="2"/>
      <c r="LQ427" s="2"/>
      <c r="LR427" s="2"/>
      <c r="LS427" s="2"/>
      <c r="LT427" s="2"/>
      <c r="LU427" s="2"/>
      <c r="LV427" s="2"/>
      <c r="LW427" s="2"/>
      <c r="LX427" s="2"/>
      <c r="LY427" s="2"/>
      <c r="LZ427" s="2"/>
      <c r="MA427" s="2"/>
      <c r="MB427" s="2"/>
      <c r="MC427" s="2"/>
      <c r="MD427" s="2"/>
      <c r="ME427" s="2"/>
      <c r="MF427" s="2"/>
      <c r="MG427" s="2"/>
      <c r="MH427" s="2"/>
      <c r="MI427" s="2"/>
      <c r="MJ427" s="2"/>
      <c r="MK427" s="2"/>
      <c r="ML427" s="2"/>
      <c r="MM427" s="2"/>
      <c r="MN427" s="2"/>
      <c r="MO427" s="2"/>
      <c r="MP427" s="2"/>
      <c r="MQ427" s="2"/>
      <c r="MR427" s="2"/>
      <c r="MS427" s="2"/>
      <c r="MT427" s="2"/>
      <c r="MU427" s="2"/>
      <c r="MV427" s="2"/>
      <c r="MW427" s="2"/>
      <c r="MX427" s="2"/>
      <c r="MY427" s="2"/>
      <c r="MZ427" s="2"/>
      <c r="NA427" s="2"/>
      <c r="NB427" s="2"/>
      <c r="NC427" s="2"/>
      <c r="ND427" s="2"/>
      <c r="NE427" s="2"/>
      <c r="NF427" s="2"/>
      <c r="NG427" s="2"/>
      <c r="NH427" s="2"/>
      <c r="NI427" s="2"/>
      <c r="NJ427" s="2"/>
      <c r="NK427" s="2"/>
      <c r="NL427" s="2"/>
      <c r="NM427" s="2"/>
      <c r="NN427" s="2"/>
      <c r="NO427" s="2"/>
      <c r="NP427" s="2"/>
      <c r="NQ427" s="2"/>
      <c r="NR427" s="2"/>
      <c r="NS427" s="2"/>
      <c r="NT427" s="2"/>
      <c r="NU427" s="2"/>
      <c r="NV427" s="2"/>
      <c r="NW427" s="2"/>
      <c r="NX427" s="2"/>
      <c r="NY427" s="2"/>
      <c r="NZ427" s="2"/>
      <c r="OA427" s="2"/>
      <c r="OB427" s="2"/>
      <c r="OC427" s="2"/>
      <c r="OD427" s="2"/>
      <c r="OE427" s="2"/>
      <c r="OF427" s="2"/>
      <c r="OG427" s="2"/>
      <c r="OH427" s="2"/>
      <c r="OI427" s="2"/>
      <c r="OJ427" s="2"/>
      <c r="OK427" s="2"/>
      <c r="OL427" s="2"/>
      <c r="OM427" s="2"/>
      <c r="ON427" s="2"/>
      <c r="OO427" s="2"/>
      <c r="OP427" s="2"/>
      <c r="OQ427" s="2"/>
      <c r="OR427" s="2"/>
      <c r="OS427" s="2"/>
      <c r="OT427" s="2"/>
      <c r="OU427" s="2"/>
      <c r="OV427" s="2"/>
      <c r="OW427" s="2"/>
      <c r="OX427" s="2"/>
      <c r="OY427" s="2"/>
      <c r="OZ427" s="2"/>
      <c r="PA427" s="2"/>
      <c r="PB427" s="2"/>
      <c r="PC427" s="2"/>
      <c r="PD427" s="2"/>
      <c r="PE427" s="2"/>
      <c r="PF427" s="2"/>
      <c r="PG427" s="2"/>
      <c r="PH427" s="2"/>
      <c r="PI427" s="2"/>
      <c r="PJ427" s="2"/>
      <c r="PK427" s="2"/>
      <c r="PL427" s="2"/>
      <c r="PM427" s="2"/>
      <c r="PN427" s="2"/>
      <c r="PO427" s="2"/>
      <c r="PP427" s="2"/>
      <c r="PQ427" s="2"/>
      <c r="PR427" s="2"/>
      <c r="PS427" s="2"/>
      <c r="PT427" s="2"/>
      <c r="PU427" s="2"/>
      <c r="PV427" s="2"/>
      <c r="PW427" s="2"/>
      <c r="PX427" s="2"/>
      <c r="PY427" s="2"/>
      <c r="PZ427" s="2"/>
      <c r="QA427" s="2"/>
      <c r="QB427" s="2"/>
      <c r="QC427" s="2"/>
      <c r="QD427" s="2"/>
      <c r="QE427" s="2"/>
      <c r="QF427" s="2"/>
      <c r="QG427" s="2"/>
      <c r="QH427" s="2"/>
      <c r="QI427" s="2"/>
      <c r="QJ427" s="2"/>
      <c r="QK427" s="2"/>
      <c r="QL427" s="2"/>
      <c r="QM427" s="2"/>
      <c r="QN427" s="2"/>
      <c r="QO427" s="2"/>
      <c r="QP427" s="2"/>
      <c r="QQ427" s="2"/>
      <c r="QR427" s="2"/>
      <c r="QS427" s="2"/>
      <c r="QT427" s="2"/>
      <c r="QU427" s="2"/>
      <c r="QV427" s="2"/>
      <c r="QW427" s="2"/>
      <c r="QX427" s="2"/>
      <c r="QY427" s="2"/>
      <c r="QZ427" s="2"/>
      <c r="RA427" s="2"/>
      <c r="RB427" s="2"/>
      <c r="RC427" s="2"/>
      <c r="RD427" s="2"/>
      <c r="RE427" s="2"/>
      <c r="RF427" s="2"/>
      <c r="RG427" s="2"/>
      <c r="RH427" s="2"/>
      <c r="RI427" s="2"/>
      <c r="RJ427" s="2"/>
      <c r="RK427" s="2"/>
      <c r="RL427" s="2"/>
      <c r="RM427" s="2"/>
      <c r="RN427" s="2"/>
      <c r="RO427" s="2"/>
      <c r="RP427" s="2"/>
      <c r="RQ427" s="2"/>
      <c r="RR427" s="2"/>
      <c r="RS427" s="2"/>
      <c r="RT427" s="2"/>
      <c r="RU427" s="2"/>
      <c r="RV427" s="2"/>
      <c r="RW427" s="2"/>
      <c r="RX427" s="2"/>
      <c r="RY427" s="2"/>
      <c r="RZ427" s="2"/>
      <c r="SA427" s="2"/>
      <c r="SB427" s="2"/>
      <c r="SC427" s="2"/>
      <c r="SD427" s="2"/>
      <c r="SE427" s="2"/>
      <c r="SF427" s="2"/>
      <c r="SG427" s="2"/>
      <c r="SH427" s="2"/>
      <c r="SI427" s="2"/>
      <c r="SJ427" s="2"/>
      <c r="SK427" s="2"/>
      <c r="SL427" s="2"/>
      <c r="SM427" s="2"/>
      <c r="SN427" s="2"/>
      <c r="SO427" s="2"/>
      <c r="SP427" s="2"/>
      <c r="SQ427" s="2"/>
      <c r="SR427" s="2"/>
      <c r="SS427" s="2"/>
      <c r="ST427" s="2"/>
      <c r="SU427" s="2"/>
      <c r="SV427" s="2"/>
      <c r="SW427" s="2"/>
      <c r="SX427" s="2"/>
      <c r="SY427" s="2"/>
      <c r="SZ427" s="2"/>
      <c r="TA427" s="2"/>
      <c r="TB427" s="2"/>
      <c r="TC427" s="2"/>
      <c r="TD427" s="2"/>
      <c r="TE427" s="2"/>
      <c r="TF427" s="2"/>
      <c r="TG427" s="2"/>
      <c r="TH427" s="2"/>
      <c r="TI427" s="2"/>
      <c r="TJ427" s="2"/>
      <c r="TK427" s="2"/>
      <c r="TL427" s="2"/>
      <c r="TM427" s="2"/>
      <c r="TN427" s="2"/>
      <c r="TO427" s="2"/>
      <c r="TP427" s="2"/>
      <c r="TQ427" s="2"/>
      <c r="TR427" s="2"/>
      <c r="TS427" s="2"/>
      <c r="TT427" s="2"/>
      <c r="TU427" s="2"/>
      <c r="TV427" s="2"/>
      <c r="TW427" s="2"/>
      <c r="TX427" s="2"/>
      <c r="TY427" s="2"/>
      <c r="TZ427" s="2"/>
      <c r="UA427" s="2"/>
      <c r="UB427" s="2"/>
      <c r="UC427" s="2"/>
      <c r="UD427" s="2"/>
      <c r="UE427" s="2"/>
      <c r="UF427" s="2"/>
      <c r="UG427" s="2"/>
      <c r="UH427" s="2"/>
      <c r="UI427" s="2"/>
      <c r="UJ427" s="2"/>
      <c r="UK427" s="2"/>
      <c r="UL427" s="2"/>
      <c r="UM427" s="2"/>
      <c r="UN427" s="2"/>
      <c r="UO427" s="2"/>
      <c r="UP427" s="2"/>
      <c r="UQ427" s="2"/>
      <c r="UR427" s="2"/>
      <c r="US427" s="2"/>
      <c r="UT427" s="2"/>
      <c r="UU427" s="2"/>
      <c r="UV427" s="2"/>
      <c r="UW427" s="2"/>
      <c r="UX427" s="2"/>
      <c r="UY427" s="2"/>
      <c r="UZ427" s="2"/>
      <c r="VA427" s="2"/>
      <c r="VB427" s="2"/>
      <c r="VC427" s="2"/>
      <c r="VD427" s="2"/>
      <c r="VE427" s="2"/>
      <c r="VF427" s="2"/>
      <c r="VG427" s="2"/>
      <c r="VH427" s="2"/>
      <c r="VI427" s="2"/>
      <c r="VJ427" s="2"/>
      <c r="VK427" s="2"/>
      <c r="VL427" s="2"/>
      <c r="VM427" s="2"/>
      <c r="VN427" s="2"/>
      <c r="VO427" s="2"/>
      <c r="VP427" s="2"/>
      <c r="VQ427" s="2"/>
      <c r="VR427" s="2"/>
      <c r="VS427" s="2"/>
      <c r="VT427" s="2"/>
      <c r="VU427" s="2"/>
      <c r="VV427" s="2"/>
      <c r="VW427" s="2"/>
      <c r="VX427" s="2"/>
      <c r="VY427" s="2"/>
      <c r="VZ427" s="2"/>
      <c r="WA427" s="2"/>
      <c r="WB427" s="2"/>
      <c r="WC427" s="2"/>
      <c r="WD427" s="2"/>
      <c r="WE427" s="2"/>
      <c r="WF427" s="2"/>
      <c r="WG427" s="2"/>
      <c r="WH427" s="2"/>
      <c r="WI427" s="2"/>
      <c r="WJ427" s="2"/>
      <c r="WK427" s="2"/>
      <c r="WL427" s="2"/>
      <c r="WM427" s="2"/>
      <c r="WN427" s="2"/>
      <c r="WO427" s="2"/>
      <c r="WP427" s="2"/>
      <c r="WQ427" s="2"/>
      <c r="WR427" s="2"/>
      <c r="WS427" s="2"/>
      <c r="WT427" s="2"/>
      <c r="WU427" s="2"/>
      <c r="WV427" s="2"/>
      <c r="WW427" s="2"/>
      <c r="WX427" s="2"/>
      <c r="WY427" s="2"/>
      <c r="WZ427" s="2"/>
      <c r="XA427" s="2"/>
      <c r="XB427" s="2"/>
      <c r="XC427" s="2"/>
      <c r="XD427" s="2"/>
      <c r="XE427" s="2"/>
      <c r="XF427" s="2"/>
      <c r="XG427" s="2"/>
      <c r="XH427" s="2"/>
      <c r="XI427" s="2"/>
      <c r="XJ427" s="2"/>
      <c r="XK427" s="2"/>
      <c r="XL427" s="2"/>
      <c r="XM427" s="2"/>
      <c r="XN427" s="2"/>
      <c r="XO427" s="2"/>
      <c r="XP427" s="2"/>
      <c r="XQ427" s="2"/>
      <c r="XR427" s="2"/>
      <c r="XS427" s="2"/>
      <c r="XT427" s="2"/>
      <c r="XU427" s="2"/>
      <c r="XV427" s="2"/>
      <c r="XW427" s="2"/>
      <c r="XX427" s="2"/>
      <c r="XY427" s="2"/>
      <c r="XZ427" s="2"/>
      <c r="YA427" s="2"/>
      <c r="YB427" s="2"/>
      <c r="YC427" s="2"/>
      <c r="YD427" s="2"/>
      <c r="YE427" s="2"/>
      <c r="YF427" s="2"/>
      <c r="YG427" s="2"/>
      <c r="YH427" s="2"/>
      <c r="YI427" s="2"/>
      <c r="YJ427" s="2"/>
      <c r="YK427" s="2"/>
      <c r="YL427" s="2"/>
      <c r="YM427" s="2"/>
      <c r="YN427" s="2"/>
      <c r="YO427" s="2"/>
      <c r="YP427" s="2"/>
      <c r="YQ427" s="2"/>
      <c r="YR427" s="2"/>
      <c r="YS427" s="2"/>
      <c r="YT427" s="2"/>
      <c r="YU427" s="2"/>
      <c r="YV427" s="2"/>
      <c r="YW427" s="2"/>
      <c r="YX427" s="2"/>
      <c r="YY427" s="2"/>
      <c r="YZ427" s="2"/>
      <c r="ZA427" s="2"/>
      <c r="ZB427" s="2"/>
      <c r="ZC427" s="2"/>
      <c r="ZD427" s="2"/>
      <c r="ZE427" s="2"/>
      <c r="ZF427" s="2"/>
      <c r="ZG427" s="2"/>
      <c r="ZH427" s="2"/>
      <c r="ZI427" s="2"/>
      <c r="ZJ427" s="2"/>
      <c r="ZK427" s="2"/>
      <c r="ZL427" s="2"/>
      <c r="ZM427" s="2"/>
      <c r="ZN427" s="2"/>
      <c r="ZO427" s="2"/>
      <c r="ZP427" s="2"/>
      <c r="ZQ427" s="2"/>
      <c r="ZR427" s="2"/>
      <c r="ZS427" s="2"/>
      <c r="ZT427" s="2"/>
      <c r="ZU427" s="2"/>
      <c r="ZV427" s="2"/>
      <c r="ZW427" s="2"/>
      <c r="ZX427" s="2"/>
      <c r="ZY427" s="2"/>
      <c r="ZZ427" s="2"/>
      <c r="AAA427" s="2"/>
      <c r="AAB427" s="2"/>
      <c r="AAC427" s="2"/>
      <c r="AAD427" s="2"/>
      <c r="AAE427" s="2"/>
      <c r="AAF427" s="2"/>
      <c r="AAG427" s="2"/>
      <c r="AAH427" s="2"/>
      <c r="AAI427" s="2"/>
      <c r="AAJ427" s="2"/>
      <c r="AAK427" s="2"/>
      <c r="AAL427" s="2"/>
      <c r="AAM427" s="2"/>
      <c r="AAN427" s="2"/>
      <c r="AAO427" s="2"/>
      <c r="AAP427" s="2"/>
      <c r="AAQ427" s="2"/>
      <c r="AAR427" s="2"/>
      <c r="AAS427" s="2"/>
      <c r="AAT427" s="2"/>
      <c r="AAU427" s="2"/>
      <c r="AAV427" s="2"/>
      <c r="AAW427" s="2"/>
      <c r="AAX427" s="2"/>
      <c r="AAY427" s="2"/>
      <c r="AAZ427" s="2"/>
      <c r="ABA427" s="2"/>
      <c r="ABB427" s="2"/>
      <c r="ABC427" s="2"/>
      <c r="ABD427" s="2"/>
      <c r="ABE427" s="2"/>
      <c r="ABF427" s="2"/>
      <c r="ABG427" s="2"/>
      <c r="ABH427" s="2"/>
      <c r="ABI427" s="2"/>
      <c r="ABJ427" s="2"/>
      <c r="ABK427" s="2"/>
      <c r="ABL427" s="2"/>
      <c r="ABM427" s="2"/>
      <c r="ABN427" s="2"/>
      <c r="ABO427" s="2"/>
      <c r="ABP427" s="2"/>
      <c r="ABQ427" s="2"/>
      <c r="ABR427" s="2"/>
      <c r="ABS427" s="2"/>
      <c r="ABT427" s="2"/>
      <c r="ABU427" s="2"/>
      <c r="ABV427" s="2"/>
      <c r="ABW427" s="2"/>
      <c r="ABX427" s="2"/>
      <c r="ABY427" s="2"/>
      <c r="ABZ427" s="2"/>
    </row>
    <row r="428" spans="1:754" x14ac:dyDescent="0.2">
      <c r="A428" s="2">
        <v>1978</v>
      </c>
      <c r="B428" s="19" t="s">
        <v>23</v>
      </c>
      <c r="C428" s="6">
        <v>67365</v>
      </c>
      <c r="D428" s="5">
        <v>304</v>
      </c>
      <c r="E428" s="7">
        <f>C428/D428</f>
        <v>221.59539473684211</v>
      </c>
      <c r="F428" s="11">
        <f>C428/414182</f>
        <v>0.16264588997107551</v>
      </c>
      <c r="G428" s="5">
        <v>41479</v>
      </c>
      <c r="H428" s="16">
        <f>C428/G428</f>
        <v>1.6240748330480483</v>
      </c>
    </row>
    <row r="429" spans="1:754" x14ac:dyDescent="0.2">
      <c r="A429" s="2">
        <v>1974</v>
      </c>
      <c r="B429" s="19" t="s">
        <v>23</v>
      </c>
      <c r="C429" s="6">
        <v>71280</v>
      </c>
      <c r="D429" s="5">
        <v>297</v>
      </c>
      <c r="E429" s="7">
        <f>C429/D429</f>
        <v>240</v>
      </c>
      <c r="F429" s="11">
        <f>C429/414182</f>
        <v>0.17209825632209994</v>
      </c>
      <c r="G429" s="14">
        <v>38506</v>
      </c>
      <c r="H429" s="16">
        <f>C429/G429</f>
        <v>1.8511400820651327</v>
      </c>
    </row>
    <row r="430" spans="1:754" x14ac:dyDescent="0.2">
      <c r="A430" s="2">
        <v>1950</v>
      </c>
      <c r="B430" s="19" t="s">
        <v>23</v>
      </c>
      <c r="C430" s="8">
        <v>171835</v>
      </c>
      <c r="D430" s="5">
        <v>1300</v>
      </c>
      <c r="E430" s="7">
        <f>C430/D430</f>
        <v>132.18076923076924</v>
      </c>
      <c r="F430" s="11">
        <f>C430/414182</f>
        <v>0.41487800049253709</v>
      </c>
      <c r="G430" s="12">
        <v>27926</v>
      </c>
      <c r="H430" s="16">
        <f>C430/G430</f>
        <v>6.1532263840148964</v>
      </c>
    </row>
    <row r="431" spans="1:754" x14ac:dyDescent="0.2">
      <c r="A431" s="2">
        <v>1940</v>
      </c>
      <c r="B431" s="19" t="s">
        <v>23</v>
      </c>
      <c r="C431" s="6">
        <v>209877</v>
      </c>
      <c r="D431" s="5">
        <v>1653</v>
      </c>
      <c r="E431" s="7">
        <f>C431/D431</f>
        <v>126.96733212341198</v>
      </c>
      <c r="F431" s="11">
        <f>C431/414182</f>
        <v>0.50672651153357706</v>
      </c>
      <c r="G431" s="12">
        <v>27926</v>
      </c>
      <c r="H431" s="16">
        <f>C431/G431</f>
        <v>7.5154694549881826</v>
      </c>
    </row>
    <row r="432" spans="1:754" x14ac:dyDescent="0.2">
      <c r="A432">
        <v>1930</v>
      </c>
      <c r="B432" s="19" t="s">
        <v>23</v>
      </c>
      <c r="C432" s="5">
        <v>227312</v>
      </c>
      <c r="D432" s="5">
        <v>1787</v>
      </c>
      <c r="E432" s="7">
        <f>C432/D432</f>
        <v>127.20313374370453</v>
      </c>
      <c r="F432" s="11">
        <f>C432/414182</f>
        <v>0.54882153256297961</v>
      </c>
      <c r="G432" s="12">
        <v>25796</v>
      </c>
      <c r="H432" s="16">
        <f>C432/G432</f>
        <v>8.8119088230733453</v>
      </c>
    </row>
    <row r="433" spans="1:754" x14ac:dyDescent="0.2">
      <c r="A433">
        <v>1920</v>
      </c>
      <c r="B433" s="19" t="s">
        <v>23</v>
      </c>
      <c r="C433" s="4">
        <v>282749</v>
      </c>
      <c r="D433" s="6">
        <v>2248</v>
      </c>
      <c r="E433" s="7">
        <f>C433/D433</f>
        <v>125.77802491103203</v>
      </c>
      <c r="F433" s="11">
        <f>C433/414182</f>
        <v>0.6826684887320067</v>
      </c>
      <c r="G433" s="12">
        <v>25796</v>
      </c>
      <c r="H433" s="16">
        <f>C433/G433</f>
        <v>10.960962939990695</v>
      </c>
    </row>
    <row r="434" spans="1:754" x14ac:dyDescent="0.2">
      <c r="A434">
        <v>1910</v>
      </c>
      <c r="B434" s="19" t="s">
        <v>23</v>
      </c>
      <c r="C434" s="4">
        <v>309124</v>
      </c>
      <c r="D434" s="5">
        <v>2654</v>
      </c>
      <c r="E434" s="7">
        <f>C434/D434</f>
        <v>116.47475508666165</v>
      </c>
      <c r="F434" s="11">
        <f>C434/414182</f>
        <v>0.74634822372773324</v>
      </c>
      <c r="DU434" s="2"/>
      <c r="DV434" s="2"/>
      <c r="DW434" s="2"/>
      <c r="DX434" s="2"/>
      <c r="DY434" s="2"/>
      <c r="DZ434" s="2"/>
      <c r="EA434" s="2"/>
      <c r="EB434" s="2"/>
      <c r="EC434" s="2"/>
      <c r="ED434" s="2"/>
      <c r="EE434" s="2"/>
      <c r="EF434" s="2"/>
      <c r="EG434" s="2"/>
      <c r="EH434" s="2"/>
      <c r="EI434" s="2"/>
      <c r="EJ434" s="2"/>
      <c r="EK434" s="2"/>
      <c r="EL434" s="2"/>
      <c r="EM434" s="2"/>
      <c r="EN434" s="2"/>
      <c r="EO434" s="2"/>
      <c r="EP434" s="2"/>
      <c r="EQ434" s="2"/>
      <c r="ER434" s="2"/>
      <c r="ES434" s="2"/>
      <c r="ET434" s="2"/>
      <c r="EU434" s="2"/>
      <c r="EV434" s="2"/>
      <c r="EW434" s="2"/>
      <c r="EX434" s="2"/>
      <c r="EY434" s="2"/>
      <c r="EZ434" s="2"/>
      <c r="FA434" s="2"/>
      <c r="FB434" s="2"/>
      <c r="FC434" s="2"/>
      <c r="FD434" s="2"/>
      <c r="FE434" s="2"/>
      <c r="FF434" s="2"/>
      <c r="FG434" s="2"/>
      <c r="FH434" s="2"/>
      <c r="FI434" s="2"/>
      <c r="FJ434" s="2"/>
      <c r="FK434" s="2"/>
      <c r="FL434" s="2"/>
      <c r="FM434" s="2"/>
      <c r="FN434" s="2"/>
      <c r="FO434" s="2"/>
      <c r="FP434" s="2"/>
      <c r="FQ434" s="2"/>
      <c r="FR434" s="2"/>
      <c r="FS434" s="2"/>
      <c r="FT434" s="2"/>
      <c r="FU434" s="2"/>
      <c r="FV434" s="2"/>
      <c r="FW434" s="2"/>
      <c r="FX434" s="2"/>
      <c r="FY434" s="2"/>
      <c r="FZ434" s="2"/>
      <c r="GA434" s="2"/>
      <c r="GB434" s="2"/>
      <c r="GC434" s="2"/>
      <c r="GD434" s="2"/>
      <c r="GE434" s="2"/>
      <c r="GF434" s="2"/>
      <c r="GG434" s="2"/>
      <c r="GH434" s="2"/>
      <c r="GI434" s="2"/>
      <c r="GJ434" s="2"/>
      <c r="GK434" s="2"/>
      <c r="GL434" s="2"/>
      <c r="GM434" s="2"/>
      <c r="GN434" s="2"/>
      <c r="GO434" s="2"/>
      <c r="GP434" s="2"/>
      <c r="GQ434" s="2"/>
      <c r="GR434" s="2"/>
      <c r="GS434" s="2"/>
      <c r="GT434" s="2"/>
      <c r="GU434" s="2"/>
      <c r="GV434" s="2"/>
      <c r="GW434" s="2"/>
      <c r="GX434" s="2"/>
      <c r="GY434" s="2"/>
      <c r="GZ434" s="2"/>
      <c r="HA434" s="2"/>
      <c r="HB434" s="2"/>
      <c r="HC434" s="2"/>
      <c r="HD434" s="2"/>
      <c r="HE434" s="2"/>
      <c r="HF434" s="2"/>
      <c r="HG434" s="2"/>
      <c r="HH434" s="2"/>
      <c r="HI434" s="2"/>
      <c r="HJ434" s="2"/>
      <c r="HK434" s="2"/>
      <c r="HL434" s="2"/>
      <c r="HM434" s="2"/>
      <c r="HN434" s="2"/>
      <c r="HO434" s="2"/>
      <c r="HP434" s="2"/>
      <c r="HQ434" s="2"/>
      <c r="HR434" s="2"/>
      <c r="HS434" s="2"/>
      <c r="HT434" s="2"/>
      <c r="HU434" s="2"/>
      <c r="HV434" s="2"/>
      <c r="HW434" s="2"/>
      <c r="HX434" s="2"/>
      <c r="HY434" s="2"/>
      <c r="HZ434" s="2"/>
      <c r="IA434" s="2"/>
      <c r="IB434" s="2"/>
      <c r="IC434" s="2"/>
      <c r="ID434" s="2"/>
      <c r="IE434" s="2"/>
      <c r="IF434" s="2"/>
      <c r="IG434" s="2"/>
      <c r="IH434" s="2"/>
      <c r="II434" s="2"/>
      <c r="IJ434" s="2"/>
      <c r="IK434" s="2"/>
      <c r="IL434" s="2"/>
      <c r="IM434" s="2"/>
      <c r="IN434" s="2"/>
      <c r="IO434" s="2"/>
      <c r="IP434" s="2"/>
      <c r="IQ434" s="2"/>
      <c r="IR434" s="2"/>
      <c r="IS434" s="2"/>
      <c r="IT434" s="2"/>
      <c r="IU434" s="2"/>
      <c r="IV434" s="2"/>
      <c r="IW434" s="2"/>
      <c r="IX434" s="2"/>
      <c r="IY434" s="2"/>
      <c r="IZ434" s="2"/>
      <c r="JA434" s="2"/>
      <c r="JB434" s="2"/>
      <c r="JC434" s="2"/>
      <c r="JD434" s="2"/>
      <c r="JE434" s="2"/>
      <c r="JF434" s="2"/>
      <c r="JG434" s="2"/>
      <c r="JH434" s="2"/>
      <c r="JI434" s="2"/>
      <c r="JJ434" s="2"/>
      <c r="JK434" s="2"/>
      <c r="JL434" s="2"/>
      <c r="JM434" s="2"/>
      <c r="JN434" s="2"/>
      <c r="JO434" s="2"/>
      <c r="JP434" s="2"/>
      <c r="JQ434" s="2"/>
      <c r="JR434" s="2"/>
      <c r="JS434" s="2"/>
      <c r="JT434" s="2"/>
      <c r="JU434" s="2"/>
      <c r="JV434" s="2"/>
      <c r="JW434" s="2"/>
      <c r="JX434" s="2"/>
      <c r="JY434" s="2"/>
      <c r="JZ434" s="2"/>
      <c r="KA434" s="2"/>
      <c r="KB434" s="2"/>
      <c r="KC434" s="2"/>
      <c r="KD434" s="2"/>
      <c r="KE434" s="2"/>
      <c r="KF434" s="2"/>
      <c r="KG434" s="2"/>
      <c r="KH434" s="2"/>
      <c r="KI434" s="2"/>
      <c r="KJ434" s="2"/>
      <c r="KK434" s="2"/>
      <c r="KL434" s="2"/>
      <c r="KM434" s="2"/>
      <c r="KN434" s="2"/>
      <c r="KO434" s="2"/>
      <c r="KP434" s="2"/>
      <c r="KQ434" s="2"/>
      <c r="KR434" s="2"/>
      <c r="KS434" s="2"/>
      <c r="KT434" s="2"/>
      <c r="KU434" s="2"/>
      <c r="KV434" s="2"/>
      <c r="KW434" s="2"/>
      <c r="KX434" s="2"/>
      <c r="KY434" s="2"/>
      <c r="KZ434" s="2"/>
      <c r="LA434" s="2"/>
      <c r="LB434" s="2"/>
      <c r="LC434" s="2"/>
      <c r="LD434" s="2"/>
      <c r="LE434" s="2"/>
      <c r="LF434" s="2"/>
      <c r="LG434" s="2"/>
      <c r="LH434" s="2"/>
      <c r="LI434" s="2"/>
      <c r="LJ434" s="2"/>
      <c r="LK434" s="2"/>
      <c r="LL434" s="2"/>
      <c r="LM434" s="2"/>
      <c r="LN434" s="2"/>
      <c r="LO434" s="2"/>
      <c r="LP434" s="2"/>
      <c r="LQ434" s="2"/>
      <c r="LR434" s="2"/>
      <c r="LS434" s="2"/>
      <c r="LT434" s="2"/>
      <c r="LU434" s="2"/>
      <c r="LV434" s="2"/>
      <c r="LW434" s="2"/>
      <c r="LX434" s="2"/>
      <c r="LY434" s="2"/>
      <c r="LZ434" s="2"/>
      <c r="MA434" s="2"/>
      <c r="MB434" s="2"/>
      <c r="MC434" s="2"/>
      <c r="MD434" s="2"/>
      <c r="ME434" s="2"/>
      <c r="MF434" s="2"/>
      <c r="MG434" s="2"/>
      <c r="MH434" s="2"/>
      <c r="MI434" s="2"/>
      <c r="MJ434" s="2"/>
      <c r="MK434" s="2"/>
      <c r="ML434" s="2"/>
      <c r="MM434" s="2"/>
      <c r="MN434" s="2"/>
      <c r="MO434" s="2"/>
      <c r="MP434" s="2"/>
      <c r="MQ434" s="2"/>
      <c r="MR434" s="2"/>
      <c r="MS434" s="2"/>
      <c r="MT434" s="2"/>
      <c r="MU434" s="2"/>
      <c r="MV434" s="2"/>
      <c r="MW434" s="2"/>
      <c r="MX434" s="2"/>
      <c r="MY434" s="2"/>
      <c r="MZ434" s="2"/>
      <c r="NA434" s="2"/>
      <c r="NB434" s="2"/>
      <c r="NC434" s="2"/>
      <c r="ND434" s="2"/>
      <c r="NE434" s="2"/>
      <c r="NF434" s="2"/>
      <c r="NG434" s="2"/>
      <c r="NH434" s="2"/>
      <c r="NI434" s="2"/>
      <c r="NJ434" s="2"/>
      <c r="NK434" s="2"/>
      <c r="NL434" s="2"/>
      <c r="NM434" s="2"/>
      <c r="NN434" s="2"/>
      <c r="NO434" s="2"/>
      <c r="NP434" s="2"/>
      <c r="NQ434" s="2"/>
      <c r="NR434" s="2"/>
      <c r="NS434" s="2"/>
      <c r="NT434" s="2"/>
      <c r="NU434" s="2"/>
      <c r="NV434" s="2"/>
      <c r="NW434" s="2"/>
      <c r="NX434" s="2"/>
      <c r="NY434" s="2"/>
      <c r="NZ434" s="2"/>
      <c r="OA434" s="2"/>
      <c r="OB434" s="2"/>
      <c r="OC434" s="2"/>
      <c r="OD434" s="2"/>
      <c r="OE434" s="2"/>
      <c r="OF434" s="2"/>
      <c r="OG434" s="2"/>
      <c r="OH434" s="2"/>
      <c r="OI434" s="2"/>
      <c r="OJ434" s="2"/>
      <c r="OK434" s="2"/>
      <c r="OL434" s="2"/>
      <c r="OM434" s="2"/>
      <c r="ON434" s="2"/>
      <c r="OO434" s="2"/>
      <c r="OP434" s="2"/>
      <c r="OQ434" s="2"/>
      <c r="OR434" s="2"/>
      <c r="OS434" s="2"/>
      <c r="OT434" s="2"/>
      <c r="OU434" s="2"/>
      <c r="OV434" s="2"/>
      <c r="OW434" s="2"/>
      <c r="OX434" s="2"/>
      <c r="OY434" s="2"/>
      <c r="OZ434" s="2"/>
      <c r="PA434" s="2"/>
      <c r="PB434" s="2"/>
      <c r="PC434" s="2"/>
      <c r="PD434" s="2"/>
      <c r="PE434" s="2"/>
      <c r="PF434" s="2"/>
      <c r="PG434" s="2"/>
      <c r="PH434" s="2"/>
      <c r="PI434" s="2"/>
      <c r="PJ434" s="2"/>
      <c r="PK434" s="2"/>
      <c r="PL434" s="2"/>
      <c r="PM434" s="2"/>
      <c r="PN434" s="2"/>
      <c r="PO434" s="2"/>
      <c r="PP434" s="2"/>
      <c r="PQ434" s="2"/>
      <c r="PR434" s="2"/>
      <c r="PS434" s="2"/>
      <c r="PT434" s="2"/>
      <c r="PU434" s="2"/>
      <c r="PV434" s="2"/>
      <c r="PW434" s="2"/>
      <c r="PX434" s="2"/>
      <c r="PY434" s="2"/>
      <c r="PZ434" s="2"/>
      <c r="QA434" s="2"/>
      <c r="QB434" s="2"/>
      <c r="QC434" s="2"/>
      <c r="QD434" s="2"/>
      <c r="QE434" s="2"/>
      <c r="QF434" s="2"/>
      <c r="QG434" s="2"/>
      <c r="QH434" s="2"/>
      <c r="QI434" s="2"/>
      <c r="QJ434" s="2"/>
      <c r="QK434" s="2"/>
      <c r="QL434" s="2"/>
      <c r="QM434" s="2"/>
      <c r="QN434" s="2"/>
      <c r="QO434" s="2"/>
      <c r="QP434" s="2"/>
      <c r="QQ434" s="2"/>
      <c r="QR434" s="2"/>
      <c r="QS434" s="2"/>
      <c r="QT434" s="2"/>
      <c r="QU434" s="2"/>
      <c r="QV434" s="2"/>
      <c r="QW434" s="2"/>
      <c r="QX434" s="2"/>
      <c r="QY434" s="2"/>
      <c r="QZ434" s="2"/>
      <c r="RA434" s="2"/>
      <c r="RB434" s="2"/>
      <c r="RC434" s="2"/>
      <c r="RD434" s="2"/>
      <c r="RE434" s="2"/>
      <c r="RF434" s="2"/>
      <c r="RG434" s="2"/>
      <c r="RH434" s="2"/>
      <c r="RI434" s="2"/>
      <c r="RJ434" s="2"/>
      <c r="RK434" s="2"/>
      <c r="RL434" s="2"/>
      <c r="RM434" s="2"/>
      <c r="RN434" s="2"/>
      <c r="RO434" s="2"/>
      <c r="RP434" s="2"/>
      <c r="RQ434" s="2"/>
      <c r="RR434" s="2"/>
      <c r="RS434" s="2"/>
      <c r="RT434" s="2"/>
      <c r="RU434" s="2"/>
      <c r="RV434" s="2"/>
      <c r="RW434" s="2"/>
      <c r="RX434" s="2"/>
      <c r="RY434" s="2"/>
      <c r="RZ434" s="2"/>
      <c r="SA434" s="2"/>
      <c r="SB434" s="2"/>
      <c r="SC434" s="2"/>
      <c r="SD434" s="2"/>
      <c r="SE434" s="2"/>
      <c r="SF434" s="2"/>
      <c r="SG434" s="2"/>
      <c r="SH434" s="2"/>
      <c r="SI434" s="2"/>
      <c r="SJ434" s="2"/>
      <c r="SK434" s="2"/>
      <c r="SL434" s="2"/>
      <c r="SM434" s="2"/>
      <c r="SN434" s="2"/>
      <c r="SO434" s="2"/>
      <c r="SP434" s="2"/>
      <c r="SQ434" s="2"/>
      <c r="SR434" s="2"/>
      <c r="SS434" s="2"/>
      <c r="ST434" s="2"/>
      <c r="SU434" s="2"/>
      <c r="SV434" s="2"/>
      <c r="SW434" s="2"/>
      <c r="SX434" s="2"/>
      <c r="SY434" s="2"/>
      <c r="SZ434" s="2"/>
      <c r="TA434" s="2"/>
      <c r="TB434" s="2"/>
      <c r="TC434" s="2"/>
      <c r="TD434" s="2"/>
      <c r="TE434" s="2"/>
      <c r="TF434" s="2"/>
      <c r="TG434" s="2"/>
      <c r="TH434" s="2"/>
      <c r="TI434" s="2"/>
      <c r="TJ434" s="2"/>
      <c r="TK434" s="2"/>
      <c r="TL434" s="2"/>
      <c r="TM434" s="2"/>
      <c r="TN434" s="2"/>
      <c r="TO434" s="2"/>
      <c r="TP434" s="2"/>
      <c r="TQ434" s="2"/>
      <c r="TR434" s="2"/>
      <c r="TS434" s="2"/>
      <c r="TT434" s="2"/>
      <c r="TU434" s="2"/>
      <c r="TV434" s="2"/>
      <c r="TW434" s="2"/>
      <c r="TX434" s="2"/>
      <c r="TY434" s="2"/>
      <c r="TZ434" s="2"/>
      <c r="UA434" s="2"/>
      <c r="UB434" s="2"/>
      <c r="UC434" s="2"/>
      <c r="UD434" s="2"/>
      <c r="UE434" s="2"/>
      <c r="UF434" s="2"/>
      <c r="UG434" s="2"/>
      <c r="UH434" s="2"/>
      <c r="UI434" s="2"/>
      <c r="UJ434" s="2"/>
      <c r="UK434" s="2"/>
      <c r="UL434" s="2"/>
      <c r="UM434" s="2"/>
      <c r="UN434" s="2"/>
      <c r="UO434" s="2"/>
      <c r="UP434" s="2"/>
      <c r="UQ434" s="2"/>
      <c r="UR434" s="2"/>
      <c r="US434" s="2"/>
      <c r="UT434" s="2"/>
      <c r="UU434" s="2"/>
      <c r="UV434" s="2"/>
      <c r="UW434" s="2"/>
      <c r="UX434" s="2"/>
      <c r="UY434" s="2"/>
      <c r="UZ434" s="2"/>
      <c r="VA434" s="2"/>
      <c r="VB434" s="2"/>
      <c r="VC434" s="2"/>
      <c r="VD434" s="2"/>
      <c r="VE434" s="2"/>
      <c r="VF434" s="2"/>
      <c r="VG434" s="2"/>
      <c r="VH434" s="2"/>
      <c r="VI434" s="2"/>
      <c r="VJ434" s="2"/>
      <c r="VK434" s="2"/>
      <c r="VL434" s="2"/>
      <c r="VM434" s="2"/>
      <c r="VN434" s="2"/>
      <c r="VO434" s="2"/>
      <c r="VP434" s="2"/>
      <c r="VQ434" s="2"/>
      <c r="VR434" s="2"/>
      <c r="VS434" s="2"/>
      <c r="VT434" s="2"/>
      <c r="VU434" s="2"/>
      <c r="VV434" s="2"/>
      <c r="VW434" s="2"/>
      <c r="VX434" s="2"/>
      <c r="VY434" s="2"/>
      <c r="VZ434" s="2"/>
      <c r="WA434" s="2"/>
      <c r="WB434" s="2"/>
      <c r="WC434" s="2"/>
      <c r="WD434" s="2"/>
      <c r="WE434" s="2"/>
      <c r="WF434" s="2"/>
      <c r="WG434" s="2"/>
      <c r="WH434" s="2"/>
      <c r="WI434" s="2"/>
      <c r="WJ434" s="2"/>
      <c r="WK434" s="2"/>
      <c r="WL434" s="2"/>
      <c r="WM434" s="2"/>
      <c r="WN434" s="2"/>
      <c r="WO434" s="2"/>
      <c r="WP434" s="2"/>
      <c r="WQ434" s="2"/>
      <c r="WR434" s="2"/>
      <c r="WS434" s="2"/>
      <c r="WT434" s="2"/>
      <c r="WU434" s="2"/>
      <c r="WV434" s="2"/>
      <c r="WW434" s="2"/>
      <c r="WX434" s="2"/>
      <c r="WY434" s="2"/>
      <c r="WZ434" s="2"/>
      <c r="XA434" s="2"/>
      <c r="XB434" s="2"/>
      <c r="XC434" s="2"/>
      <c r="XD434" s="2"/>
      <c r="XE434" s="2"/>
      <c r="XF434" s="2"/>
      <c r="XG434" s="2"/>
      <c r="XH434" s="2"/>
      <c r="XI434" s="2"/>
      <c r="XJ434" s="2"/>
      <c r="XK434" s="2"/>
      <c r="XL434" s="2"/>
      <c r="XM434" s="2"/>
      <c r="XN434" s="2"/>
      <c r="XO434" s="2"/>
      <c r="XP434" s="2"/>
      <c r="XQ434" s="2"/>
      <c r="XR434" s="2"/>
      <c r="XS434" s="2"/>
      <c r="XT434" s="2"/>
      <c r="XU434" s="2"/>
      <c r="XV434" s="2"/>
      <c r="XW434" s="2"/>
      <c r="XX434" s="2"/>
      <c r="XY434" s="2"/>
      <c r="XZ434" s="2"/>
      <c r="YA434" s="2"/>
      <c r="YB434" s="2"/>
      <c r="YC434" s="2"/>
      <c r="YD434" s="2"/>
      <c r="YE434" s="2"/>
      <c r="YF434" s="2"/>
      <c r="YG434" s="2"/>
      <c r="YH434" s="2"/>
      <c r="YI434" s="2"/>
      <c r="YJ434" s="2"/>
      <c r="YK434" s="2"/>
      <c r="YL434" s="2"/>
      <c r="YM434" s="2"/>
      <c r="YN434" s="2"/>
      <c r="YO434" s="2"/>
      <c r="YP434" s="2"/>
      <c r="YQ434" s="2"/>
      <c r="YR434" s="2"/>
      <c r="YS434" s="2"/>
      <c r="YT434" s="2"/>
      <c r="YU434" s="2"/>
      <c r="YV434" s="2"/>
      <c r="YW434" s="2"/>
      <c r="YX434" s="2"/>
      <c r="YY434" s="2"/>
      <c r="YZ434" s="2"/>
      <c r="ZA434" s="2"/>
      <c r="ZB434" s="2"/>
      <c r="ZC434" s="2"/>
      <c r="ZD434" s="2"/>
      <c r="ZE434" s="2"/>
      <c r="ZF434" s="2"/>
      <c r="ZG434" s="2"/>
      <c r="ZH434" s="2"/>
      <c r="ZI434" s="2"/>
      <c r="ZJ434" s="2"/>
      <c r="ZK434" s="2"/>
      <c r="ZL434" s="2"/>
      <c r="ZM434" s="2"/>
      <c r="ZN434" s="2"/>
      <c r="ZO434" s="2"/>
      <c r="ZP434" s="2"/>
      <c r="ZQ434" s="2"/>
      <c r="ZR434" s="2"/>
      <c r="ZS434" s="2"/>
      <c r="ZT434" s="2"/>
      <c r="ZU434" s="2"/>
      <c r="ZV434" s="2"/>
      <c r="ZW434" s="2"/>
      <c r="ZX434" s="2"/>
      <c r="ZY434" s="2"/>
      <c r="ZZ434" s="2"/>
      <c r="AAA434" s="2"/>
      <c r="AAB434" s="2"/>
      <c r="AAC434" s="2"/>
      <c r="AAD434" s="2"/>
      <c r="AAE434" s="2"/>
      <c r="AAF434" s="2"/>
      <c r="AAG434" s="2"/>
      <c r="AAH434" s="2"/>
      <c r="AAI434" s="2"/>
      <c r="AAJ434" s="2"/>
      <c r="AAK434" s="2"/>
      <c r="AAL434" s="2"/>
      <c r="AAM434" s="2"/>
      <c r="AAN434" s="2"/>
      <c r="AAO434" s="2"/>
      <c r="AAP434" s="2"/>
      <c r="AAQ434" s="2"/>
      <c r="AAR434" s="2"/>
      <c r="AAS434" s="2"/>
      <c r="AAT434" s="2"/>
      <c r="AAU434" s="2"/>
      <c r="AAV434" s="2"/>
      <c r="AAW434" s="2"/>
      <c r="AAX434" s="2"/>
      <c r="AAY434" s="2"/>
      <c r="AAZ434" s="2"/>
      <c r="ABA434" s="2"/>
      <c r="ABB434" s="2"/>
      <c r="ABC434" s="2"/>
      <c r="ABD434" s="2"/>
      <c r="ABE434" s="2"/>
      <c r="ABF434" s="2"/>
      <c r="ABG434" s="2"/>
      <c r="ABH434" s="2"/>
      <c r="ABI434" s="2"/>
      <c r="ABJ434" s="2"/>
      <c r="ABK434" s="2"/>
      <c r="ABL434" s="2"/>
      <c r="ABM434" s="2"/>
      <c r="ABN434" s="2"/>
      <c r="ABO434" s="2"/>
      <c r="ABP434" s="2"/>
      <c r="ABQ434" s="2"/>
      <c r="ABR434" s="2"/>
      <c r="ABS434" s="2"/>
      <c r="ABT434" s="2"/>
      <c r="ABU434" s="2"/>
      <c r="ABV434" s="2"/>
      <c r="ABW434" s="2"/>
      <c r="ABX434" s="2"/>
      <c r="ABY434" s="2"/>
      <c r="ABZ434" s="2"/>
    </row>
    <row r="435" spans="1:754" x14ac:dyDescent="0.2">
      <c r="A435">
        <v>1925</v>
      </c>
      <c r="B435" s="19" t="s">
        <v>23</v>
      </c>
      <c r="C435" s="4">
        <v>263577</v>
      </c>
      <c r="D435" s="6">
        <v>2328</v>
      </c>
      <c r="E435" s="7">
        <f>C435/D435</f>
        <v>113.22036082474227</v>
      </c>
      <c r="F435" s="11">
        <f>C435/414182</f>
        <v>0.63637965918364392</v>
      </c>
      <c r="G435" s="15"/>
    </row>
    <row r="436" spans="1:754" x14ac:dyDescent="0.2">
      <c r="A436" s="2">
        <v>1935</v>
      </c>
      <c r="B436" s="19" t="s">
        <v>23</v>
      </c>
      <c r="C436" s="5">
        <v>227702</v>
      </c>
      <c r="D436" s="5">
        <v>1940</v>
      </c>
      <c r="E436" s="7">
        <f>C436/D436</f>
        <v>117.3721649484536</v>
      </c>
      <c r="F436" s="11">
        <f>C436/414182</f>
        <v>0.54976314760177891</v>
      </c>
    </row>
    <row r="437" spans="1:754" x14ac:dyDescent="0.2">
      <c r="A437" s="2">
        <v>1945</v>
      </c>
      <c r="B437" s="19" t="s">
        <v>23</v>
      </c>
      <c r="C437" s="6">
        <v>214275</v>
      </c>
      <c r="D437" s="5">
        <v>1606</v>
      </c>
      <c r="E437" s="7">
        <f>C437/D437</f>
        <v>133.42154420921545</v>
      </c>
      <c r="F437" s="11">
        <f>C437/414182</f>
        <v>0.51734503189419145</v>
      </c>
    </row>
    <row r="438" spans="1:754" x14ac:dyDescent="0.2">
      <c r="A438" s="2">
        <v>1954</v>
      </c>
      <c r="B438" s="19" t="s">
        <v>23</v>
      </c>
      <c r="C438" s="8">
        <v>165007</v>
      </c>
      <c r="D438" s="5">
        <v>1098</v>
      </c>
      <c r="E438" s="7">
        <f>C438/D438</f>
        <v>150.27959927140256</v>
      </c>
      <c r="F438" s="11">
        <f>C438/414182</f>
        <v>0.39839249412094202</v>
      </c>
    </row>
    <row r="439" spans="1:754" x14ac:dyDescent="0.2">
      <c r="A439" s="2">
        <v>1959</v>
      </c>
      <c r="B439" s="19" t="s">
        <v>23</v>
      </c>
      <c r="C439" s="6">
        <v>136459</v>
      </c>
      <c r="D439" s="5">
        <v>733</v>
      </c>
      <c r="E439" s="7">
        <f>C439/D439</f>
        <v>186.16507503410642</v>
      </c>
      <c r="F439" s="11">
        <f>C439/414182</f>
        <v>0.32946627328082823</v>
      </c>
    </row>
    <row r="440" spans="1:754" x14ac:dyDescent="0.2">
      <c r="A440" s="2">
        <v>1964</v>
      </c>
      <c r="B440" s="19" t="s">
        <v>23</v>
      </c>
      <c r="C440" s="6">
        <v>118203</v>
      </c>
      <c r="D440" s="5">
        <v>546</v>
      </c>
      <c r="E440" s="7">
        <f>C440/D440</f>
        <v>216.48901098901098</v>
      </c>
      <c r="F440" s="11">
        <f>C440/414182</f>
        <v>0.28538903187487624</v>
      </c>
    </row>
    <row r="441" spans="1:754" x14ac:dyDescent="0.2">
      <c r="A441" s="2">
        <v>1969</v>
      </c>
      <c r="B441" s="19" t="s">
        <v>23</v>
      </c>
      <c r="C441" s="6">
        <v>79284</v>
      </c>
      <c r="D441" s="5">
        <v>377</v>
      </c>
      <c r="E441" s="7">
        <f>C441/D441</f>
        <v>210.30238726790452</v>
      </c>
      <c r="F441" s="11">
        <f>C441/414182</f>
        <v>0.19142309419530545</v>
      </c>
      <c r="G441" s="15"/>
    </row>
    <row r="442" spans="1:754" x14ac:dyDescent="0.2">
      <c r="A442">
        <v>1982</v>
      </c>
      <c r="B442" s="19" t="s">
        <v>24</v>
      </c>
      <c r="C442" s="6">
        <v>0</v>
      </c>
      <c r="D442" s="5">
        <v>2</v>
      </c>
      <c r="E442" s="7">
        <f>C442/D442</f>
        <v>0</v>
      </c>
      <c r="F442" s="11">
        <f>C442/1099117</f>
        <v>0</v>
      </c>
      <c r="G442" s="14">
        <v>4982</v>
      </c>
      <c r="H442" s="16">
        <f>C442/G442</f>
        <v>0</v>
      </c>
      <c r="DU442" s="2"/>
      <c r="DV442" s="2"/>
      <c r="DW442" s="2"/>
      <c r="DX442" s="2"/>
      <c r="DY442" s="2"/>
      <c r="DZ442" s="2"/>
      <c r="EA442" s="2"/>
      <c r="EB442" s="2"/>
      <c r="EC442" s="2"/>
      <c r="ED442" s="2"/>
      <c r="EE442" s="2"/>
      <c r="EF442" s="2"/>
      <c r="EG442" s="2"/>
      <c r="EH442" s="2"/>
      <c r="EI442" s="2"/>
      <c r="EJ442" s="2"/>
      <c r="EK442" s="2"/>
      <c r="EL442" s="2"/>
      <c r="EM442" s="2"/>
      <c r="EN442" s="2"/>
      <c r="EO442" s="2"/>
      <c r="EP442" s="2"/>
      <c r="EQ442" s="2"/>
      <c r="ER442" s="2"/>
      <c r="ES442" s="2"/>
      <c r="ET442" s="2"/>
      <c r="EU442" s="2"/>
      <c r="EV442" s="2"/>
      <c r="EW442" s="2"/>
      <c r="EX442" s="2"/>
      <c r="EY442" s="2"/>
      <c r="EZ442" s="2"/>
      <c r="FA442" s="2"/>
      <c r="FB442" s="2"/>
      <c r="FC442" s="2"/>
      <c r="FD442" s="2"/>
      <c r="FE442" s="2"/>
      <c r="FF442" s="2"/>
      <c r="FG442" s="2"/>
      <c r="FH442" s="2"/>
      <c r="FI442" s="2"/>
      <c r="FJ442" s="2"/>
      <c r="FK442" s="2"/>
      <c r="FL442" s="2"/>
      <c r="FM442" s="2"/>
      <c r="FN442" s="2"/>
      <c r="FO442" s="2"/>
      <c r="FP442" s="2"/>
      <c r="FQ442" s="2"/>
      <c r="FR442" s="2"/>
      <c r="FS442" s="2"/>
      <c r="FT442" s="2"/>
      <c r="FU442" s="2"/>
      <c r="FV442" s="2"/>
      <c r="FW442" s="2"/>
      <c r="FX442" s="2"/>
      <c r="FY442" s="2"/>
      <c r="FZ442" s="2"/>
      <c r="GA442" s="2"/>
      <c r="GB442" s="2"/>
      <c r="GC442" s="2"/>
      <c r="GD442" s="2"/>
      <c r="GE442" s="2"/>
      <c r="GF442" s="2"/>
      <c r="GG442" s="2"/>
      <c r="GH442" s="2"/>
      <c r="GI442" s="2"/>
      <c r="GJ442" s="2"/>
      <c r="GK442" s="2"/>
      <c r="GL442" s="2"/>
      <c r="GM442" s="2"/>
      <c r="GN442" s="2"/>
      <c r="GO442" s="2"/>
      <c r="GP442" s="2"/>
      <c r="GQ442" s="2"/>
      <c r="GR442" s="2"/>
      <c r="GS442" s="2"/>
      <c r="GT442" s="2"/>
      <c r="GU442" s="2"/>
      <c r="GV442" s="2"/>
      <c r="GW442" s="2"/>
      <c r="GX442" s="2"/>
      <c r="GY442" s="2"/>
      <c r="GZ442" s="2"/>
      <c r="HA442" s="2"/>
      <c r="HB442" s="2"/>
      <c r="HC442" s="2"/>
      <c r="HD442" s="2"/>
      <c r="HE442" s="2"/>
      <c r="HF442" s="2"/>
      <c r="HG442" s="2"/>
      <c r="HH442" s="2"/>
      <c r="HI442" s="2"/>
      <c r="HJ442" s="2"/>
      <c r="HK442" s="2"/>
      <c r="HL442" s="2"/>
      <c r="HM442" s="2"/>
      <c r="HN442" s="2"/>
      <c r="HO442" s="2"/>
      <c r="HP442" s="2"/>
      <c r="HQ442" s="2"/>
      <c r="HR442" s="2"/>
      <c r="HS442" s="2"/>
      <c r="HT442" s="2"/>
      <c r="HU442" s="2"/>
      <c r="HV442" s="2"/>
      <c r="HW442" s="2"/>
      <c r="HX442" s="2"/>
      <c r="HY442" s="2"/>
      <c r="HZ442" s="2"/>
      <c r="IA442" s="2"/>
      <c r="IB442" s="2"/>
      <c r="IC442" s="2"/>
      <c r="ID442" s="2"/>
      <c r="IE442" s="2"/>
      <c r="IF442" s="2"/>
      <c r="IG442" s="2"/>
      <c r="IH442" s="2"/>
      <c r="II442" s="2"/>
      <c r="IJ442" s="2"/>
      <c r="IK442" s="2"/>
      <c r="IL442" s="2"/>
      <c r="IM442" s="2"/>
      <c r="IN442" s="2"/>
      <c r="IO442" s="2"/>
      <c r="IP442" s="2"/>
      <c r="IQ442" s="2"/>
      <c r="IR442" s="2"/>
      <c r="IS442" s="2"/>
      <c r="IT442" s="2"/>
      <c r="IU442" s="2"/>
      <c r="IV442" s="2"/>
      <c r="IW442" s="2"/>
      <c r="IX442" s="2"/>
      <c r="IY442" s="2"/>
      <c r="IZ442" s="2"/>
      <c r="JA442" s="2"/>
      <c r="JB442" s="2"/>
      <c r="JC442" s="2"/>
      <c r="JD442" s="2"/>
      <c r="JE442" s="2"/>
      <c r="JF442" s="2"/>
      <c r="JG442" s="2"/>
      <c r="JH442" s="2"/>
      <c r="JI442" s="2"/>
      <c r="JJ442" s="2"/>
      <c r="JK442" s="2"/>
      <c r="JL442" s="2"/>
      <c r="JM442" s="2"/>
      <c r="JN442" s="2"/>
      <c r="JO442" s="2"/>
      <c r="JP442" s="2"/>
      <c r="JQ442" s="2"/>
      <c r="JR442" s="2"/>
      <c r="JS442" s="2"/>
      <c r="JT442" s="2"/>
      <c r="JU442" s="2"/>
      <c r="JV442" s="2"/>
      <c r="JW442" s="2"/>
      <c r="JX442" s="2"/>
      <c r="JY442" s="2"/>
      <c r="JZ442" s="2"/>
      <c r="KA442" s="2"/>
      <c r="KB442" s="2"/>
      <c r="KC442" s="2"/>
      <c r="KD442" s="2"/>
      <c r="KE442" s="2"/>
      <c r="KF442" s="2"/>
      <c r="KG442" s="2"/>
      <c r="KH442" s="2"/>
      <c r="KI442" s="2"/>
      <c r="KJ442" s="2"/>
      <c r="KK442" s="2"/>
      <c r="KL442" s="2"/>
      <c r="KM442" s="2"/>
      <c r="KN442" s="2"/>
      <c r="KO442" s="2"/>
      <c r="KP442" s="2"/>
      <c r="KQ442" s="2"/>
      <c r="KR442" s="2"/>
      <c r="KS442" s="2"/>
      <c r="KT442" s="2"/>
      <c r="KU442" s="2"/>
      <c r="KV442" s="2"/>
      <c r="KW442" s="2"/>
      <c r="KX442" s="2"/>
      <c r="KY442" s="2"/>
      <c r="KZ442" s="2"/>
      <c r="LA442" s="2"/>
      <c r="LB442" s="2"/>
      <c r="LC442" s="2"/>
      <c r="LD442" s="2"/>
      <c r="LE442" s="2"/>
      <c r="LF442" s="2"/>
      <c r="LG442" s="2"/>
      <c r="LH442" s="2"/>
      <c r="LI442" s="2"/>
      <c r="LJ442" s="2"/>
      <c r="LK442" s="2"/>
      <c r="LL442" s="2"/>
      <c r="LM442" s="2"/>
      <c r="LN442" s="2"/>
      <c r="LO442" s="2"/>
      <c r="LP442" s="2"/>
      <c r="LQ442" s="2"/>
      <c r="LR442" s="2"/>
      <c r="LS442" s="2"/>
      <c r="LT442" s="2"/>
      <c r="LU442" s="2"/>
      <c r="LV442" s="2"/>
      <c r="LW442" s="2"/>
      <c r="LX442" s="2"/>
      <c r="LY442" s="2"/>
      <c r="LZ442" s="2"/>
      <c r="MA442" s="2"/>
      <c r="MB442" s="2"/>
      <c r="MC442" s="2"/>
      <c r="MD442" s="2"/>
      <c r="ME442" s="2"/>
      <c r="MF442" s="2"/>
      <c r="MG442" s="2"/>
      <c r="MH442" s="2"/>
      <c r="MI442" s="2"/>
      <c r="MJ442" s="2"/>
      <c r="MK442" s="2"/>
      <c r="ML442" s="2"/>
      <c r="MM442" s="2"/>
      <c r="MN442" s="2"/>
      <c r="MO442" s="2"/>
      <c r="MP442" s="2"/>
      <c r="MQ442" s="2"/>
      <c r="MR442" s="2"/>
      <c r="MS442" s="2"/>
      <c r="MT442" s="2"/>
      <c r="MU442" s="2"/>
      <c r="MV442" s="2"/>
      <c r="MW442" s="2"/>
      <c r="MX442" s="2"/>
      <c r="MY442" s="2"/>
      <c r="MZ442" s="2"/>
      <c r="NA442" s="2"/>
      <c r="NB442" s="2"/>
      <c r="NC442" s="2"/>
      <c r="ND442" s="2"/>
      <c r="NE442" s="2"/>
      <c r="NF442" s="2"/>
      <c r="NG442" s="2"/>
      <c r="NH442" s="2"/>
      <c r="NI442" s="2"/>
      <c r="NJ442" s="2"/>
      <c r="NK442" s="2"/>
      <c r="NL442" s="2"/>
      <c r="NM442" s="2"/>
      <c r="NN442" s="2"/>
      <c r="NO442" s="2"/>
      <c r="NP442" s="2"/>
      <c r="NQ442" s="2"/>
      <c r="NR442" s="2"/>
      <c r="NS442" s="2"/>
      <c r="NT442" s="2"/>
      <c r="NU442" s="2"/>
      <c r="NV442" s="2"/>
      <c r="NW442" s="2"/>
      <c r="NX442" s="2"/>
      <c r="NY442" s="2"/>
      <c r="NZ442" s="2"/>
      <c r="OA442" s="2"/>
      <c r="OB442" s="2"/>
      <c r="OC442" s="2"/>
      <c r="OD442" s="2"/>
      <c r="OE442" s="2"/>
      <c r="OF442" s="2"/>
      <c r="OG442" s="2"/>
      <c r="OH442" s="2"/>
      <c r="OI442" s="2"/>
      <c r="OJ442" s="2"/>
      <c r="OK442" s="2"/>
      <c r="OL442" s="2"/>
      <c r="OM442" s="2"/>
      <c r="ON442" s="2"/>
      <c r="OO442" s="2"/>
      <c r="OP442" s="2"/>
      <c r="OQ442" s="2"/>
      <c r="OR442" s="2"/>
      <c r="OS442" s="2"/>
      <c r="OT442" s="2"/>
      <c r="OU442" s="2"/>
      <c r="OV442" s="2"/>
      <c r="OW442" s="2"/>
      <c r="OX442" s="2"/>
      <c r="OY442" s="2"/>
      <c r="OZ442" s="2"/>
      <c r="PA442" s="2"/>
      <c r="PB442" s="2"/>
      <c r="PC442" s="2"/>
      <c r="PD442" s="2"/>
      <c r="PE442" s="2"/>
      <c r="PF442" s="2"/>
      <c r="PG442" s="2"/>
      <c r="PH442" s="2"/>
      <c r="PI442" s="2"/>
      <c r="PJ442" s="2"/>
      <c r="PK442" s="2"/>
      <c r="PL442" s="2"/>
      <c r="PM442" s="2"/>
      <c r="PN442" s="2"/>
      <c r="PO442" s="2"/>
      <c r="PP442" s="2"/>
      <c r="PQ442" s="2"/>
      <c r="PR442" s="2"/>
      <c r="PS442" s="2"/>
      <c r="PT442" s="2"/>
      <c r="PU442" s="2"/>
      <c r="PV442" s="2"/>
      <c r="PW442" s="2"/>
      <c r="PX442" s="2"/>
      <c r="PY442" s="2"/>
      <c r="PZ442" s="2"/>
      <c r="QA442" s="2"/>
      <c r="QB442" s="2"/>
      <c r="QC442" s="2"/>
      <c r="QD442" s="2"/>
      <c r="QE442" s="2"/>
      <c r="QF442" s="2"/>
      <c r="QG442" s="2"/>
      <c r="QH442" s="2"/>
      <c r="QI442" s="2"/>
      <c r="QJ442" s="2"/>
      <c r="QK442" s="2"/>
      <c r="QL442" s="2"/>
      <c r="QM442" s="2"/>
      <c r="QN442" s="2"/>
      <c r="QO442" s="2"/>
      <c r="QP442" s="2"/>
      <c r="QQ442" s="2"/>
      <c r="QR442" s="2"/>
      <c r="QS442" s="2"/>
      <c r="QT442" s="2"/>
      <c r="QU442" s="2"/>
      <c r="QV442" s="2"/>
      <c r="QW442" s="2"/>
      <c r="QX442" s="2"/>
      <c r="QY442" s="2"/>
      <c r="QZ442" s="2"/>
      <c r="RA442" s="2"/>
      <c r="RB442" s="2"/>
      <c r="RC442" s="2"/>
      <c r="RD442" s="2"/>
      <c r="RE442" s="2"/>
      <c r="RF442" s="2"/>
      <c r="RG442" s="2"/>
      <c r="RH442" s="2"/>
      <c r="RI442" s="2"/>
      <c r="RJ442" s="2"/>
      <c r="RK442" s="2"/>
      <c r="RL442" s="2"/>
      <c r="RM442" s="2"/>
      <c r="RN442" s="2"/>
      <c r="RO442" s="2"/>
      <c r="RP442" s="2"/>
      <c r="RQ442" s="2"/>
      <c r="RR442" s="2"/>
      <c r="RS442" s="2"/>
      <c r="RT442" s="2"/>
      <c r="RU442" s="2"/>
      <c r="RV442" s="2"/>
      <c r="RW442" s="2"/>
      <c r="RX442" s="2"/>
      <c r="RY442" s="2"/>
      <c r="RZ442" s="2"/>
      <c r="SA442" s="2"/>
      <c r="SB442" s="2"/>
      <c r="SC442" s="2"/>
      <c r="SD442" s="2"/>
      <c r="SE442" s="2"/>
      <c r="SF442" s="2"/>
      <c r="SG442" s="2"/>
      <c r="SH442" s="2"/>
      <c r="SI442" s="2"/>
      <c r="SJ442" s="2"/>
      <c r="SK442" s="2"/>
      <c r="SL442" s="2"/>
      <c r="SM442" s="2"/>
      <c r="SN442" s="2"/>
      <c r="SO442" s="2"/>
      <c r="SP442" s="2"/>
      <c r="SQ442" s="2"/>
      <c r="SR442" s="2"/>
      <c r="SS442" s="2"/>
      <c r="ST442" s="2"/>
      <c r="SU442" s="2"/>
      <c r="SV442" s="2"/>
      <c r="SW442" s="2"/>
      <c r="SX442" s="2"/>
      <c r="SY442" s="2"/>
      <c r="SZ442" s="2"/>
      <c r="TA442" s="2"/>
      <c r="TB442" s="2"/>
      <c r="TC442" s="2"/>
      <c r="TD442" s="2"/>
      <c r="TE442" s="2"/>
      <c r="TF442" s="2"/>
      <c r="TG442" s="2"/>
      <c r="TH442" s="2"/>
      <c r="TI442" s="2"/>
      <c r="TJ442" s="2"/>
      <c r="TK442" s="2"/>
      <c r="TL442" s="2"/>
      <c r="TM442" s="2"/>
      <c r="TN442" s="2"/>
      <c r="TO442" s="2"/>
      <c r="TP442" s="2"/>
      <c r="TQ442" s="2"/>
      <c r="TR442" s="2"/>
      <c r="TS442" s="2"/>
      <c r="TT442" s="2"/>
      <c r="TU442" s="2"/>
      <c r="TV442" s="2"/>
      <c r="TW442" s="2"/>
      <c r="TX442" s="2"/>
      <c r="TY442" s="2"/>
      <c r="TZ442" s="2"/>
      <c r="UA442" s="2"/>
      <c r="UB442" s="2"/>
      <c r="UC442" s="2"/>
      <c r="UD442" s="2"/>
      <c r="UE442" s="2"/>
      <c r="UF442" s="2"/>
      <c r="UG442" s="2"/>
      <c r="UH442" s="2"/>
      <c r="UI442" s="2"/>
      <c r="UJ442" s="2"/>
      <c r="UK442" s="2"/>
      <c r="UL442" s="2"/>
      <c r="UM442" s="2"/>
      <c r="UN442" s="2"/>
      <c r="UO442" s="2"/>
      <c r="UP442" s="2"/>
      <c r="UQ442" s="2"/>
      <c r="UR442" s="2"/>
      <c r="US442" s="2"/>
      <c r="UT442" s="2"/>
      <c r="UU442" s="2"/>
      <c r="UV442" s="2"/>
      <c r="UW442" s="2"/>
      <c r="UX442" s="2"/>
      <c r="UY442" s="2"/>
      <c r="UZ442" s="2"/>
      <c r="VA442" s="2"/>
      <c r="VB442" s="2"/>
      <c r="VC442" s="2"/>
      <c r="VD442" s="2"/>
      <c r="VE442" s="2"/>
      <c r="VF442" s="2"/>
      <c r="VG442" s="2"/>
      <c r="VH442" s="2"/>
      <c r="VI442" s="2"/>
      <c r="VJ442" s="2"/>
      <c r="VK442" s="2"/>
      <c r="VL442" s="2"/>
      <c r="VM442" s="2"/>
      <c r="VN442" s="2"/>
      <c r="VO442" s="2"/>
      <c r="VP442" s="2"/>
      <c r="VQ442" s="2"/>
      <c r="VR442" s="2"/>
      <c r="VS442" s="2"/>
      <c r="VT442" s="2"/>
      <c r="VU442" s="2"/>
      <c r="VV442" s="2"/>
      <c r="VW442" s="2"/>
      <c r="VX442" s="2"/>
      <c r="VY442" s="2"/>
      <c r="VZ442" s="2"/>
      <c r="WA442" s="2"/>
      <c r="WB442" s="2"/>
      <c r="WC442" s="2"/>
      <c r="WD442" s="2"/>
      <c r="WE442" s="2"/>
      <c r="WF442" s="2"/>
      <c r="WG442" s="2"/>
      <c r="WH442" s="2"/>
      <c r="WI442" s="2"/>
      <c r="WJ442" s="2"/>
      <c r="WK442" s="2"/>
      <c r="WL442" s="2"/>
      <c r="WM442" s="2"/>
      <c r="WN442" s="2"/>
      <c r="WO442" s="2"/>
      <c r="WP442" s="2"/>
      <c r="WQ442" s="2"/>
      <c r="WR442" s="2"/>
      <c r="WS442" s="2"/>
      <c r="WT442" s="2"/>
      <c r="WU442" s="2"/>
      <c r="WV442" s="2"/>
      <c r="WW442" s="2"/>
      <c r="WX442" s="2"/>
      <c r="WY442" s="2"/>
      <c r="WZ442" s="2"/>
      <c r="XA442" s="2"/>
      <c r="XB442" s="2"/>
      <c r="XC442" s="2"/>
      <c r="XD442" s="2"/>
      <c r="XE442" s="2"/>
      <c r="XF442" s="2"/>
      <c r="XG442" s="2"/>
      <c r="XH442" s="2"/>
      <c r="XI442" s="2"/>
      <c r="XJ442" s="2"/>
      <c r="XK442" s="2"/>
      <c r="XL442" s="2"/>
      <c r="XM442" s="2"/>
      <c r="XN442" s="2"/>
      <c r="XO442" s="2"/>
      <c r="XP442" s="2"/>
      <c r="XQ442" s="2"/>
      <c r="XR442" s="2"/>
      <c r="XS442" s="2"/>
      <c r="XT442" s="2"/>
      <c r="XU442" s="2"/>
      <c r="XV442" s="2"/>
      <c r="XW442" s="2"/>
      <c r="XX442" s="2"/>
      <c r="XY442" s="2"/>
      <c r="XZ442" s="2"/>
      <c r="YA442" s="2"/>
      <c r="YB442" s="2"/>
      <c r="YC442" s="2"/>
      <c r="YD442" s="2"/>
      <c r="YE442" s="2"/>
      <c r="YF442" s="2"/>
      <c r="YG442" s="2"/>
      <c r="YH442" s="2"/>
      <c r="YI442" s="2"/>
      <c r="YJ442" s="2"/>
      <c r="YK442" s="2"/>
      <c r="YL442" s="2"/>
      <c r="YM442" s="2"/>
      <c r="YN442" s="2"/>
      <c r="YO442" s="2"/>
      <c r="YP442" s="2"/>
      <c r="YQ442" s="2"/>
      <c r="YR442" s="2"/>
      <c r="YS442" s="2"/>
      <c r="YT442" s="2"/>
      <c r="YU442" s="2"/>
      <c r="YV442" s="2"/>
      <c r="YW442" s="2"/>
      <c r="YX442" s="2"/>
      <c r="YY442" s="2"/>
      <c r="YZ442" s="2"/>
      <c r="ZA442" s="2"/>
      <c r="ZB442" s="2"/>
      <c r="ZC442" s="2"/>
      <c r="ZD442" s="2"/>
      <c r="ZE442" s="2"/>
      <c r="ZF442" s="2"/>
      <c r="ZG442" s="2"/>
      <c r="ZH442" s="2"/>
      <c r="ZI442" s="2"/>
      <c r="ZJ442" s="2"/>
      <c r="ZK442" s="2"/>
      <c r="ZL442" s="2"/>
      <c r="ZM442" s="2"/>
      <c r="ZN442" s="2"/>
      <c r="ZO442" s="2"/>
      <c r="ZP442" s="2"/>
      <c r="ZQ442" s="2"/>
      <c r="ZR442" s="2"/>
      <c r="ZS442" s="2"/>
      <c r="ZT442" s="2"/>
      <c r="ZU442" s="2"/>
      <c r="ZV442" s="2"/>
      <c r="ZW442" s="2"/>
      <c r="ZX442" s="2"/>
      <c r="ZY442" s="2"/>
      <c r="ZZ442" s="2"/>
      <c r="AAA442" s="2"/>
      <c r="AAB442" s="2"/>
      <c r="AAC442" s="2"/>
      <c r="AAD442" s="2"/>
      <c r="AAE442" s="2"/>
      <c r="AAF442" s="2"/>
      <c r="AAG442" s="2"/>
      <c r="AAH442" s="2"/>
      <c r="AAI442" s="2"/>
      <c r="AAJ442" s="2"/>
      <c r="AAK442" s="2"/>
      <c r="AAL442" s="2"/>
      <c r="AAM442" s="2"/>
      <c r="AAN442" s="2"/>
      <c r="AAO442" s="2"/>
      <c r="AAP442" s="2"/>
      <c r="AAQ442" s="2"/>
      <c r="AAR442" s="2"/>
      <c r="AAS442" s="2"/>
      <c r="AAT442" s="2"/>
      <c r="AAU442" s="2"/>
      <c r="AAV442" s="2"/>
      <c r="AAW442" s="2"/>
      <c r="AAX442" s="2"/>
      <c r="AAY442" s="2"/>
      <c r="AAZ442" s="2"/>
      <c r="ABA442" s="2"/>
      <c r="ABB442" s="2"/>
      <c r="ABC442" s="2"/>
      <c r="ABD442" s="2"/>
      <c r="ABE442" s="2"/>
      <c r="ABF442" s="2"/>
      <c r="ABG442" s="2"/>
      <c r="ABH442" s="2"/>
      <c r="ABI442" s="2"/>
      <c r="ABJ442" s="2"/>
      <c r="ABK442" s="2"/>
      <c r="ABL442" s="2"/>
      <c r="ABM442" s="2"/>
      <c r="ABN442" s="2"/>
      <c r="ABO442" s="2"/>
      <c r="ABP442" s="2"/>
      <c r="ABQ442" s="2"/>
      <c r="ABR442" s="2"/>
      <c r="ABS442" s="2"/>
      <c r="ABT442" s="2"/>
      <c r="ABU442" s="2"/>
      <c r="ABV442" s="2"/>
      <c r="ABW442" s="2"/>
      <c r="ABX442" s="2"/>
      <c r="ABY442" s="2"/>
      <c r="ABZ442" s="2"/>
    </row>
    <row r="443" spans="1:754" x14ac:dyDescent="0.2">
      <c r="A443">
        <v>1987</v>
      </c>
      <c r="B443" s="19" t="s">
        <v>24</v>
      </c>
      <c r="C443" s="6">
        <v>0</v>
      </c>
      <c r="D443" s="5">
        <v>2</v>
      </c>
      <c r="E443" s="7">
        <f>C443/D443</f>
        <v>0</v>
      </c>
      <c r="F443" s="11">
        <f>C443/1099117</f>
        <v>0</v>
      </c>
      <c r="G443" s="5">
        <v>4966</v>
      </c>
      <c r="H443" s="16">
        <f>C443/G443</f>
        <v>0</v>
      </c>
    </row>
    <row r="444" spans="1:754" x14ac:dyDescent="0.2">
      <c r="A444" s="2">
        <v>1978</v>
      </c>
      <c r="B444" s="19" t="s">
        <v>24</v>
      </c>
      <c r="C444" s="6">
        <v>0</v>
      </c>
      <c r="D444" s="5">
        <v>1</v>
      </c>
      <c r="E444" s="7">
        <f>C444/D444</f>
        <v>0</v>
      </c>
      <c r="F444" s="11">
        <f>C444/1099117</f>
        <v>0</v>
      </c>
      <c r="G444" s="13">
        <v>5201</v>
      </c>
      <c r="H444" s="16">
        <f>C444/G444</f>
        <v>0</v>
      </c>
    </row>
    <row r="445" spans="1:754" x14ac:dyDescent="0.2">
      <c r="A445">
        <v>1992</v>
      </c>
      <c r="B445" s="19" t="s">
        <v>24</v>
      </c>
      <c r="C445" s="6">
        <v>0</v>
      </c>
      <c r="D445">
        <v>1</v>
      </c>
      <c r="E445" s="7">
        <f>C445/D445</f>
        <v>0</v>
      </c>
      <c r="F445" s="11">
        <f>C445/1099117</f>
        <v>0</v>
      </c>
      <c r="G445" s="14">
        <v>5366</v>
      </c>
      <c r="H445" s="16">
        <f>C445/G445</f>
        <v>0</v>
      </c>
    </row>
    <row r="446" spans="1:754" x14ac:dyDescent="0.2">
      <c r="A446" s="2">
        <v>1974</v>
      </c>
      <c r="B446" s="19" t="s">
        <v>24</v>
      </c>
      <c r="C446" s="6">
        <v>54</v>
      </c>
      <c r="D446" s="5">
        <v>2</v>
      </c>
      <c r="E446" s="7">
        <f>C446/D446</f>
        <v>27</v>
      </c>
      <c r="F446" s="11">
        <f>C446/1099117</f>
        <v>4.9130347360654054E-5</v>
      </c>
      <c r="G446" s="13">
        <v>5130</v>
      </c>
      <c r="H446" s="16">
        <f>C446/G446</f>
        <v>1.0526315789473684E-2</v>
      </c>
    </row>
    <row r="447" spans="1:754" x14ac:dyDescent="0.2">
      <c r="A447" s="2">
        <v>2007</v>
      </c>
      <c r="B447" s="19" t="s">
        <v>24</v>
      </c>
      <c r="C447">
        <v>450</v>
      </c>
      <c r="D447">
        <v>20</v>
      </c>
      <c r="E447" s="7">
        <f>C447/D447</f>
        <v>22.5</v>
      </c>
      <c r="F447" s="11">
        <f>C447/1099117</f>
        <v>4.0941956133878378E-4</v>
      </c>
      <c r="G447" s="14">
        <v>4969</v>
      </c>
      <c r="H447" s="16">
        <f>C447/G447</f>
        <v>9.0561481183336692E-2</v>
      </c>
    </row>
    <row r="448" spans="1:754" x14ac:dyDescent="0.2">
      <c r="A448">
        <v>1997</v>
      </c>
      <c r="B448" s="19" t="s">
        <v>24</v>
      </c>
      <c r="C448" s="6">
        <v>788</v>
      </c>
      <c r="D448">
        <v>13</v>
      </c>
      <c r="E448" s="7">
        <f>C448/D448</f>
        <v>60.615384615384613</v>
      </c>
      <c r="F448" s="11">
        <f>C448/1099117</f>
        <v>7.1693914296658138E-4</v>
      </c>
      <c r="G448" s="13">
        <v>5274</v>
      </c>
      <c r="H448" s="16">
        <f>C448/G448</f>
        <v>0.14941221084565795</v>
      </c>
    </row>
    <row r="449" spans="1:754" x14ac:dyDescent="0.2">
      <c r="A449" s="2">
        <v>2017</v>
      </c>
      <c r="B449" s="19" t="s">
        <v>24</v>
      </c>
      <c r="C449">
        <v>932</v>
      </c>
      <c r="D449">
        <v>14</v>
      </c>
      <c r="E449" s="7">
        <f>C449/D449</f>
        <v>66.571428571428569</v>
      </c>
      <c r="F449" s="11">
        <f>C449/1099117</f>
        <v>8.4795340259499221E-4</v>
      </c>
      <c r="G449" s="14">
        <v>4477</v>
      </c>
      <c r="H449" s="16">
        <f>C449/G449</f>
        <v>0.20817511726602636</v>
      </c>
    </row>
    <row r="450" spans="1:754" x14ac:dyDescent="0.2">
      <c r="A450" s="2">
        <v>2002</v>
      </c>
      <c r="B450" s="19" t="s">
        <v>24</v>
      </c>
      <c r="C450" s="6">
        <v>1410</v>
      </c>
      <c r="D450">
        <v>24</v>
      </c>
      <c r="E450" s="7">
        <f>C450/D450</f>
        <v>58.75</v>
      </c>
      <c r="F450" s="11">
        <f>C450/1099117</f>
        <v>1.2828479588615225E-3</v>
      </c>
      <c r="G450" s="13">
        <v>5232</v>
      </c>
      <c r="H450" s="16">
        <f>C450/G450</f>
        <v>0.26949541284403672</v>
      </c>
    </row>
    <row r="451" spans="1:754" x14ac:dyDescent="0.2">
      <c r="A451" s="2">
        <v>2012</v>
      </c>
      <c r="B451" s="19" t="s">
        <v>24</v>
      </c>
      <c r="C451" s="5">
        <v>2078</v>
      </c>
      <c r="D451">
        <v>26</v>
      </c>
      <c r="E451" s="7">
        <f>C451/D451</f>
        <v>79.92307692307692</v>
      </c>
      <c r="F451" s="11">
        <f>C451/1099117</f>
        <v>1.8906085521377615E-3</v>
      </c>
      <c r="G451" s="14">
        <v>4803</v>
      </c>
      <c r="H451" s="16">
        <f>C451/G451</f>
        <v>0.43264626275244639</v>
      </c>
    </row>
    <row r="452" spans="1:754" x14ac:dyDescent="0.2">
      <c r="A452" s="2">
        <v>1950</v>
      </c>
      <c r="B452" s="19" t="s">
        <v>24</v>
      </c>
      <c r="C452" s="6">
        <v>7306</v>
      </c>
      <c r="D452" s="5">
        <v>75</v>
      </c>
      <c r="E452" s="7">
        <f>C452/D452</f>
        <v>97.413333333333327</v>
      </c>
      <c r="F452" s="11">
        <f>C452/1099117</f>
        <v>6.6471540336470094E-3</v>
      </c>
      <c r="G452" s="10">
        <v>4188</v>
      </c>
      <c r="H452" s="16">
        <f>C452/G452</f>
        <v>1.74450811843362</v>
      </c>
    </row>
    <row r="453" spans="1:754" x14ac:dyDescent="0.2">
      <c r="A453" s="2">
        <v>1940</v>
      </c>
      <c r="B453" s="19" t="s">
        <v>24</v>
      </c>
      <c r="C453" s="6">
        <v>32912</v>
      </c>
      <c r="D453" s="5">
        <v>248</v>
      </c>
      <c r="E453" s="7">
        <f>C453/D453</f>
        <v>132.70967741935485</v>
      </c>
      <c r="F453" s="11">
        <f>C453/1099117</f>
        <v>2.9944036895071226E-2</v>
      </c>
      <c r="G453" s="12">
        <v>4188</v>
      </c>
      <c r="H453" s="16">
        <f>C453/G453</f>
        <v>7.8586437440305632</v>
      </c>
    </row>
    <row r="454" spans="1:754" x14ac:dyDescent="0.2">
      <c r="A454">
        <v>1930</v>
      </c>
      <c r="B454" s="19" t="s">
        <v>24</v>
      </c>
      <c r="C454" s="5">
        <v>32347</v>
      </c>
      <c r="D454" s="6">
        <v>160</v>
      </c>
      <c r="E454" s="7">
        <f>C454/D454</f>
        <v>202.16874999999999</v>
      </c>
      <c r="F454" s="11">
        <f>C454/1099117</f>
        <v>2.9429987890279195E-2</v>
      </c>
      <c r="G454" s="10">
        <v>3970</v>
      </c>
      <c r="H454" s="16">
        <f>C454/G454</f>
        <v>8.1478589420654917</v>
      </c>
    </row>
    <row r="455" spans="1:754" x14ac:dyDescent="0.2">
      <c r="A455">
        <v>1920</v>
      </c>
      <c r="B455" s="19" t="s">
        <v>24</v>
      </c>
      <c r="C455" s="4">
        <v>36441</v>
      </c>
      <c r="D455" s="6">
        <v>255</v>
      </c>
      <c r="E455" s="7">
        <f>C455/D455</f>
        <v>142.90588235294118</v>
      </c>
      <c r="F455" s="11">
        <f>C455/1099117</f>
        <v>3.3154796077214707E-2</v>
      </c>
      <c r="G455" s="12">
        <v>3970</v>
      </c>
      <c r="H455" s="16">
        <f>C455/G455</f>
        <v>9.1790931989924438</v>
      </c>
    </row>
    <row r="456" spans="1:754" x14ac:dyDescent="0.2">
      <c r="A456">
        <v>1910</v>
      </c>
      <c r="B456" s="19" t="s">
        <v>24</v>
      </c>
      <c r="C456" s="4">
        <v>56487</v>
      </c>
      <c r="D456" s="6">
        <v>316</v>
      </c>
      <c r="E456" s="7">
        <f>C456/D456</f>
        <v>178.75632911392404</v>
      </c>
      <c r="F456" s="11">
        <f>C456/1099117</f>
        <v>5.1393072802986398E-2</v>
      </c>
      <c r="G456" s="17"/>
      <c r="DU456" s="2"/>
      <c r="DV456" s="2"/>
      <c r="DW456" s="2"/>
      <c r="DX456" s="2"/>
      <c r="DY456" s="2"/>
      <c r="DZ456" s="2"/>
      <c r="EA456" s="2"/>
      <c r="EB456" s="2"/>
      <c r="EC456" s="2"/>
      <c r="ED456" s="2"/>
      <c r="EE456" s="2"/>
      <c r="EF456" s="2"/>
      <c r="EG456" s="2"/>
      <c r="EH456" s="2"/>
      <c r="EI456" s="2"/>
      <c r="EJ456" s="2"/>
      <c r="EK456" s="2"/>
      <c r="EL456" s="2"/>
      <c r="EM456" s="2"/>
      <c r="EN456" s="2"/>
      <c r="EO456" s="2"/>
      <c r="EP456" s="2"/>
      <c r="EQ456" s="2"/>
      <c r="ER456" s="2"/>
      <c r="ES456" s="2"/>
      <c r="ET456" s="2"/>
      <c r="EU456" s="2"/>
      <c r="EV456" s="2"/>
      <c r="EW456" s="2"/>
      <c r="EX456" s="2"/>
      <c r="EY456" s="2"/>
      <c r="EZ456" s="2"/>
      <c r="FA456" s="2"/>
      <c r="FB456" s="2"/>
      <c r="FC456" s="2"/>
      <c r="FD456" s="2"/>
      <c r="FE456" s="2"/>
      <c r="FF456" s="2"/>
      <c r="FG456" s="2"/>
      <c r="FH456" s="2"/>
      <c r="FI456" s="2"/>
      <c r="FJ456" s="2"/>
      <c r="FK456" s="2"/>
      <c r="FL456" s="2"/>
      <c r="FM456" s="2"/>
      <c r="FN456" s="2"/>
      <c r="FO456" s="2"/>
      <c r="FP456" s="2"/>
      <c r="FQ456" s="2"/>
      <c r="FR456" s="2"/>
      <c r="FS456" s="2"/>
      <c r="FT456" s="2"/>
      <c r="FU456" s="2"/>
      <c r="FV456" s="2"/>
      <c r="FW456" s="2"/>
      <c r="FX456" s="2"/>
      <c r="FY456" s="2"/>
      <c r="FZ456" s="2"/>
      <c r="GA456" s="2"/>
      <c r="GB456" s="2"/>
      <c r="GC456" s="2"/>
      <c r="GD456" s="2"/>
      <c r="GE456" s="2"/>
      <c r="GF456" s="2"/>
      <c r="GG456" s="2"/>
      <c r="GH456" s="2"/>
      <c r="GI456" s="2"/>
      <c r="GJ456" s="2"/>
      <c r="GK456" s="2"/>
      <c r="GL456" s="2"/>
      <c r="GM456" s="2"/>
      <c r="GN456" s="2"/>
      <c r="GO456" s="2"/>
      <c r="GP456" s="2"/>
      <c r="GQ456" s="2"/>
      <c r="GR456" s="2"/>
      <c r="GS456" s="2"/>
      <c r="GT456" s="2"/>
      <c r="GU456" s="2"/>
      <c r="GV456" s="2"/>
      <c r="GW456" s="2"/>
      <c r="GX456" s="2"/>
      <c r="GY456" s="2"/>
      <c r="GZ456" s="2"/>
      <c r="HA456" s="2"/>
      <c r="HB456" s="2"/>
      <c r="HC456" s="2"/>
      <c r="HD456" s="2"/>
      <c r="HE456" s="2"/>
      <c r="HF456" s="2"/>
      <c r="HG456" s="2"/>
      <c r="HH456" s="2"/>
      <c r="HI456" s="2"/>
      <c r="HJ456" s="2"/>
      <c r="HK456" s="2"/>
      <c r="HL456" s="2"/>
      <c r="HM456" s="2"/>
      <c r="HN456" s="2"/>
      <c r="HO456" s="2"/>
      <c r="HP456" s="2"/>
      <c r="HQ456" s="2"/>
      <c r="HR456" s="2"/>
      <c r="HS456" s="2"/>
      <c r="HT456" s="2"/>
      <c r="HU456" s="2"/>
      <c r="HV456" s="2"/>
      <c r="HW456" s="2"/>
      <c r="HX456" s="2"/>
      <c r="HY456" s="2"/>
      <c r="HZ456" s="2"/>
      <c r="IA456" s="2"/>
      <c r="IB456" s="2"/>
      <c r="IC456" s="2"/>
      <c r="ID456" s="2"/>
      <c r="IE456" s="2"/>
      <c r="IF456" s="2"/>
      <c r="IG456" s="2"/>
      <c r="IH456" s="2"/>
      <c r="II456" s="2"/>
      <c r="IJ456" s="2"/>
      <c r="IK456" s="2"/>
      <c r="IL456" s="2"/>
      <c r="IM456" s="2"/>
      <c r="IN456" s="2"/>
      <c r="IO456" s="2"/>
      <c r="IP456" s="2"/>
      <c r="IQ456" s="2"/>
      <c r="IR456" s="2"/>
      <c r="IS456" s="2"/>
      <c r="IT456" s="2"/>
      <c r="IU456" s="2"/>
      <c r="IV456" s="2"/>
      <c r="IW456" s="2"/>
      <c r="IX456" s="2"/>
      <c r="IY456" s="2"/>
      <c r="IZ456" s="2"/>
      <c r="JA456" s="2"/>
      <c r="JB456" s="2"/>
      <c r="JC456" s="2"/>
      <c r="JD456" s="2"/>
      <c r="JE456" s="2"/>
      <c r="JF456" s="2"/>
      <c r="JG456" s="2"/>
      <c r="JH456" s="2"/>
      <c r="JI456" s="2"/>
      <c r="JJ456" s="2"/>
      <c r="JK456" s="2"/>
      <c r="JL456" s="2"/>
      <c r="JM456" s="2"/>
      <c r="JN456" s="2"/>
      <c r="JO456" s="2"/>
      <c r="JP456" s="2"/>
      <c r="JQ456" s="2"/>
      <c r="JR456" s="2"/>
      <c r="JS456" s="2"/>
      <c r="JT456" s="2"/>
      <c r="JU456" s="2"/>
      <c r="JV456" s="2"/>
      <c r="JW456" s="2"/>
      <c r="JX456" s="2"/>
      <c r="JY456" s="2"/>
      <c r="JZ456" s="2"/>
      <c r="KA456" s="2"/>
      <c r="KB456" s="2"/>
      <c r="KC456" s="2"/>
      <c r="KD456" s="2"/>
      <c r="KE456" s="2"/>
      <c r="KF456" s="2"/>
      <c r="KG456" s="2"/>
      <c r="KH456" s="2"/>
      <c r="KI456" s="2"/>
      <c r="KJ456" s="2"/>
      <c r="KK456" s="2"/>
      <c r="KL456" s="2"/>
      <c r="KM456" s="2"/>
      <c r="KN456" s="2"/>
      <c r="KO456" s="2"/>
      <c r="KP456" s="2"/>
      <c r="KQ456" s="2"/>
      <c r="KR456" s="2"/>
      <c r="KS456" s="2"/>
      <c r="KT456" s="2"/>
      <c r="KU456" s="2"/>
      <c r="KV456" s="2"/>
      <c r="KW456" s="2"/>
      <c r="KX456" s="2"/>
      <c r="KY456" s="2"/>
      <c r="KZ456" s="2"/>
      <c r="LA456" s="2"/>
      <c r="LB456" s="2"/>
      <c r="LC456" s="2"/>
      <c r="LD456" s="2"/>
      <c r="LE456" s="2"/>
      <c r="LF456" s="2"/>
      <c r="LG456" s="2"/>
      <c r="LH456" s="2"/>
      <c r="LI456" s="2"/>
      <c r="LJ456" s="2"/>
      <c r="LK456" s="2"/>
      <c r="LL456" s="2"/>
      <c r="LM456" s="2"/>
      <c r="LN456" s="2"/>
      <c r="LO456" s="2"/>
      <c r="LP456" s="2"/>
      <c r="LQ456" s="2"/>
      <c r="LR456" s="2"/>
      <c r="LS456" s="2"/>
      <c r="LT456" s="2"/>
      <c r="LU456" s="2"/>
      <c r="LV456" s="2"/>
      <c r="LW456" s="2"/>
      <c r="LX456" s="2"/>
      <c r="LY456" s="2"/>
      <c r="LZ456" s="2"/>
      <c r="MA456" s="2"/>
      <c r="MB456" s="2"/>
      <c r="MC456" s="2"/>
      <c r="MD456" s="2"/>
      <c r="ME456" s="2"/>
      <c r="MF456" s="2"/>
      <c r="MG456" s="2"/>
      <c r="MH456" s="2"/>
      <c r="MI456" s="2"/>
      <c r="MJ456" s="2"/>
      <c r="MK456" s="2"/>
      <c r="ML456" s="2"/>
      <c r="MM456" s="2"/>
      <c r="MN456" s="2"/>
      <c r="MO456" s="2"/>
      <c r="MP456" s="2"/>
      <c r="MQ456" s="2"/>
      <c r="MR456" s="2"/>
      <c r="MS456" s="2"/>
      <c r="MT456" s="2"/>
      <c r="MU456" s="2"/>
      <c r="MV456" s="2"/>
      <c r="MW456" s="2"/>
      <c r="MX456" s="2"/>
      <c r="MY456" s="2"/>
      <c r="MZ456" s="2"/>
      <c r="NA456" s="2"/>
      <c r="NB456" s="2"/>
      <c r="NC456" s="2"/>
      <c r="ND456" s="2"/>
      <c r="NE456" s="2"/>
      <c r="NF456" s="2"/>
      <c r="NG456" s="2"/>
      <c r="NH456" s="2"/>
      <c r="NI456" s="2"/>
      <c r="NJ456" s="2"/>
      <c r="NK456" s="2"/>
      <c r="NL456" s="2"/>
      <c r="NM456" s="2"/>
      <c r="NN456" s="2"/>
      <c r="NO456" s="2"/>
      <c r="NP456" s="2"/>
      <c r="NQ456" s="2"/>
      <c r="NR456" s="2"/>
      <c r="NS456" s="2"/>
      <c r="NT456" s="2"/>
      <c r="NU456" s="2"/>
      <c r="NV456" s="2"/>
      <c r="NW456" s="2"/>
      <c r="NX456" s="2"/>
      <c r="NY456" s="2"/>
      <c r="NZ456" s="2"/>
      <c r="OA456" s="2"/>
      <c r="OB456" s="2"/>
      <c r="OC456" s="2"/>
      <c r="OD456" s="2"/>
      <c r="OE456" s="2"/>
      <c r="OF456" s="2"/>
      <c r="OG456" s="2"/>
      <c r="OH456" s="2"/>
      <c r="OI456" s="2"/>
      <c r="OJ456" s="2"/>
      <c r="OK456" s="2"/>
      <c r="OL456" s="2"/>
      <c r="OM456" s="2"/>
      <c r="ON456" s="2"/>
      <c r="OO456" s="2"/>
      <c r="OP456" s="2"/>
      <c r="OQ456" s="2"/>
      <c r="OR456" s="2"/>
      <c r="OS456" s="2"/>
      <c r="OT456" s="2"/>
      <c r="OU456" s="2"/>
      <c r="OV456" s="2"/>
      <c r="OW456" s="2"/>
      <c r="OX456" s="2"/>
      <c r="OY456" s="2"/>
      <c r="OZ456" s="2"/>
      <c r="PA456" s="2"/>
      <c r="PB456" s="2"/>
      <c r="PC456" s="2"/>
      <c r="PD456" s="2"/>
      <c r="PE456" s="2"/>
      <c r="PF456" s="2"/>
      <c r="PG456" s="2"/>
      <c r="PH456" s="2"/>
      <c r="PI456" s="2"/>
      <c r="PJ456" s="2"/>
      <c r="PK456" s="2"/>
      <c r="PL456" s="2"/>
      <c r="PM456" s="2"/>
      <c r="PN456" s="2"/>
      <c r="PO456" s="2"/>
      <c r="PP456" s="2"/>
      <c r="PQ456" s="2"/>
      <c r="PR456" s="2"/>
      <c r="PS456" s="2"/>
      <c r="PT456" s="2"/>
      <c r="PU456" s="2"/>
      <c r="PV456" s="2"/>
      <c r="PW456" s="2"/>
      <c r="PX456" s="2"/>
      <c r="PY456" s="2"/>
      <c r="PZ456" s="2"/>
      <c r="QA456" s="2"/>
      <c r="QB456" s="2"/>
      <c r="QC456" s="2"/>
      <c r="QD456" s="2"/>
      <c r="QE456" s="2"/>
      <c r="QF456" s="2"/>
      <c r="QG456" s="2"/>
      <c r="QH456" s="2"/>
      <c r="QI456" s="2"/>
      <c r="QJ456" s="2"/>
      <c r="QK456" s="2"/>
      <c r="QL456" s="2"/>
      <c r="QM456" s="2"/>
      <c r="QN456" s="2"/>
      <c r="QO456" s="2"/>
      <c r="QP456" s="2"/>
      <c r="QQ456" s="2"/>
      <c r="QR456" s="2"/>
      <c r="QS456" s="2"/>
      <c r="QT456" s="2"/>
      <c r="QU456" s="2"/>
      <c r="QV456" s="2"/>
      <c r="QW456" s="2"/>
      <c r="QX456" s="2"/>
      <c r="QY456" s="2"/>
      <c r="QZ456" s="2"/>
      <c r="RA456" s="2"/>
      <c r="RB456" s="2"/>
      <c r="RC456" s="2"/>
      <c r="RD456" s="2"/>
      <c r="RE456" s="2"/>
      <c r="RF456" s="2"/>
      <c r="RG456" s="2"/>
      <c r="RH456" s="2"/>
      <c r="RI456" s="2"/>
      <c r="RJ456" s="2"/>
      <c r="RK456" s="2"/>
      <c r="RL456" s="2"/>
      <c r="RM456" s="2"/>
      <c r="RN456" s="2"/>
      <c r="RO456" s="2"/>
      <c r="RP456" s="2"/>
      <c r="RQ456" s="2"/>
      <c r="RR456" s="2"/>
      <c r="RS456" s="2"/>
      <c r="RT456" s="2"/>
      <c r="RU456" s="2"/>
      <c r="RV456" s="2"/>
      <c r="RW456" s="2"/>
      <c r="RX456" s="2"/>
      <c r="RY456" s="2"/>
      <c r="RZ456" s="2"/>
      <c r="SA456" s="2"/>
      <c r="SB456" s="2"/>
      <c r="SC456" s="2"/>
      <c r="SD456" s="2"/>
      <c r="SE456" s="2"/>
      <c r="SF456" s="2"/>
      <c r="SG456" s="2"/>
      <c r="SH456" s="2"/>
      <c r="SI456" s="2"/>
      <c r="SJ456" s="2"/>
      <c r="SK456" s="2"/>
      <c r="SL456" s="2"/>
      <c r="SM456" s="2"/>
      <c r="SN456" s="2"/>
      <c r="SO456" s="2"/>
      <c r="SP456" s="2"/>
      <c r="SQ456" s="2"/>
      <c r="SR456" s="2"/>
      <c r="SS456" s="2"/>
      <c r="ST456" s="2"/>
      <c r="SU456" s="2"/>
      <c r="SV456" s="2"/>
      <c r="SW456" s="2"/>
      <c r="SX456" s="2"/>
      <c r="SY456" s="2"/>
      <c r="SZ456" s="2"/>
      <c r="TA456" s="2"/>
      <c r="TB456" s="2"/>
      <c r="TC456" s="2"/>
      <c r="TD456" s="2"/>
      <c r="TE456" s="2"/>
      <c r="TF456" s="2"/>
      <c r="TG456" s="2"/>
      <c r="TH456" s="2"/>
      <c r="TI456" s="2"/>
      <c r="TJ456" s="2"/>
      <c r="TK456" s="2"/>
      <c r="TL456" s="2"/>
      <c r="TM456" s="2"/>
      <c r="TN456" s="2"/>
      <c r="TO456" s="2"/>
      <c r="TP456" s="2"/>
      <c r="TQ456" s="2"/>
      <c r="TR456" s="2"/>
      <c r="TS456" s="2"/>
      <c r="TT456" s="2"/>
      <c r="TU456" s="2"/>
      <c r="TV456" s="2"/>
      <c r="TW456" s="2"/>
      <c r="TX456" s="2"/>
      <c r="TY456" s="2"/>
      <c r="TZ456" s="2"/>
      <c r="UA456" s="2"/>
      <c r="UB456" s="2"/>
      <c r="UC456" s="2"/>
      <c r="UD456" s="2"/>
      <c r="UE456" s="2"/>
      <c r="UF456" s="2"/>
      <c r="UG456" s="2"/>
      <c r="UH456" s="2"/>
      <c r="UI456" s="2"/>
      <c r="UJ456" s="2"/>
      <c r="UK456" s="2"/>
      <c r="UL456" s="2"/>
      <c r="UM456" s="2"/>
      <c r="UN456" s="2"/>
      <c r="UO456" s="2"/>
      <c r="UP456" s="2"/>
      <c r="UQ456" s="2"/>
      <c r="UR456" s="2"/>
      <c r="US456" s="2"/>
      <c r="UT456" s="2"/>
      <c r="UU456" s="2"/>
      <c r="UV456" s="2"/>
      <c r="UW456" s="2"/>
      <c r="UX456" s="2"/>
      <c r="UY456" s="2"/>
      <c r="UZ456" s="2"/>
      <c r="VA456" s="2"/>
      <c r="VB456" s="2"/>
      <c r="VC456" s="2"/>
      <c r="VD456" s="2"/>
      <c r="VE456" s="2"/>
      <c r="VF456" s="2"/>
      <c r="VG456" s="2"/>
      <c r="VH456" s="2"/>
      <c r="VI456" s="2"/>
      <c r="VJ456" s="2"/>
      <c r="VK456" s="2"/>
      <c r="VL456" s="2"/>
      <c r="VM456" s="2"/>
      <c r="VN456" s="2"/>
      <c r="VO456" s="2"/>
      <c r="VP456" s="2"/>
      <c r="VQ456" s="2"/>
      <c r="VR456" s="2"/>
      <c r="VS456" s="2"/>
      <c r="VT456" s="2"/>
      <c r="VU456" s="2"/>
      <c r="VV456" s="2"/>
      <c r="VW456" s="2"/>
      <c r="VX456" s="2"/>
      <c r="VY456" s="2"/>
      <c r="VZ456" s="2"/>
      <c r="WA456" s="2"/>
      <c r="WB456" s="2"/>
      <c r="WC456" s="2"/>
      <c r="WD456" s="2"/>
      <c r="WE456" s="2"/>
      <c r="WF456" s="2"/>
      <c r="WG456" s="2"/>
      <c r="WH456" s="2"/>
      <c r="WI456" s="2"/>
      <c r="WJ456" s="2"/>
      <c r="WK456" s="2"/>
      <c r="WL456" s="2"/>
      <c r="WM456" s="2"/>
      <c r="WN456" s="2"/>
      <c r="WO456" s="2"/>
      <c r="WP456" s="2"/>
      <c r="WQ456" s="2"/>
      <c r="WR456" s="2"/>
      <c r="WS456" s="2"/>
      <c r="WT456" s="2"/>
      <c r="WU456" s="2"/>
      <c r="WV456" s="2"/>
      <c r="WW456" s="2"/>
      <c r="WX456" s="2"/>
      <c r="WY456" s="2"/>
      <c r="WZ456" s="2"/>
      <c r="XA456" s="2"/>
      <c r="XB456" s="2"/>
      <c r="XC456" s="2"/>
      <c r="XD456" s="2"/>
      <c r="XE456" s="2"/>
      <c r="XF456" s="2"/>
      <c r="XG456" s="2"/>
      <c r="XH456" s="2"/>
      <c r="XI456" s="2"/>
      <c r="XJ456" s="2"/>
      <c r="XK456" s="2"/>
      <c r="XL456" s="2"/>
      <c r="XM456" s="2"/>
      <c r="XN456" s="2"/>
      <c r="XO456" s="2"/>
      <c r="XP456" s="2"/>
      <c r="XQ456" s="2"/>
      <c r="XR456" s="2"/>
      <c r="XS456" s="2"/>
      <c r="XT456" s="2"/>
      <c r="XU456" s="2"/>
      <c r="XV456" s="2"/>
      <c r="XW456" s="2"/>
      <c r="XX456" s="2"/>
      <c r="XY456" s="2"/>
      <c r="XZ456" s="2"/>
      <c r="YA456" s="2"/>
      <c r="YB456" s="2"/>
      <c r="YC456" s="2"/>
      <c r="YD456" s="2"/>
      <c r="YE456" s="2"/>
      <c r="YF456" s="2"/>
      <c r="YG456" s="2"/>
      <c r="YH456" s="2"/>
      <c r="YI456" s="2"/>
      <c r="YJ456" s="2"/>
      <c r="YK456" s="2"/>
      <c r="YL456" s="2"/>
      <c r="YM456" s="2"/>
      <c r="YN456" s="2"/>
      <c r="YO456" s="2"/>
      <c r="YP456" s="2"/>
      <c r="YQ456" s="2"/>
      <c r="YR456" s="2"/>
      <c r="YS456" s="2"/>
      <c r="YT456" s="2"/>
      <c r="YU456" s="2"/>
      <c r="YV456" s="2"/>
      <c r="YW456" s="2"/>
      <c r="YX456" s="2"/>
      <c r="YY456" s="2"/>
      <c r="YZ456" s="2"/>
      <c r="ZA456" s="2"/>
      <c r="ZB456" s="2"/>
      <c r="ZC456" s="2"/>
      <c r="ZD456" s="2"/>
      <c r="ZE456" s="2"/>
      <c r="ZF456" s="2"/>
      <c r="ZG456" s="2"/>
      <c r="ZH456" s="2"/>
      <c r="ZI456" s="2"/>
      <c r="ZJ456" s="2"/>
      <c r="ZK456" s="2"/>
      <c r="ZL456" s="2"/>
      <c r="ZM456" s="2"/>
      <c r="ZN456" s="2"/>
      <c r="ZO456" s="2"/>
      <c r="ZP456" s="2"/>
      <c r="ZQ456" s="2"/>
      <c r="ZR456" s="2"/>
      <c r="ZS456" s="2"/>
      <c r="ZT456" s="2"/>
      <c r="ZU456" s="2"/>
      <c r="ZV456" s="2"/>
      <c r="ZW456" s="2"/>
      <c r="ZX456" s="2"/>
      <c r="ZY456" s="2"/>
      <c r="ZZ456" s="2"/>
      <c r="AAA456" s="2"/>
      <c r="AAB456" s="2"/>
      <c r="AAC456" s="2"/>
      <c r="AAD456" s="2"/>
      <c r="AAE456" s="2"/>
      <c r="AAF456" s="2"/>
      <c r="AAG456" s="2"/>
      <c r="AAH456" s="2"/>
      <c r="AAI456" s="2"/>
      <c r="AAJ456" s="2"/>
      <c r="AAK456" s="2"/>
      <c r="AAL456" s="2"/>
      <c r="AAM456" s="2"/>
      <c r="AAN456" s="2"/>
      <c r="AAO456" s="2"/>
      <c r="AAP456" s="2"/>
      <c r="AAQ456" s="2"/>
      <c r="AAR456" s="2"/>
      <c r="AAS456" s="2"/>
      <c r="AAT456" s="2"/>
      <c r="AAU456" s="2"/>
      <c r="AAV456" s="2"/>
      <c r="AAW456" s="2"/>
      <c r="AAX456" s="2"/>
      <c r="AAY456" s="2"/>
      <c r="AAZ456" s="2"/>
      <c r="ABA456" s="2"/>
      <c r="ABB456" s="2"/>
      <c r="ABC456" s="2"/>
      <c r="ABD456" s="2"/>
      <c r="ABE456" s="2"/>
      <c r="ABF456" s="2"/>
      <c r="ABG456" s="2"/>
      <c r="ABH456" s="2"/>
      <c r="ABI456" s="2"/>
      <c r="ABJ456" s="2"/>
      <c r="ABK456" s="2"/>
      <c r="ABL456" s="2"/>
      <c r="ABM456" s="2"/>
      <c r="ABN456" s="2"/>
      <c r="ABO456" s="2"/>
      <c r="ABP456" s="2"/>
      <c r="ABQ456" s="2"/>
      <c r="ABR456" s="2"/>
      <c r="ABS456" s="2"/>
      <c r="ABT456" s="2"/>
      <c r="ABU456" s="2"/>
      <c r="ABV456" s="2"/>
      <c r="ABW456" s="2"/>
      <c r="ABX456" s="2"/>
      <c r="ABY456" s="2"/>
      <c r="ABZ456" s="2"/>
    </row>
    <row r="457" spans="1:754" x14ac:dyDescent="0.2">
      <c r="A457" s="2">
        <v>1935</v>
      </c>
      <c r="B457" s="19" t="s">
        <v>24</v>
      </c>
      <c r="C457" s="5">
        <v>35250</v>
      </c>
      <c r="D457">
        <v>245</v>
      </c>
      <c r="E457" s="7">
        <f>C457/D457</f>
        <v>143.87755102040816</v>
      </c>
      <c r="F457" s="11">
        <f>C457/1099117</f>
        <v>3.207119897153806E-2</v>
      </c>
      <c r="G457" s="15"/>
    </row>
    <row r="458" spans="1:754" x14ac:dyDescent="0.2">
      <c r="A458">
        <v>1925</v>
      </c>
      <c r="B458" s="19" t="s">
        <v>24</v>
      </c>
      <c r="C458" s="4">
        <v>33019</v>
      </c>
      <c r="D458">
        <v>470</v>
      </c>
      <c r="E458" s="7">
        <f>C458/D458</f>
        <v>70.253191489361697</v>
      </c>
      <c r="F458" s="11">
        <f>C458/1099117</f>
        <v>3.0041387768545112E-2</v>
      </c>
      <c r="G458" s="17"/>
    </row>
    <row r="459" spans="1:754" x14ac:dyDescent="0.2">
      <c r="A459" s="2">
        <v>1945</v>
      </c>
      <c r="B459" s="19" t="s">
        <v>24</v>
      </c>
      <c r="C459" s="6">
        <v>18791</v>
      </c>
      <c r="D459" s="5">
        <v>189</v>
      </c>
      <c r="E459" s="7">
        <f>C459/D459</f>
        <v>99.423280423280417</v>
      </c>
      <c r="F459" s="11">
        <f>C459/1099117</f>
        <v>1.7096451060260191E-2</v>
      </c>
      <c r="G459" s="15"/>
    </row>
    <row r="460" spans="1:754" x14ac:dyDescent="0.2">
      <c r="A460" s="2">
        <v>1959</v>
      </c>
      <c r="B460" s="19" t="s">
        <v>24</v>
      </c>
      <c r="C460" s="6">
        <v>5244</v>
      </c>
      <c r="D460" s="5">
        <v>40</v>
      </c>
      <c r="E460" s="7">
        <f>C460/D460</f>
        <v>131.1</v>
      </c>
      <c r="F460" s="11">
        <f>C460/1099117</f>
        <v>4.7711026214679606E-3</v>
      </c>
      <c r="G460" s="17"/>
    </row>
    <row r="461" spans="1:754" x14ac:dyDescent="0.2">
      <c r="A461" s="2">
        <v>1954</v>
      </c>
      <c r="B461" s="19" t="s">
        <v>24</v>
      </c>
      <c r="C461" s="8">
        <v>3917</v>
      </c>
      <c r="D461" s="5">
        <v>32</v>
      </c>
      <c r="E461" s="7">
        <f>C461/D461</f>
        <v>122.40625</v>
      </c>
      <c r="F461" s="11">
        <f>C461/1099117</f>
        <v>3.563769826142258E-3</v>
      </c>
      <c r="G461" s="15"/>
    </row>
    <row r="462" spans="1:754" x14ac:dyDescent="0.2">
      <c r="A462" s="2">
        <v>1964</v>
      </c>
      <c r="B462" s="19" t="s">
        <v>24</v>
      </c>
      <c r="C462" s="6">
        <v>1326</v>
      </c>
      <c r="D462" s="5">
        <v>12</v>
      </c>
      <c r="E462" s="7">
        <f>C462/D462</f>
        <v>110.5</v>
      </c>
      <c r="F462" s="11">
        <f>C462/1099117</f>
        <v>1.2064229740782828E-3</v>
      </c>
      <c r="G462" s="17"/>
    </row>
    <row r="463" spans="1:754" x14ac:dyDescent="0.2">
      <c r="A463" s="2">
        <v>1969</v>
      </c>
      <c r="B463" s="19" t="s">
        <v>24</v>
      </c>
      <c r="C463" s="6">
        <v>4</v>
      </c>
      <c r="D463" s="5">
        <v>0</v>
      </c>
      <c r="E463" s="7">
        <f>0</f>
        <v>0</v>
      </c>
      <c r="F463" s="11">
        <f>C463/1099117</f>
        <v>3.6392849896780779E-6</v>
      </c>
    </row>
    <row r="464" spans="1:754" x14ac:dyDescent="0.2">
      <c r="A464" s="2">
        <v>2017</v>
      </c>
      <c r="B464" s="19" t="s">
        <v>25</v>
      </c>
      <c r="C464" s="5">
        <v>117780</v>
      </c>
      <c r="D464">
        <v>596</v>
      </c>
      <c r="E464" s="7">
        <f>C464/D464</f>
        <v>197.61744966442953</v>
      </c>
      <c r="F464" s="11">
        <f>C464/903341</f>
        <v>0.13038265726896045</v>
      </c>
      <c r="G464" s="13">
        <v>62193</v>
      </c>
      <c r="H464" s="16">
        <f>C464/G464</f>
        <v>1.8937822584535238</v>
      </c>
    </row>
    <row r="465" spans="1:754" x14ac:dyDescent="0.2">
      <c r="A465">
        <v>1997</v>
      </c>
      <c r="B465" s="19" t="s">
        <v>25</v>
      </c>
      <c r="C465" s="6">
        <v>141847</v>
      </c>
      <c r="D465">
        <v>583</v>
      </c>
      <c r="E465" s="7">
        <f>C465/D465</f>
        <v>243.30531732418524</v>
      </c>
      <c r="F465" s="11">
        <f>C465/903341</f>
        <v>0.15702486657862313</v>
      </c>
      <c r="G465" s="5">
        <v>65818</v>
      </c>
      <c r="H465" s="16">
        <f>C465/G465</f>
        <v>2.1551399313257771</v>
      </c>
    </row>
    <row r="466" spans="1:754" x14ac:dyDescent="0.2">
      <c r="A466" s="2">
        <v>2007</v>
      </c>
      <c r="B466" s="19" t="s">
        <v>25</v>
      </c>
      <c r="C466" s="5">
        <v>140017</v>
      </c>
      <c r="D466">
        <v>672</v>
      </c>
      <c r="E466" s="7">
        <f>C466/D466</f>
        <v>208.35863095238096</v>
      </c>
      <c r="F466" s="11">
        <f>C466/903341</f>
        <v>0.15499905351356796</v>
      </c>
      <c r="G466" s="13">
        <v>64343</v>
      </c>
      <c r="H466" s="16">
        <f>C466/G466</f>
        <v>2.1761030725953097</v>
      </c>
    </row>
    <row r="467" spans="1:754" x14ac:dyDescent="0.2">
      <c r="A467" s="2">
        <v>2012</v>
      </c>
      <c r="B467" s="19" t="s">
        <v>25</v>
      </c>
      <c r="C467" s="5">
        <v>140270</v>
      </c>
      <c r="D467">
        <v>687</v>
      </c>
      <c r="E467" s="7">
        <f>C467/D467</f>
        <v>204.17758369723435</v>
      </c>
      <c r="F467" s="11">
        <f>C467/903341</f>
        <v>0.15527912493731602</v>
      </c>
      <c r="G467" s="14">
        <v>64232</v>
      </c>
      <c r="H467" s="16">
        <f>C467/G467</f>
        <v>2.1838024660605306</v>
      </c>
    </row>
    <row r="468" spans="1:754" x14ac:dyDescent="0.2">
      <c r="A468">
        <v>1992</v>
      </c>
      <c r="B468" s="19" t="s">
        <v>25</v>
      </c>
      <c r="C468" s="6">
        <v>163072</v>
      </c>
      <c r="D468">
        <v>636</v>
      </c>
      <c r="E468" s="7">
        <f>C468/D468</f>
        <v>256.40251572327043</v>
      </c>
      <c r="F468" s="11">
        <f>C468/903341</f>
        <v>0.18052097712823839</v>
      </c>
      <c r="G468" s="13">
        <v>66602</v>
      </c>
      <c r="H468" s="16">
        <f>C468/G468</f>
        <v>2.4484550013513107</v>
      </c>
    </row>
    <row r="469" spans="1:754" x14ac:dyDescent="0.2">
      <c r="A469" s="2">
        <v>2002</v>
      </c>
      <c r="B469" s="19" t="s">
        <v>25</v>
      </c>
      <c r="C469" s="6">
        <v>159258</v>
      </c>
      <c r="D469">
        <v>690</v>
      </c>
      <c r="E469" s="7">
        <f>C469/D469</f>
        <v>230.80869565217392</v>
      </c>
      <c r="F469" s="11">
        <f>C469/903341</f>
        <v>0.17629887274019446</v>
      </c>
      <c r="G469" s="14">
        <v>63971</v>
      </c>
      <c r="H469" s="16">
        <f>C469/G469</f>
        <v>2.489534320238858</v>
      </c>
    </row>
    <row r="470" spans="1:754" x14ac:dyDescent="0.2">
      <c r="A470">
        <v>1987</v>
      </c>
      <c r="B470" s="19" t="s">
        <v>25</v>
      </c>
      <c r="C470" s="6">
        <v>175803</v>
      </c>
      <c r="D470" s="5">
        <v>708</v>
      </c>
      <c r="E470" s="7">
        <f>C470/D470</f>
        <v>248.3093220338983</v>
      </c>
      <c r="F470" s="11">
        <f>C470/903341</f>
        <v>0.19461421545130797</v>
      </c>
      <c r="G470" s="13">
        <v>65906</v>
      </c>
      <c r="H470" s="16">
        <f>C470/G470</f>
        <v>2.6674809577276726</v>
      </c>
    </row>
    <row r="471" spans="1:754" x14ac:dyDescent="0.2">
      <c r="A471" s="2">
        <v>1974</v>
      </c>
      <c r="B471" s="19" t="s">
        <v>25</v>
      </c>
      <c r="C471" s="6">
        <v>194898</v>
      </c>
      <c r="D471" s="5">
        <v>795</v>
      </c>
      <c r="E471" s="7">
        <f>C471/D471</f>
        <v>245.15471698113208</v>
      </c>
      <c r="F471" s="11">
        <f>C471/903341</f>
        <v>0.21575241243340001</v>
      </c>
      <c r="G471" s="14">
        <v>67803</v>
      </c>
      <c r="H471" s="16">
        <f>C471/G471</f>
        <v>2.8744745807707623</v>
      </c>
    </row>
    <row r="472" spans="1:754" x14ac:dyDescent="0.2">
      <c r="A472">
        <v>1982</v>
      </c>
      <c r="B472" s="19" t="s">
        <v>25</v>
      </c>
      <c r="C472" s="6">
        <v>194363</v>
      </c>
      <c r="D472" s="5">
        <v>796</v>
      </c>
      <c r="E472" s="7">
        <f>C472/D472</f>
        <v>244.1746231155779</v>
      </c>
      <c r="F472" s="11">
        <f>C472/903341</f>
        <v>0.21516016653733197</v>
      </c>
      <c r="G472" s="13">
        <v>66436</v>
      </c>
      <c r="H472" s="16">
        <f>C472/G472</f>
        <v>2.925567463423445</v>
      </c>
      <c r="DU472" s="2"/>
      <c r="DV472" s="2"/>
      <c r="DW472" s="2"/>
      <c r="DX472" s="2"/>
      <c r="DY472" s="2"/>
      <c r="DZ472" s="2"/>
      <c r="EA472" s="2"/>
      <c r="EB472" s="2"/>
      <c r="EC472" s="2"/>
      <c r="ED472" s="2"/>
      <c r="EE472" s="2"/>
      <c r="EF472" s="2"/>
      <c r="EG472" s="2"/>
      <c r="EH472" s="2"/>
      <c r="EI472" s="2"/>
      <c r="EJ472" s="2"/>
      <c r="EK472" s="2"/>
      <c r="EL472" s="2"/>
      <c r="EM472" s="2"/>
      <c r="EN472" s="2"/>
      <c r="EO472" s="2"/>
      <c r="EP472" s="2"/>
      <c r="EQ472" s="2"/>
      <c r="ER472" s="2"/>
      <c r="ES472" s="2"/>
      <c r="ET472" s="2"/>
      <c r="EU472" s="2"/>
      <c r="EV472" s="2"/>
      <c r="EW472" s="2"/>
      <c r="EX472" s="2"/>
      <c r="EY472" s="2"/>
      <c r="EZ472" s="2"/>
      <c r="FA472" s="2"/>
      <c r="FB472" s="2"/>
      <c r="FC472" s="2"/>
      <c r="FD472" s="2"/>
      <c r="FE472" s="2"/>
      <c r="FF472" s="2"/>
      <c r="FG472" s="2"/>
      <c r="FH472" s="2"/>
      <c r="FI472" s="2"/>
      <c r="FJ472" s="2"/>
      <c r="FK472" s="2"/>
      <c r="FL472" s="2"/>
      <c r="FM472" s="2"/>
      <c r="FN472" s="2"/>
      <c r="FO472" s="2"/>
      <c r="FP472" s="2"/>
      <c r="FQ472" s="2"/>
      <c r="FR472" s="2"/>
      <c r="FS472" s="2"/>
      <c r="FT472" s="2"/>
      <c r="FU472" s="2"/>
      <c r="FV472" s="2"/>
      <c r="FW472" s="2"/>
      <c r="FX472" s="2"/>
      <c r="FY472" s="2"/>
      <c r="FZ472" s="2"/>
      <c r="GA472" s="2"/>
      <c r="GB472" s="2"/>
      <c r="GC472" s="2"/>
      <c r="GD472" s="2"/>
      <c r="GE472" s="2"/>
      <c r="GF472" s="2"/>
      <c r="GG472" s="2"/>
      <c r="GH472" s="2"/>
      <c r="GI472" s="2"/>
      <c r="GJ472" s="2"/>
      <c r="GK472" s="2"/>
      <c r="GL472" s="2"/>
      <c r="GM472" s="2"/>
      <c r="GN472" s="2"/>
      <c r="GO472" s="2"/>
      <c r="GP472" s="2"/>
      <c r="GQ472" s="2"/>
      <c r="GR472" s="2"/>
      <c r="GS472" s="2"/>
      <c r="GT472" s="2"/>
      <c r="GU472" s="2"/>
      <c r="GV472" s="2"/>
      <c r="GW472" s="2"/>
      <c r="GX472" s="2"/>
      <c r="GY472" s="2"/>
      <c r="GZ472" s="2"/>
      <c r="HA472" s="2"/>
      <c r="HB472" s="2"/>
      <c r="HC472" s="2"/>
      <c r="HD472" s="2"/>
      <c r="HE472" s="2"/>
      <c r="HF472" s="2"/>
      <c r="HG472" s="2"/>
      <c r="HH472" s="2"/>
      <c r="HI472" s="2"/>
      <c r="HJ472" s="2"/>
      <c r="HK472" s="2"/>
      <c r="HL472" s="2"/>
      <c r="HM472" s="2"/>
      <c r="HN472" s="2"/>
      <c r="HO472" s="2"/>
      <c r="HP472" s="2"/>
      <c r="HQ472" s="2"/>
      <c r="HR472" s="2"/>
      <c r="HS472" s="2"/>
      <c r="HT472" s="2"/>
      <c r="HU472" s="2"/>
      <c r="HV472" s="2"/>
      <c r="HW472" s="2"/>
      <c r="HX472" s="2"/>
      <c r="HY472" s="2"/>
      <c r="HZ472" s="2"/>
      <c r="IA472" s="2"/>
      <c r="IB472" s="2"/>
      <c r="IC472" s="2"/>
      <c r="ID472" s="2"/>
      <c r="IE472" s="2"/>
      <c r="IF472" s="2"/>
      <c r="IG472" s="2"/>
      <c r="IH472" s="2"/>
      <c r="II472" s="2"/>
      <c r="IJ472" s="2"/>
      <c r="IK472" s="2"/>
      <c r="IL472" s="2"/>
      <c r="IM472" s="2"/>
      <c r="IN472" s="2"/>
      <c r="IO472" s="2"/>
      <c r="IP472" s="2"/>
      <c r="IQ472" s="2"/>
      <c r="IR472" s="2"/>
      <c r="IS472" s="2"/>
      <c r="IT472" s="2"/>
      <c r="IU472" s="2"/>
      <c r="IV472" s="2"/>
      <c r="IW472" s="2"/>
      <c r="IX472" s="2"/>
      <c r="IY472" s="2"/>
      <c r="IZ472" s="2"/>
      <c r="JA472" s="2"/>
      <c r="JB472" s="2"/>
      <c r="JC472" s="2"/>
      <c r="JD472" s="2"/>
      <c r="JE472" s="2"/>
      <c r="JF472" s="2"/>
      <c r="JG472" s="2"/>
      <c r="JH472" s="2"/>
      <c r="JI472" s="2"/>
      <c r="JJ472" s="2"/>
      <c r="JK472" s="2"/>
      <c r="JL472" s="2"/>
      <c r="JM472" s="2"/>
      <c r="JN472" s="2"/>
      <c r="JO472" s="2"/>
      <c r="JP472" s="2"/>
      <c r="JQ472" s="2"/>
      <c r="JR472" s="2"/>
      <c r="JS472" s="2"/>
      <c r="JT472" s="2"/>
      <c r="JU472" s="2"/>
      <c r="JV472" s="2"/>
      <c r="JW472" s="2"/>
      <c r="JX472" s="2"/>
      <c r="JY472" s="2"/>
      <c r="JZ472" s="2"/>
      <c r="KA472" s="2"/>
      <c r="KB472" s="2"/>
      <c r="KC472" s="2"/>
      <c r="KD472" s="2"/>
      <c r="KE472" s="2"/>
      <c r="KF472" s="2"/>
      <c r="KG472" s="2"/>
      <c r="KH472" s="2"/>
      <c r="KI472" s="2"/>
      <c r="KJ472" s="2"/>
      <c r="KK472" s="2"/>
      <c r="KL472" s="2"/>
      <c r="KM472" s="2"/>
      <c r="KN472" s="2"/>
      <c r="KO472" s="2"/>
      <c r="KP472" s="2"/>
      <c r="KQ472" s="2"/>
      <c r="KR472" s="2"/>
      <c r="KS472" s="2"/>
      <c r="KT472" s="2"/>
      <c r="KU472" s="2"/>
      <c r="KV472" s="2"/>
      <c r="KW472" s="2"/>
      <c r="KX472" s="2"/>
      <c r="KY472" s="2"/>
      <c r="KZ472" s="2"/>
      <c r="LA472" s="2"/>
      <c r="LB472" s="2"/>
      <c r="LC472" s="2"/>
      <c r="LD472" s="2"/>
      <c r="LE472" s="2"/>
      <c r="LF472" s="2"/>
      <c r="LG472" s="2"/>
      <c r="LH472" s="2"/>
      <c r="LI472" s="2"/>
      <c r="LJ472" s="2"/>
      <c r="LK472" s="2"/>
      <c r="LL472" s="2"/>
      <c r="LM472" s="2"/>
      <c r="LN472" s="2"/>
      <c r="LO472" s="2"/>
      <c r="LP472" s="2"/>
      <c r="LQ472" s="2"/>
      <c r="LR472" s="2"/>
      <c r="LS472" s="2"/>
      <c r="LT472" s="2"/>
      <c r="LU472" s="2"/>
      <c r="LV472" s="2"/>
      <c r="LW472" s="2"/>
      <c r="LX472" s="2"/>
      <c r="LY472" s="2"/>
      <c r="LZ472" s="2"/>
      <c r="MA472" s="2"/>
      <c r="MB472" s="2"/>
      <c r="MC472" s="2"/>
      <c r="MD472" s="2"/>
      <c r="ME472" s="2"/>
      <c r="MF472" s="2"/>
      <c r="MG472" s="2"/>
      <c r="MH472" s="2"/>
      <c r="MI472" s="2"/>
      <c r="MJ472" s="2"/>
      <c r="MK472" s="2"/>
      <c r="ML472" s="2"/>
      <c r="MM472" s="2"/>
      <c r="MN472" s="2"/>
      <c r="MO472" s="2"/>
      <c r="MP472" s="2"/>
      <c r="MQ472" s="2"/>
      <c r="MR472" s="2"/>
      <c r="MS472" s="2"/>
      <c r="MT472" s="2"/>
      <c r="MU472" s="2"/>
      <c r="MV472" s="2"/>
      <c r="MW472" s="2"/>
      <c r="MX472" s="2"/>
      <c r="MY472" s="2"/>
      <c r="MZ472" s="2"/>
      <c r="NA472" s="2"/>
      <c r="NB472" s="2"/>
      <c r="NC472" s="2"/>
      <c r="ND472" s="2"/>
      <c r="NE472" s="2"/>
      <c r="NF472" s="2"/>
      <c r="NG472" s="2"/>
      <c r="NH472" s="2"/>
      <c r="NI472" s="2"/>
      <c r="NJ472" s="2"/>
      <c r="NK472" s="2"/>
      <c r="NL472" s="2"/>
      <c r="NM472" s="2"/>
      <c r="NN472" s="2"/>
      <c r="NO472" s="2"/>
      <c r="NP472" s="2"/>
      <c r="NQ472" s="2"/>
      <c r="NR472" s="2"/>
      <c r="NS472" s="2"/>
      <c r="NT472" s="2"/>
      <c r="NU472" s="2"/>
      <c r="NV472" s="2"/>
      <c r="NW472" s="2"/>
      <c r="NX472" s="2"/>
      <c r="NY472" s="2"/>
      <c r="NZ472" s="2"/>
      <c r="OA472" s="2"/>
      <c r="OB472" s="2"/>
      <c r="OC472" s="2"/>
      <c r="OD472" s="2"/>
      <c r="OE472" s="2"/>
      <c r="OF472" s="2"/>
      <c r="OG472" s="2"/>
      <c r="OH472" s="2"/>
      <c r="OI472" s="2"/>
      <c r="OJ472" s="2"/>
      <c r="OK472" s="2"/>
      <c r="OL472" s="2"/>
      <c r="OM472" s="2"/>
      <c r="ON472" s="2"/>
      <c r="OO472" s="2"/>
      <c r="OP472" s="2"/>
      <c r="OQ472" s="2"/>
      <c r="OR472" s="2"/>
      <c r="OS472" s="2"/>
      <c r="OT472" s="2"/>
      <c r="OU472" s="2"/>
      <c r="OV472" s="2"/>
      <c r="OW472" s="2"/>
      <c r="OX472" s="2"/>
      <c r="OY472" s="2"/>
      <c r="OZ472" s="2"/>
      <c r="PA472" s="2"/>
      <c r="PB472" s="2"/>
      <c r="PC472" s="2"/>
      <c r="PD472" s="2"/>
      <c r="PE472" s="2"/>
      <c r="PF472" s="2"/>
      <c r="PG472" s="2"/>
      <c r="PH472" s="2"/>
      <c r="PI472" s="2"/>
      <c r="PJ472" s="2"/>
      <c r="PK472" s="2"/>
      <c r="PL472" s="2"/>
      <c r="PM472" s="2"/>
      <c r="PN472" s="2"/>
      <c r="PO472" s="2"/>
      <c r="PP472" s="2"/>
      <c r="PQ472" s="2"/>
      <c r="PR472" s="2"/>
      <c r="PS472" s="2"/>
      <c r="PT472" s="2"/>
      <c r="PU472" s="2"/>
      <c r="PV472" s="2"/>
      <c r="PW472" s="2"/>
      <c r="PX472" s="2"/>
      <c r="PY472" s="2"/>
      <c r="PZ472" s="2"/>
      <c r="QA472" s="2"/>
      <c r="QB472" s="2"/>
      <c r="QC472" s="2"/>
      <c r="QD472" s="2"/>
      <c r="QE472" s="2"/>
      <c r="QF472" s="2"/>
      <c r="QG472" s="2"/>
      <c r="QH472" s="2"/>
      <c r="QI472" s="2"/>
      <c r="QJ472" s="2"/>
      <c r="QK472" s="2"/>
      <c r="QL472" s="2"/>
      <c r="QM472" s="2"/>
      <c r="QN472" s="2"/>
      <c r="QO472" s="2"/>
      <c r="QP472" s="2"/>
      <c r="QQ472" s="2"/>
      <c r="QR472" s="2"/>
      <c r="QS472" s="2"/>
      <c r="QT472" s="2"/>
      <c r="QU472" s="2"/>
      <c r="QV472" s="2"/>
      <c r="QW472" s="2"/>
      <c r="QX472" s="2"/>
      <c r="QY472" s="2"/>
      <c r="QZ472" s="2"/>
      <c r="RA472" s="2"/>
      <c r="RB472" s="2"/>
      <c r="RC472" s="2"/>
      <c r="RD472" s="2"/>
      <c r="RE472" s="2"/>
      <c r="RF472" s="2"/>
      <c r="RG472" s="2"/>
      <c r="RH472" s="2"/>
      <c r="RI472" s="2"/>
      <c r="RJ472" s="2"/>
      <c r="RK472" s="2"/>
      <c r="RL472" s="2"/>
      <c r="RM472" s="2"/>
      <c r="RN472" s="2"/>
      <c r="RO472" s="2"/>
      <c r="RP472" s="2"/>
      <c r="RQ472" s="2"/>
      <c r="RR472" s="2"/>
      <c r="RS472" s="2"/>
      <c r="RT472" s="2"/>
      <c r="RU472" s="2"/>
      <c r="RV472" s="2"/>
      <c r="RW472" s="2"/>
      <c r="RX472" s="2"/>
      <c r="RY472" s="2"/>
      <c r="RZ472" s="2"/>
      <c r="SA472" s="2"/>
      <c r="SB472" s="2"/>
      <c r="SC472" s="2"/>
      <c r="SD472" s="2"/>
      <c r="SE472" s="2"/>
      <c r="SF472" s="2"/>
      <c r="SG472" s="2"/>
      <c r="SH472" s="2"/>
      <c r="SI472" s="2"/>
      <c r="SJ472" s="2"/>
      <c r="SK472" s="2"/>
      <c r="SL472" s="2"/>
      <c r="SM472" s="2"/>
      <c r="SN472" s="2"/>
      <c r="SO472" s="2"/>
      <c r="SP472" s="2"/>
      <c r="SQ472" s="2"/>
      <c r="SR472" s="2"/>
      <c r="SS472" s="2"/>
      <c r="ST472" s="2"/>
      <c r="SU472" s="2"/>
      <c r="SV472" s="2"/>
      <c r="SW472" s="2"/>
      <c r="SX472" s="2"/>
      <c r="SY472" s="2"/>
      <c r="SZ472" s="2"/>
      <c r="TA472" s="2"/>
      <c r="TB472" s="2"/>
      <c r="TC472" s="2"/>
      <c r="TD472" s="2"/>
      <c r="TE472" s="2"/>
      <c r="TF472" s="2"/>
      <c r="TG472" s="2"/>
      <c r="TH472" s="2"/>
      <c r="TI472" s="2"/>
      <c r="TJ472" s="2"/>
      <c r="TK472" s="2"/>
      <c r="TL472" s="2"/>
      <c r="TM472" s="2"/>
      <c r="TN472" s="2"/>
      <c r="TO472" s="2"/>
      <c r="TP472" s="2"/>
      <c r="TQ472" s="2"/>
      <c r="TR472" s="2"/>
      <c r="TS472" s="2"/>
      <c r="TT472" s="2"/>
      <c r="TU472" s="2"/>
      <c r="TV472" s="2"/>
      <c r="TW472" s="2"/>
      <c r="TX472" s="2"/>
      <c r="TY472" s="2"/>
      <c r="TZ472" s="2"/>
      <c r="UA472" s="2"/>
      <c r="UB472" s="2"/>
      <c r="UC472" s="2"/>
      <c r="UD472" s="2"/>
      <c r="UE472" s="2"/>
      <c r="UF472" s="2"/>
      <c r="UG472" s="2"/>
      <c r="UH472" s="2"/>
      <c r="UI472" s="2"/>
      <c r="UJ472" s="2"/>
      <c r="UK472" s="2"/>
      <c r="UL472" s="2"/>
      <c r="UM472" s="2"/>
      <c r="UN472" s="2"/>
      <c r="UO472" s="2"/>
      <c r="UP472" s="2"/>
      <c r="UQ472" s="2"/>
      <c r="UR472" s="2"/>
      <c r="US472" s="2"/>
      <c r="UT472" s="2"/>
      <c r="UU472" s="2"/>
      <c r="UV472" s="2"/>
      <c r="UW472" s="2"/>
      <c r="UX472" s="2"/>
      <c r="UY472" s="2"/>
      <c r="UZ472" s="2"/>
      <c r="VA472" s="2"/>
      <c r="VB472" s="2"/>
      <c r="VC472" s="2"/>
      <c r="VD472" s="2"/>
      <c r="VE472" s="2"/>
      <c r="VF472" s="2"/>
      <c r="VG472" s="2"/>
      <c r="VH472" s="2"/>
      <c r="VI472" s="2"/>
      <c r="VJ472" s="2"/>
      <c r="VK472" s="2"/>
      <c r="VL472" s="2"/>
      <c r="VM472" s="2"/>
      <c r="VN472" s="2"/>
      <c r="VO472" s="2"/>
      <c r="VP472" s="2"/>
      <c r="VQ472" s="2"/>
      <c r="VR472" s="2"/>
      <c r="VS472" s="2"/>
      <c r="VT472" s="2"/>
      <c r="VU472" s="2"/>
      <c r="VV472" s="2"/>
      <c r="VW472" s="2"/>
      <c r="VX472" s="2"/>
      <c r="VY472" s="2"/>
      <c r="VZ472" s="2"/>
      <c r="WA472" s="2"/>
      <c r="WB472" s="2"/>
      <c r="WC472" s="2"/>
      <c r="WD472" s="2"/>
      <c r="WE472" s="2"/>
      <c r="WF472" s="2"/>
      <c r="WG472" s="2"/>
      <c r="WH472" s="2"/>
      <c r="WI472" s="2"/>
      <c r="WJ472" s="2"/>
      <c r="WK472" s="2"/>
      <c r="WL472" s="2"/>
      <c r="WM472" s="2"/>
      <c r="WN472" s="2"/>
      <c r="WO472" s="2"/>
      <c r="WP472" s="2"/>
      <c r="WQ472" s="2"/>
      <c r="WR472" s="2"/>
      <c r="WS472" s="2"/>
      <c r="WT472" s="2"/>
      <c r="WU472" s="2"/>
      <c r="WV472" s="2"/>
      <c r="WW472" s="2"/>
      <c r="WX472" s="2"/>
      <c r="WY472" s="2"/>
      <c r="WZ472" s="2"/>
      <c r="XA472" s="2"/>
      <c r="XB472" s="2"/>
      <c r="XC472" s="2"/>
      <c r="XD472" s="2"/>
      <c r="XE472" s="2"/>
      <c r="XF472" s="2"/>
      <c r="XG472" s="2"/>
      <c r="XH472" s="2"/>
      <c r="XI472" s="2"/>
      <c r="XJ472" s="2"/>
      <c r="XK472" s="2"/>
      <c r="XL472" s="2"/>
      <c r="XM472" s="2"/>
      <c r="XN472" s="2"/>
      <c r="XO472" s="2"/>
      <c r="XP472" s="2"/>
      <c r="XQ472" s="2"/>
      <c r="XR472" s="2"/>
      <c r="XS472" s="2"/>
      <c r="XT472" s="2"/>
      <c r="XU472" s="2"/>
      <c r="XV472" s="2"/>
      <c r="XW472" s="2"/>
      <c r="XX472" s="2"/>
      <c r="XY472" s="2"/>
      <c r="XZ472" s="2"/>
      <c r="YA472" s="2"/>
      <c r="YB472" s="2"/>
      <c r="YC472" s="2"/>
      <c r="YD472" s="2"/>
      <c r="YE472" s="2"/>
      <c r="YF472" s="2"/>
      <c r="YG472" s="2"/>
      <c r="YH472" s="2"/>
      <c r="YI472" s="2"/>
      <c r="YJ472" s="2"/>
      <c r="YK472" s="2"/>
      <c r="YL472" s="2"/>
      <c r="YM472" s="2"/>
      <c r="YN472" s="2"/>
      <c r="YO472" s="2"/>
      <c r="YP472" s="2"/>
      <c r="YQ472" s="2"/>
      <c r="YR472" s="2"/>
      <c r="YS472" s="2"/>
      <c r="YT472" s="2"/>
      <c r="YU472" s="2"/>
      <c r="YV472" s="2"/>
      <c r="YW472" s="2"/>
      <c r="YX472" s="2"/>
      <c r="YY472" s="2"/>
      <c r="YZ472" s="2"/>
      <c r="ZA472" s="2"/>
      <c r="ZB472" s="2"/>
      <c r="ZC472" s="2"/>
      <c r="ZD472" s="2"/>
      <c r="ZE472" s="2"/>
      <c r="ZF472" s="2"/>
      <c r="ZG472" s="2"/>
      <c r="ZH472" s="2"/>
      <c r="ZI472" s="2"/>
      <c r="ZJ472" s="2"/>
      <c r="ZK472" s="2"/>
      <c r="ZL472" s="2"/>
      <c r="ZM472" s="2"/>
      <c r="ZN472" s="2"/>
      <c r="ZO472" s="2"/>
      <c r="ZP472" s="2"/>
      <c r="ZQ472" s="2"/>
      <c r="ZR472" s="2"/>
      <c r="ZS472" s="2"/>
      <c r="ZT472" s="2"/>
      <c r="ZU472" s="2"/>
      <c r="ZV472" s="2"/>
      <c r="ZW472" s="2"/>
      <c r="ZX472" s="2"/>
      <c r="ZY472" s="2"/>
      <c r="ZZ472" s="2"/>
      <c r="AAA472" s="2"/>
      <c r="AAB472" s="2"/>
      <c r="AAC472" s="2"/>
      <c r="AAD472" s="2"/>
      <c r="AAE472" s="2"/>
      <c r="AAF472" s="2"/>
      <c r="AAG472" s="2"/>
      <c r="AAH472" s="2"/>
      <c r="AAI472" s="2"/>
      <c r="AAJ472" s="2"/>
      <c r="AAK472" s="2"/>
      <c r="AAL472" s="2"/>
      <c r="AAM472" s="2"/>
      <c r="AAN472" s="2"/>
      <c r="AAO472" s="2"/>
      <c r="AAP472" s="2"/>
      <c r="AAQ472" s="2"/>
      <c r="AAR472" s="2"/>
      <c r="AAS472" s="2"/>
      <c r="AAT472" s="2"/>
      <c r="AAU472" s="2"/>
      <c r="AAV472" s="2"/>
      <c r="AAW472" s="2"/>
      <c r="AAX472" s="2"/>
      <c r="AAY472" s="2"/>
      <c r="AAZ472" s="2"/>
      <c r="ABA472" s="2"/>
      <c r="ABB472" s="2"/>
      <c r="ABC472" s="2"/>
      <c r="ABD472" s="2"/>
      <c r="ABE472" s="2"/>
      <c r="ABF472" s="2"/>
      <c r="ABG472" s="2"/>
      <c r="ABH472" s="2"/>
      <c r="ABI472" s="2"/>
      <c r="ABJ472" s="2"/>
      <c r="ABK472" s="2"/>
      <c r="ABL472" s="2"/>
      <c r="ABM472" s="2"/>
      <c r="ABN472" s="2"/>
      <c r="ABO472" s="2"/>
      <c r="ABP472" s="2"/>
      <c r="ABQ472" s="2"/>
      <c r="ABR472" s="2"/>
      <c r="ABS472" s="2"/>
      <c r="ABT472" s="2"/>
      <c r="ABU472" s="2"/>
      <c r="ABV472" s="2"/>
      <c r="ABW472" s="2"/>
      <c r="ABX472" s="2"/>
      <c r="ABY472" s="2"/>
      <c r="ABZ472" s="2"/>
    </row>
    <row r="473" spans="1:754" x14ac:dyDescent="0.2">
      <c r="A473" s="2">
        <v>1978</v>
      </c>
      <c r="B473" s="19" t="s">
        <v>25</v>
      </c>
      <c r="C473" s="6">
        <v>200966</v>
      </c>
      <c r="D473" s="5">
        <v>850</v>
      </c>
      <c r="E473" s="7">
        <f>C473/D473</f>
        <v>236.43058823529412</v>
      </c>
      <c r="F473" s="11">
        <f>C473/903341</f>
        <v>0.22246969859665397</v>
      </c>
      <c r="G473" s="5">
        <v>67159</v>
      </c>
      <c r="H473" s="16">
        <f>C473/G473</f>
        <v>2.9923911910540659</v>
      </c>
    </row>
    <row r="474" spans="1:754" x14ac:dyDescent="0.2">
      <c r="A474">
        <v>1930</v>
      </c>
      <c r="B474" s="19" t="s">
        <v>25</v>
      </c>
      <c r="C474" s="5">
        <v>300638</v>
      </c>
      <c r="D474" s="5">
        <v>2400</v>
      </c>
      <c r="E474" s="7">
        <f>C474/D474</f>
        <v>125.26583333333333</v>
      </c>
      <c r="F474" s="11">
        <f>C474/903341</f>
        <v>0.33280676953664229</v>
      </c>
      <c r="G474" s="10">
        <v>64962</v>
      </c>
      <c r="H474" s="16">
        <f>C474/G474</f>
        <v>4.6279055447800248</v>
      </c>
    </row>
    <row r="475" spans="1:754" x14ac:dyDescent="0.2">
      <c r="A475" s="2">
        <v>1950</v>
      </c>
      <c r="B475" s="19" t="s">
        <v>25</v>
      </c>
      <c r="C475" s="6">
        <v>282277</v>
      </c>
      <c r="D475" s="5">
        <v>1869</v>
      </c>
      <c r="E475" s="7">
        <f>C475/D475</f>
        <v>151.03103263777422</v>
      </c>
      <c r="F475" s="11">
        <f>C475/903341</f>
        <v>0.31248111178392213</v>
      </c>
      <c r="G475" s="12">
        <v>59527</v>
      </c>
      <c r="H475" s="16">
        <f>C475/G475</f>
        <v>4.7419994288306144</v>
      </c>
    </row>
    <row r="476" spans="1:754" x14ac:dyDescent="0.2">
      <c r="A476" s="2">
        <v>1940</v>
      </c>
      <c r="B476" s="19" t="s">
        <v>25</v>
      </c>
      <c r="C476" s="6">
        <v>292788</v>
      </c>
      <c r="D476" s="5">
        <v>2316</v>
      </c>
      <c r="E476" s="7">
        <f>C476/D476</f>
        <v>126.41968911917098</v>
      </c>
      <c r="F476" s="11">
        <f>C476/903341</f>
        <v>0.32411680638872808</v>
      </c>
      <c r="G476" s="10">
        <v>59527</v>
      </c>
      <c r="H476" s="16">
        <f>C476/G476</f>
        <v>4.9185747643926288</v>
      </c>
    </row>
    <row r="477" spans="1:754" x14ac:dyDescent="0.2">
      <c r="A477">
        <v>1920</v>
      </c>
      <c r="B477" s="19" t="s">
        <v>25</v>
      </c>
      <c r="C477" s="4">
        <v>334277</v>
      </c>
      <c r="D477" s="6">
        <v>2849</v>
      </c>
      <c r="E477" s="7">
        <f>C477/D477</f>
        <v>117.33134433134433</v>
      </c>
      <c r="F477" s="11">
        <f>C477/903341</f>
        <v>0.37004519887838588</v>
      </c>
      <c r="G477" s="12">
        <v>64962</v>
      </c>
      <c r="H477" s="16">
        <f>C477/G477</f>
        <v>5.1457313506357565</v>
      </c>
    </row>
    <row r="478" spans="1:754" x14ac:dyDescent="0.2">
      <c r="A478">
        <v>1910</v>
      </c>
      <c r="B478" s="19" t="s">
        <v>25</v>
      </c>
      <c r="C478" s="4">
        <v>371969</v>
      </c>
      <c r="D478" s="6">
        <v>2739</v>
      </c>
      <c r="E478" s="7">
        <f>C478/D478</f>
        <v>135.80467323840818</v>
      </c>
      <c r="F478" s="11">
        <f>C478/903341</f>
        <v>0.41177030600847297</v>
      </c>
      <c r="G478" s="17"/>
      <c r="DU478" s="2"/>
      <c r="DV478" s="2"/>
      <c r="DW478" s="2"/>
      <c r="DX478" s="2"/>
      <c r="DY478" s="2"/>
      <c r="DZ478" s="2"/>
      <c r="EA478" s="2"/>
      <c r="EB478" s="2"/>
      <c r="EC478" s="2"/>
      <c r="ED478" s="2"/>
      <c r="EE478" s="2"/>
      <c r="EF478" s="2"/>
      <c r="EG478" s="2"/>
      <c r="EH478" s="2"/>
      <c r="EI478" s="2"/>
      <c r="EJ478" s="2"/>
      <c r="EK478" s="2"/>
      <c r="EL478" s="2"/>
      <c r="EM478" s="2"/>
      <c r="EN478" s="2"/>
      <c r="EO478" s="2"/>
      <c r="EP478" s="2"/>
      <c r="EQ478" s="2"/>
      <c r="ER478" s="2"/>
      <c r="ES478" s="2"/>
      <c r="ET478" s="2"/>
      <c r="EU478" s="2"/>
      <c r="EV478" s="2"/>
      <c r="EW478" s="2"/>
      <c r="EX478" s="2"/>
      <c r="EY478" s="2"/>
      <c r="EZ478" s="2"/>
      <c r="FA478" s="2"/>
      <c r="FB478" s="2"/>
      <c r="FC478" s="2"/>
      <c r="FD478" s="2"/>
      <c r="FE478" s="2"/>
      <c r="FF478" s="2"/>
      <c r="FG478" s="2"/>
      <c r="FH478" s="2"/>
      <c r="FI478" s="2"/>
      <c r="FJ478" s="2"/>
      <c r="FK478" s="2"/>
      <c r="FL478" s="2"/>
      <c r="FM478" s="2"/>
      <c r="FN478" s="2"/>
      <c r="FO478" s="2"/>
      <c r="FP478" s="2"/>
      <c r="FQ478" s="2"/>
      <c r="FR478" s="2"/>
      <c r="FS478" s="2"/>
      <c r="FT478" s="2"/>
      <c r="FU478" s="2"/>
      <c r="FV478" s="2"/>
      <c r="FW478" s="2"/>
      <c r="FX478" s="2"/>
      <c r="FY478" s="2"/>
      <c r="FZ478" s="2"/>
      <c r="GA478" s="2"/>
      <c r="GB478" s="2"/>
      <c r="GC478" s="2"/>
      <c r="GD478" s="2"/>
      <c r="GE478" s="2"/>
      <c r="GF478" s="2"/>
      <c r="GG478" s="2"/>
      <c r="GH478" s="2"/>
      <c r="GI478" s="2"/>
      <c r="GJ478" s="2"/>
      <c r="GK478" s="2"/>
      <c r="GL478" s="2"/>
      <c r="GM478" s="2"/>
      <c r="GN478" s="2"/>
      <c r="GO478" s="2"/>
      <c r="GP478" s="2"/>
      <c r="GQ478" s="2"/>
      <c r="GR478" s="2"/>
      <c r="GS478" s="2"/>
      <c r="GT478" s="2"/>
      <c r="GU478" s="2"/>
      <c r="GV478" s="2"/>
      <c r="GW478" s="2"/>
      <c r="GX478" s="2"/>
      <c r="GY478" s="2"/>
      <c r="GZ478" s="2"/>
      <c r="HA478" s="2"/>
      <c r="HB478" s="2"/>
      <c r="HC478" s="2"/>
      <c r="HD478" s="2"/>
      <c r="HE478" s="2"/>
      <c r="HF478" s="2"/>
      <c r="HG478" s="2"/>
      <c r="HH478" s="2"/>
      <c r="HI478" s="2"/>
      <c r="HJ478" s="2"/>
      <c r="HK478" s="2"/>
      <c r="HL478" s="2"/>
      <c r="HM478" s="2"/>
      <c r="HN478" s="2"/>
      <c r="HO478" s="2"/>
      <c r="HP478" s="2"/>
      <c r="HQ478" s="2"/>
      <c r="HR478" s="2"/>
      <c r="HS478" s="2"/>
      <c r="HT478" s="2"/>
      <c r="HU478" s="2"/>
      <c r="HV478" s="2"/>
      <c r="HW478" s="2"/>
      <c r="HX478" s="2"/>
      <c r="HY478" s="2"/>
      <c r="HZ478" s="2"/>
      <c r="IA478" s="2"/>
      <c r="IB478" s="2"/>
      <c r="IC478" s="2"/>
      <c r="ID478" s="2"/>
      <c r="IE478" s="2"/>
      <c r="IF478" s="2"/>
      <c r="IG478" s="2"/>
      <c r="IH478" s="2"/>
      <c r="II478" s="2"/>
      <c r="IJ478" s="2"/>
      <c r="IK478" s="2"/>
      <c r="IL478" s="2"/>
      <c r="IM478" s="2"/>
      <c r="IN478" s="2"/>
      <c r="IO478" s="2"/>
      <c r="IP478" s="2"/>
      <c r="IQ478" s="2"/>
      <c r="IR478" s="2"/>
      <c r="IS478" s="2"/>
      <c r="IT478" s="2"/>
      <c r="IU478" s="2"/>
      <c r="IV478" s="2"/>
      <c r="IW478" s="2"/>
      <c r="IX478" s="2"/>
      <c r="IY478" s="2"/>
      <c r="IZ478" s="2"/>
      <c r="JA478" s="2"/>
      <c r="JB478" s="2"/>
      <c r="JC478" s="2"/>
      <c r="JD478" s="2"/>
      <c r="JE478" s="2"/>
      <c r="JF478" s="2"/>
      <c r="JG478" s="2"/>
      <c r="JH478" s="2"/>
      <c r="JI478" s="2"/>
      <c r="JJ478" s="2"/>
      <c r="JK478" s="2"/>
      <c r="JL478" s="2"/>
      <c r="JM478" s="2"/>
      <c r="JN478" s="2"/>
      <c r="JO478" s="2"/>
      <c r="JP478" s="2"/>
      <c r="JQ478" s="2"/>
      <c r="JR478" s="2"/>
      <c r="JS478" s="2"/>
      <c r="JT478" s="2"/>
      <c r="JU478" s="2"/>
      <c r="JV478" s="2"/>
      <c r="JW478" s="2"/>
      <c r="JX478" s="2"/>
      <c r="JY478" s="2"/>
      <c r="JZ478" s="2"/>
      <c r="KA478" s="2"/>
      <c r="KB478" s="2"/>
      <c r="KC478" s="2"/>
      <c r="KD478" s="2"/>
      <c r="KE478" s="2"/>
      <c r="KF478" s="2"/>
      <c r="KG478" s="2"/>
      <c r="KH478" s="2"/>
      <c r="KI478" s="2"/>
      <c r="KJ478" s="2"/>
      <c r="KK478" s="2"/>
      <c r="KL478" s="2"/>
      <c r="KM478" s="2"/>
      <c r="KN478" s="2"/>
      <c r="KO478" s="2"/>
      <c r="KP478" s="2"/>
      <c r="KQ478" s="2"/>
      <c r="KR478" s="2"/>
      <c r="KS478" s="2"/>
      <c r="KT478" s="2"/>
      <c r="KU478" s="2"/>
      <c r="KV478" s="2"/>
      <c r="KW478" s="2"/>
      <c r="KX478" s="2"/>
      <c r="KY478" s="2"/>
      <c r="KZ478" s="2"/>
      <c r="LA478" s="2"/>
      <c r="LB478" s="2"/>
      <c r="LC478" s="2"/>
      <c r="LD478" s="2"/>
      <c r="LE478" s="2"/>
      <c r="LF478" s="2"/>
      <c r="LG478" s="2"/>
      <c r="LH478" s="2"/>
      <c r="LI478" s="2"/>
      <c r="LJ478" s="2"/>
      <c r="LK478" s="2"/>
      <c r="LL478" s="2"/>
      <c r="LM478" s="2"/>
      <c r="LN478" s="2"/>
      <c r="LO478" s="2"/>
      <c r="LP478" s="2"/>
      <c r="LQ478" s="2"/>
      <c r="LR478" s="2"/>
      <c r="LS478" s="2"/>
      <c r="LT478" s="2"/>
      <c r="LU478" s="2"/>
      <c r="LV478" s="2"/>
      <c r="LW478" s="2"/>
      <c r="LX478" s="2"/>
      <c r="LY478" s="2"/>
      <c r="LZ478" s="2"/>
      <c r="MA478" s="2"/>
      <c r="MB478" s="2"/>
      <c r="MC478" s="2"/>
      <c r="MD478" s="2"/>
      <c r="ME478" s="2"/>
      <c r="MF478" s="2"/>
      <c r="MG478" s="2"/>
      <c r="MH478" s="2"/>
      <c r="MI478" s="2"/>
      <c r="MJ478" s="2"/>
      <c r="MK478" s="2"/>
      <c r="ML478" s="2"/>
      <c r="MM478" s="2"/>
      <c r="MN478" s="2"/>
      <c r="MO478" s="2"/>
      <c r="MP478" s="2"/>
      <c r="MQ478" s="2"/>
      <c r="MR478" s="2"/>
      <c r="MS478" s="2"/>
      <c r="MT478" s="2"/>
      <c r="MU478" s="2"/>
      <c r="MV478" s="2"/>
      <c r="MW478" s="2"/>
      <c r="MX478" s="2"/>
      <c r="MY478" s="2"/>
      <c r="MZ478" s="2"/>
      <c r="NA478" s="2"/>
      <c r="NB478" s="2"/>
      <c r="NC478" s="2"/>
      <c r="ND478" s="2"/>
      <c r="NE478" s="2"/>
      <c r="NF478" s="2"/>
      <c r="NG478" s="2"/>
      <c r="NH478" s="2"/>
      <c r="NI478" s="2"/>
      <c r="NJ478" s="2"/>
      <c r="NK478" s="2"/>
      <c r="NL478" s="2"/>
      <c r="NM478" s="2"/>
      <c r="NN478" s="2"/>
      <c r="NO478" s="2"/>
      <c r="NP478" s="2"/>
      <c r="NQ478" s="2"/>
      <c r="NR478" s="2"/>
      <c r="NS478" s="2"/>
      <c r="NT478" s="2"/>
      <c r="NU478" s="2"/>
      <c r="NV478" s="2"/>
      <c r="NW478" s="2"/>
      <c r="NX478" s="2"/>
      <c r="NY478" s="2"/>
      <c r="NZ478" s="2"/>
      <c r="OA478" s="2"/>
      <c r="OB478" s="2"/>
      <c r="OC478" s="2"/>
      <c r="OD478" s="2"/>
      <c r="OE478" s="2"/>
      <c r="OF478" s="2"/>
      <c r="OG478" s="2"/>
      <c r="OH478" s="2"/>
      <c r="OI478" s="2"/>
      <c r="OJ478" s="2"/>
      <c r="OK478" s="2"/>
      <c r="OL478" s="2"/>
      <c r="OM478" s="2"/>
      <c r="ON478" s="2"/>
      <c r="OO478" s="2"/>
      <c r="OP478" s="2"/>
      <c r="OQ478" s="2"/>
      <c r="OR478" s="2"/>
      <c r="OS478" s="2"/>
      <c r="OT478" s="2"/>
      <c r="OU478" s="2"/>
      <c r="OV478" s="2"/>
      <c r="OW478" s="2"/>
      <c r="OX478" s="2"/>
      <c r="OY478" s="2"/>
      <c r="OZ478" s="2"/>
      <c r="PA478" s="2"/>
      <c r="PB478" s="2"/>
      <c r="PC478" s="2"/>
      <c r="PD478" s="2"/>
      <c r="PE478" s="2"/>
      <c r="PF478" s="2"/>
      <c r="PG478" s="2"/>
      <c r="PH478" s="2"/>
      <c r="PI478" s="2"/>
      <c r="PJ478" s="2"/>
      <c r="PK478" s="2"/>
      <c r="PL478" s="2"/>
      <c r="PM478" s="2"/>
      <c r="PN478" s="2"/>
      <c r="PO478" s="2"/>
      <c r="PP478" s="2"/>
      <c r="PQ478" s="2"/>
      <c r="PR478" s="2"/>
      <c r="PS478" s="2"/>
      <c r="PT478" s="2"/>
      <c r="PU478" s="2"/>
      <c r="PV478" s="2"/>
      <c r="PW478" s="2"/>
      <c r="PX478" s="2"/>
      <c r="PY478" s="2"/>
      <c r="PZ478" s="2"/>
      <c r="QA478" s="2"/>
      <c r="QB478" s="2"/>
      <c r="QC478" s="2"/>
      <c r="QD478" s="2"/>
      <c r="QE478" s="2"/>
      <c r="QF478" s="2"/>
      <c r="QG478" s="2"/>
      <c r="QH478" s="2"/>
      <c r="QI478" s="2"/>
      <c r="QJ478" s="2"/>
      <c r="QK478" s="2"/>
      <c r="QL478" s="2"/>
      <c r="QM478" s="2"/>
      <c r="QN478" s="2"/>
      <c r="QO478" s="2"/>
      <c r="QP478" s="2"/>
      <c r="QQ478" s="2"/>
      <c r="QR478" s="2"/>
      <c r="QS478" s="2"/>
      <c r="QT478" s="2"/>
      <c r="QU478" s="2"/>
      <c r="QV478" s="2"/>
      <c r="QW478" s="2"/>
      <c r="QX478" s="2"/>
      <c r="QY478" s="2"/>
      <c r="QZ478" s="2"/>
      <c r="RA478" s="2"/>
      <c r="RB478" s="2"/>
      <c r="RC478" s="2"/>
      <c r="RD478" s="2"/>
      <c r="RE478" s="2"/>
      <c r="RF478" s="2"/>
      <c r="RG478" s="2"/>
      <c r="RH478" s="2"/>
      <c r="RI478" s="2"/>
      <c r="RJ478" s="2"/>
      <c r="RK478" s="2"/>
      <c r="RL478" s="2"/>
      <c r="RM478" s="2"/>
      <c r="RN478" s="2"/>
      <c r="RO478" s="2"/>
      <c r="RP478" s="2"/>
      <c r="RQ478" s="2"/>
      <c r="RR478" s="2"/>
      <c r="RS478" s="2"/>
      <c r="RT478" s="2"/>
      <c r="RU478" s="2"/>
      <c r="RV478" s="2"/>
      <c r="RW478" s="2"/>
      <c r="RX478" s="2"/>
      <c r="RY478" s="2"/>
      <c r="RZ478" s="2"/>
      <c r="SA478" s="2"/>
      <c r="SB478" s="2"/>
      <c r="SC478" s="2"/>
      <c r="SD478" s="2"/>
      <c r="SE478" s="2"/>
      <c r="SF478" s="2"/>
      <c r="SG478" s="2"/>
      <c r="SH478" s="2"/>
      <c r="SI478" s="2"/>
      <c r="SJ478" s="2"/>
      <c r="SK478" s="2"/>
      <c r="SL478" s="2"/>
      <c r="SM478" s="2"/>
      <c r="SN478" s="2"/>
      <c r="SO478" s="2"/>
      <c r="SP478" s="2"/>
      <c r="SQ478" s="2"/>
      <c r="SR478" s="2"/>
      <c r="SS478" s="2"/>
      <c r="ST478" s="2"/>
      <c r="SU478" s="2"/>
      <c r="SV478" s="2"/>
      <c r="SW478" s="2"/>
      <c r="SX478" s="2"/>
      <c r="SY478" s="2"/>
      <c r="SZ478" s="2"/>
      <c r="TA478" s="2"/>
      <c r="TB478" s="2"/>
      <c r="TC478" s="2"/>
      <c r="TD478" s="2"/>
      <c r="TE478" s="2"/>
      <c r="TF478" s="2"/>
      <c r="TG478" s="2"/>
      <c r="TH478" s="2"/>
      <c r="TI478" s="2"/>
      <c r="TJ478" s="2"/>
      <c r="TK478" s="2"/>
      <c r="TL478" s="2"/>
      <c r="TM478" s="2"/>
      <c r="TN478" s="2"/>
      <c r="TO478" s="2"/>
      <c r="TP478" s="2"/>
      <c r="TQ478" s="2"/>
      <c r="TR478" s="2"/>
      <c r="TS478" s="2"/>
      <c r="TT478" s="2"/>
      <c r="TU478" s="2"/>
      <c r="TV478" s="2"/>
      <c r="TW478" s="2"/>
      <c r="TX478" s="2"/>
      <c r="TY478" s="2"/>
      <c r="TZ478" s="2"/>
      <c r="UA478" s="2"/>
      <c r="UB478" s="2"/>
      <c r="UC478" s="2"/>
      <c r="UD478" s="2"/>
      <c r="UE478" s="2"/>
      <c r="UF478" s="2"/>
      <c r="UG478" s="2"/>
      <c r="UH478" s="2"/>
      <c r="UI478" s="2"/>
      <c r="UJ478" s="2"/>
      <c r="UK478" s="2"/>
      <c r="UL478" s="2"/>
      <c r="UM478" s="2"/>
      <c r="UN478" s="2"/>
      <c r="UO478" s="2"/>
      <c r="UP478" s="2"/>
      <c r="UQ478" s="2"/>
      <c r="UR478" s="2"/>
      <c r="US478" s="2"/>
      <c r="UT478" s="2"/>
      <c r="UU478" s="2"/>
      <c r="UV478" s="2"/>
      <c r="UW478" s="2"/>
      <c r="UX478" s="2"/>
      <c r="UY478" s="2"/>
      <c r="UZ478" s="2"/>
      <c r="VA478" s="2"/>
      <c r="VB478" s="2"/>
      <c r="VC478" s="2"/>
      <c r="VD478" s="2"/>
      <c r="VE478" s="2"/>
      <c r="VF478" s="2"/>
      <c r="VG478" s="2"/>
      <c r="VH478" s="2"/>
      <c r="VI478" s="2"/>
      <c r="VJ478" s="2"/>
      <c r="VK478" s="2"/>
      <c r="VL478" s="2"/>
      <c r="VM478" s="2"/>
      <c r="VN478" s="2"/>
      <c r="VO478" s="2"/>
      <c r="VP478" s="2"/>
      <c r="VQ478" s="2"/>
      <c r="VR478" s="2"/>
      <c r="VS478" s="2"/>
      <c r="VT478" s="2"/>
      <c r="VU478" s="2"/>
      <c r="VV478" s="2"/>
      <c r="VW478" s="2"/>
      <c r="VX478" s="2"/>
      <c r="VY478" s="2"/>
      <c r="VZ478" s="2"/>
      <c r="WA478" s="2"/>
      <c r="WB478" s="2"/>
      <c r="WC478" s="2"/>
      <c r="WD478" s="2"/>
      <c r="WE478" s="2"/>
      <c r="WF478" s="2"/>
      <c r="WG478" s="2"/>
      <c r="WH478" s="2"/>
      <c r="WI478" s="2"/>
      <c r="WJ478" s="2"/>
      <c r="WK478" s="2"/>
      <c r="WL478" s="2"/>
      <c r="WM478" s="2"/>
      <c r="WN478" s="2"/>
      <c r="WO478" s="2"/>
      <c r="WP478" s="2"/>
      <c r="WQ478" s="2"/>
      <c r="WR478" s="2"/>
      <c r="WS478" s="2"/>
      <c r="WT478" s="2"/>
      <c r="WU478" s="2"/>
      <c r="WV478" s="2"/>
      <c r="WW478" s="2"/>
      <c r="WX478" s="2"/>
      <c r="WY478" s="2"/>
      <c r="WZ478" s="2"/>
      <c r="XA478" s="2"/>
      <c r="XB478" s="2"/>
      <c r="XC478" s="2"/>
      <c r="XD478" s="2"/>
      <c r="XE478" s="2"/>
      <c r="XF478" s="2"/>
      <c r="XG478" s="2"/>
      <c r="XH478" s="2"/>
      <c r="XI478" s="2"/>
      <c r="XJ478" s="2"/>
      <c r="XK478" s="2"/>
      <c r="XL478" s="2"/>
      <c r="XM478" s="2"/>
      <c r="XN478" s="2"/>
      <c r="XO478" s="2"/>
      <c r="XP478" s="2"/>
      <c r="XQ478" s="2"/>
      <c r="XR478" s="2"/>
      <c r="XS478" s="2"/>
      <c r="XT478" s="2"/>
      <c r="XU478" s="2"/>
      <c r="XV478" s="2"/>
      <c r="XW478" s="2"/>
      <c r="XX478" s="2"/>
      <c r="XY478" s="2"/>
      <c r="XZ478" s="2"/>
      <c r="YA478" s="2"/>
      <c r="YB478" s="2"/>
      <c r="YC478" s="2"/>
      <c r="YD478" s="2"/>
      <c r="YE478" s="2"/>
      <c r="YF478" s="2"/>
      <c r="YG478" s="2"/>
      <c r="YH478" s="2"/>
      <c r="YI478" s="2"/>
      <c r="YJ478" s="2"/>
      <c r="YK478" s="2"/>
      <c r="YL478" s="2"/>
      <c r="YM478" s="2"/>
      <c r="YN478" s="2"/>
      <c r="YO478" s="2"/>
      <c r="YP478" s="2"/>
      <c r="YQ478" s="2"/>
      <c r="YR478" s="2"/>
      <c r="YS478" s="2"/>
      <c r="YT478" s="2"/>
      <c r="YU478" s="2"/>
      <c r="YV478" s="2"/>
      <c r="YW478" s="2"/>
      <c r="YX478" s="2"/>
      <c r="YY478" s="2"/>
      <c r="YZ478" s="2"/>
      <c r="ZA478" s="2"/>
      <c r="ZB478" s="2"/>
      <c r="ZC478" s="2"/>
      <c r="ZD478" s="2"/>
      <c r="ZE478" s="2"/>
      <c r="ZF478" s="2"/>
      <c r="ZG478" s="2"/>
      <c r="ZH478" s="2"/>
      <c r="ZI478" s="2"/>
      <c r="ZJ478" s="2"/>
      <c r="ZK478" s="2"/>
      <c r="ZL478" s="2"/>
      <c r="ZM478" s="2"/>
      <c r="ZN478" s="2"/>
      <c r="ZO478" s="2"/>
      <c r="ZP478" s="2"/>
      <c r="ZQ478" s="2"/>
      <c r="ZR478" s="2"/>
      <c r="ZS478" s="2"/>
      <c r="ZT478" s="2"/>
      <c r="ZU478" s="2"/>
      <c r="ZV478" s="2"/>
      <c r="ZW478" s="2"/>
      <c r="ZX478" s="2"/>
      <c r="ZY478" s="2"/>
      <c r="ZZ478" s="2"/>
      <c r="AAA478" s="2"/>
      <c r="AAB478" s="2"/>
      <c r="AAC478" s="2"/>
      <c r="AAD478" s="2"/>
      <c r="AAE478" s="2"/>
      <c r="AAF478" s="2"/>
      <c r="AAG478" s="2"/>
      <c r="AAH478" s="2"/>
      <c r="AAI478" s="2"/>
      <c r="AAJ478" s="2"/>
      <c r="AAK478" s="2"/>
      <c r="AAL478" s="2"/>
      <c r="AAM478" s="2"/>
      <c r="AAN478" s="2"/>
      <c r="AAO478" s="2"/>
      <c r="AAP478" s="2"/>
      <c r="AAQ478" s="2"/>
      <c r="AAR478" s="2"/>
      <c r="AAS478" s="2"/>
      <c r="AAT478" s="2"/>
      <c r="AAU478" s="2"/>
      <c r="AAV478" s="2"/>
      <c r="AAW478" s="2"/>
      <c r="AAX478" s="2"/>
      <c r="AAY478" s="2"/>
      <c r="AAZ478" s="2"/>
      <c r="ABA478" s="2"/>
      <c r="ABB478" s="2"/>
      <c r="ABC478" s="2"/>
      <c r="ABD478" s="2"/>
      <c r="ABE478" s="2"/>
      <c r="ABF478" s="2"/>
      <c r="ABG478" s="2"/>
      <c r="ABH478" s="2"/>
      <c r="ABI478" s="2"/>
      <c r="ABJ478" s="2"/>
      <c r="ABK478" s="2"/>
      <c r="ABL478" s="2"/>
      <c r="ABM478" s="2"/>
      <c r="ABN478" s="2"/>
      <c r="ABO478" s="2"/>
      <c r="ABP478" s="2"/>
      <c r="ABQ478" s="2"/>
      <c r="ABR478" s="2"/>
      <c r="ABS478" s="2"/>
      <c r="ABT478" s="2"/>
      <c r="ABU478" s="2"/>
      <c r="ABV478" s="2"/>
      <c r="ABW478" s="2"/>
      <c r="ABX478" s="2"/>
      <c r="ABY478" s="2"/>
      <c r="ABZ478" s="2"/>
    </row>
    <row r="479" spans="1:754" x14ac:dyDescent="0.2">
      <c r="A479">
        <v>1925</v>
      </c>
      <c r="B479" s="19" t="s">
        <v>25</v>
      </c>
      <c r="C479" s="4">
        <v>324926</v>
      </c>
      <c r="D479" s="6">
        <v>3092</v>
      </c>
      <c r="E479" s="7">
        <f>C479/D479</f>
        <v>105.08602846054333</v>
      </c>
      <c r="F479" s="11">
        <f>C479/903341</f>
        <v>0.35969362621645645</v>
      </c>
      <c r="G479" s="15"/>
    </row>
    <row r="480" spans="1:754" x14ac:dyDescent="0.2">
      <c r="A480" s="2">
        <v>1935</v>
      </c>
      <c r="B480" s="19" t="s">
        <v>25</v>
      </c>
      <c r="C480" s="5">
        <v>321030</v>
      </c>
      <c r="D480" s="5">
        <v>2663</v>
      </c>
      <c r="E480" s="7">
        <f>C480/D480</f>
        <v>120.55200901239203</v>
      </c>
      <c r="F480" s="11">
        <f>C480/903341</f>
        <v>0.35538074769107125</v>
      </c>
      <c r="G480" s="17"/>
    </row>
    <row r="481" spans="1:754" x14ac:dyDescent="0.2">
      <c r="A481" s="2">
        <v>1945</v>
      </c>
      <c r="B481" s="19" t="s">
        <v>25</v>
      </c>
      <c r="C481" s="6">
        <v>289406</v>
      </c>
      <c r="D481" s="5">
        <v>2069</v>
      </c>
      <c r="E481" s="7">
        <f>C481/D481</f>
        <v>139.87723537941034</v>
      </c>
      <c r="F481" s="11">
        <f>C481/903341</f>
        <v>0.32037292672423812</v>
      </c>
      <c r="G481" s="15"/>
    </row>
    <row r="482" spans="1:754" x14ac:dyDescent="0.2">
      <c r="A482" s="2">
        <v>1954</v>
      </c>
      <c r="B482" s="19" t="s">
        <v>25</v>
      </c>
      <c r="C482" s="6">
        <v>281704</v>
      </c>
      <c r="D482" s="5">
        <v>1719</v>
      </c>
      <c r="E482" s="7">
        <f>C482/D482</f>
        <v>163.87667248400231</v>
      </c>
      <c r="F482" s="11">
        <f>C482/903341</f>
        <v>0.31184679982420815</v>
      </c>
      <c r="G482" s="17"/>
    </row>
    <row r="483" spans="1:754" x14ac:dyDescent="0.2">
      <c r="A483" s="2">
        <v>1959</v>
      </c>
      <c r="B483" s="19" t="s">
        <v>25</v>
      </c>
      <c r="C483" s="6">
        <v>261028</v>
      </c>
      <c r="D483" s="5">
        <v>1383</v>
      </c>
      <c r="E483" s="7">
        <f>C483/D483</f>
        <v>188.74041937816341</v>
      </c>
      <c r="F483" s="11">
        <f>C483/903341</f>
        <v>0.28895843319410941</v>
      </c>
    </row>
    <row r="484" spans="1:754" x14ac:dyDescent="0.2">
      <c r="A484" s="2">
        <v>1964</v>
      </c>
      <c r="B484" s="19" t="s">
        <v>25</v>
      </c>
      <c r="C484" s="6">
        <v>253797</v>
      </c>
      <c r="D484" s="5">
        <v>1243</v>
      </c>
      <c r="E484" s="7">
        <f>C484/D484</f>
        <v>204.18101367658889</v>
      </c>
      <c r="F484" s="11">
        <f>C484/903341</f>
        <v>0.28095370408295428</v>
      </c>
      <c r="G484" s="17"/>
    </row>
    <row r="485" spans="1:754" x14ac:dyDescent="0.2">
      <c r="A485" s="2">
        <v>1969</v>
      </c>
      <c r="B485" s="19" t="s">
        <v>25</v>
      </c>
      <c r="C485" s="6">
        <v>197903</v>
      </c>
      <c r="D485" s="5">
        <v>885</v>
      </c>
      <c r="E485" s="7">
        <f>C485/D485</f>
        <v>223.61920903954802</v>
      </c>
      <c r="F485" s="11">
        <f>C485/903341</f>
        <v>0.21907895246645509</v>
      </c>
      <c r="G485" s="15"/>
    </row>
    <row r="486" spans="1:754" x14ac:dyDescent="0.2">
      <c r="A486" s="2">
        <v>2017</v>
      </c>
      <c r="B486" s="19" t="s">
        <v>26</v>
      </c>
      <c r="C486" s="5">
        <v>247456</v>
      </c>
      <c r="D486">
        <v>792</v>
      </c>
      <c r="E486" s="7">
        <f>C486/D486</f>
        <v>312.44444444444446</v>
      </c>
      <c r="F486" s="11">
        <f>C486/811898</f>
        <v>0.30478705453148053</v>
      </c>
      <c r="G486" s="13">
        <v>113488</v>
      </c>
      <c r="H486" s="16">
        <f>C486/G486</f>
        <v>2.1804596080642886</v>
      </c>
    </row>
    <row r="487" spans="1:754" x14ac:dyDescent="0.2">
      <c r="A487" s="2">
        <v>2007</v>
      </c>
      <c r="B487" s="19" t="s">
        <v>26</v>
      </c>
      <c r="C487" s="5">
        <v>262331</v>
      </c>
      <c r="D487">
        <v>885</v>
      </c>
      <c r="E487" s="7">
        <f>C487/D487</f>
        <v>296.41920903954804</v>
      </c>
      <c r="F487" s="11">
        <f>C487/811898</f>
        <v>0.32310832148865992</v>
      </c>
      <c r="G487" s="5">
        <v>115059</v>
      </c>
      <c r="H487" s="16">
        <f>C487/G487</f>
        <v>2.279969406999887</v>
      </c>
    </row>
    <row r="488" spans="1:754" x14ac:dyDescent="0.2">
      <c r="A488" s="2">
        <v>2012</v>
      </c>
      <c r="B488" s="19" t="s">
        <v>26</v>
      </c>
      <c r="C488" s="5">
        <v>290811</v>
      </c>
      <c r="D488">
        <v>876</v>
      </c>
      <c r="E488" s="7">
        <f>C488/D488</f>
        <v>331.97602739726028</v>
      </c>
      <c r="F488" s="11">
        <f>C488/811898</f>
        <v>0.35818661950146446</v>
      </c>
      <c r="G488" s="13">
        <v>120335</v>
      </c>
      <c r="H488" s="16">
        <f>C488/G488</f>
        <v>2.4166784393567955</v>
      </c>
    </row>
    <row r="489" spans="1:754" x14ac:dyDescent="0.2">
      <c r="A489">
        <v>1997</v>
      </c>
      <c r="B489" s="19" t="s">
        <v>26</v>
      </c>
      <c r="C489" s="6">
        <v>291103</v>
      </c>
      <c r="D489">
        <v>916</v>
      </c>
      <c r="E489" s="7">
        <f>C489/D489</f>
        <v>317.79803493449782</v>
      </c>
      <c r="F489" s="11">
        <f>C489/811898</f>
        <v>0.3585462705906407</v>
      </c>
      <c r="G489" s="14">
        <v>113055</v>
      </c>
      <c r="H489" s="16">
        <f>C489/G489</f>
        <v>2.574879483437265</v>
      </c>
    </row>
    <row r="490" spans="1:754" x14ac:dyDescent="0.2">
      <c r="A490">
        <v>1992</v>
      </c>
      <c r="B490" s="19" t="s">
        <v>26</v>
      </c>
      <c r="C490" s="6">
        <v>300559</v>
      </c>
      <c r="D490">
        <v>894</v>
      </c>
      <c r="E490" s="7">
        <f>C490/D490</f>
        <v>336.19574944071587</v>
      </c>
      <c r="F490" s="11">
        <f>C490/811898</f>
        <v>0.37019305380725165</v>
      </c>
      <c r="G490" s="13">
        <v>114463</v>
      </c>
      <c r="H490" s="16">
        <f>C490/G490</f>
        <v>2.6258179499052097</v>
      </c>
    </row>
    <row r="491" spans="1:754" x14ac:dyDescent="0.2">
      <c r="A491" s="2">
        <v>2002</v>
      </c>
      <c r="B491" s="19" t="s">
        <v>26</v>
      </c>
      <c r="C491" s="6">
        <v>330561</v>
      </c>
      <c r="D491" s="5">
        <v>1028</v>
      </c>
      <c r="E491" s="7">
        <f>C491/D491</f>
        <v>321.55739299610894</v>
      </c>
      <c r="F491" s="11">
        <f>C491/811898</f>
        <v>0.40714597153829668</v>
      </c>
      <c r="G491" s="14">
        <v>111112</v>
      </c>
      <c r="H491" s="16">
        <f>C491/G491</f>
        <v>2.9750251997984014</v>
      </c>
    </row>
    <row r="492" spans="1:754" x14ac:dyDescent="0.2">
      <c r="A492">
        <v>1987</v>
      </c>
      <c r="B492" s="19" t="s">
        <v>26</v>
      </c>
      <c r="C492" s="6">
        <v>338401</v>
      </c>
      <c r="D492" s="5">
        <v>1058</v>
      </c>
      <c r="E492" s="7">
        <f>C492/D492</f>
        <v>319.84971644612477</v>
      </c>
      <c r="F492" s="11">
        <f>C492/811898</f>
        <v>0.4168023569463159</v>
      </c>
      <c r="G492" s="13">
        <v>96360</v>
      </c>
      <c r="H492" s="16">
        <f>C492/G492</f>
        <v>3.5118410128684103</v>
      </c>
    </row>
    <row r="493" spans="1:754" x14ac:dyDescent="0.2">
      <c r="A493">
        <v>1982</v>
      </c>
      <c r="B493" s="19" t="s">
        <v>26</v>
      </c>
      <c r="C493" s="6">
        <v>368352</v>
      </c>
      <c r="D493" s="5">
        <v>1245</v>
      </c>
      <c r="E493" s="7">
        <f>C493/D493</f>
        <v>295.86506024096383</v>
      </c>
      <c r="F493" s="11">
        <f>C493/811898</f>
        <v>0.45369245890493631</v>
      </c>
      <c r="G493" s="14">
        <v>87302</v>
      </c>
      <c r="H493" s="16">
        <f>C493/G493</f>
        <v>4.2192847815628509</v>
      </c>
      <c r="DU493" s="2"/>
      <c r="DV493" s="2"/>
      <c r="DW493" s="2"/>
      <c r="DX493" s="2"/>
      <c r="DY493" s="2"/>
      <c r="DZ493" s="2"/>
      <c r="EA493" s="2"/>
      <c r="EB493" s="2"/>
      <c r="EC493" s="2"/>
      <c r="ED493" s="2"/>
      <c r="EE493" s="2"/>
      <c r="EF493" s="2"/>
      <c r="EG493" s="2"/>
      <c r="EH493" s="2"/>
      <c r="EI493" s="2"/>
      <c r="EJ493" s="2"/>
      <c r="EK493" s="2"/>
      <c r="EL493" s="2"/>
      <c r="EM493" s="2"/>
      <c r="EN493" s="2"/>
      <c r="EO493" s="2"/>
      <c r="EP493" s="2"/>
      <c r="EQ493" s="2"/>
      <c r="ER493" s="2"/>
      <c r="ES493" s="2"/>
      <c r="ET493" s="2"/>
      <c r="EU493" s="2"/>
      <c r="EV493" s="2"/>
      <c r="EW493" s="2"/>
      <c r="EX493" s="2"/>
      <c r="EY493" s="2"/>
      <c r="EZ493" s="2"/>
      <c r="FA493" s="2"/>
      <c r="FB493" s="2"/>
      <c r="FC493" s="2"/>
      <c r="FD493" s="2"/>
      <c r="FE493" s="2"/>
      <c r="FF493" s="2"/>
      <c r="FG493" s="2"/>
      <c r="FH493" s="2"/>
      <c r="FI493" s="2"/>
      <c r="FJ493" s="2"/>
      <c r="FK493" s="2"/>
      <c r="FL493" s="2"/>
      <c r="FM493" s="2"/>
      <c r="FN493" s="2"/>
      <c r="FO493" s="2"/>
      <c r="FP493" s="2"/>
      <c r="FQ493" s="2"/>
      <c r="FR493" s="2"/>
      <c r="FS493" s="2"/>
      <c r="FT493" s="2"/>
      <c r="FU493" s="2"/>
      <c r="FV493" s="2"/>
      <c r="FW493" s="2"/>
      <c r="FX493" s="2"/>
      <c r="FY493" s="2"/>
      <c r="FZ493" s="2"/>
      <c r="GA493" s="2"/>
      <c r="GB493" s="2"/>
      <c r="GC493" s="2"/>
      <c r="GD493" s="2"/>
      <c r="GE493" s="2"/>
      <c r="GF493" s="2"/>
      <c r="GG493" s="2"/>
      <c r="GH493" s="2"/>
      <c r="GI493" s="2"/>
      <c r="GJ493" s="2"/>
      <c r="GK493" s="2"/>
      <c r="GL493" s="2"/>
      <c r="GM493" s="2"/>
      <c r="GN493" s="2"/>
      <c r="GO493" s="2"/>
      <c r="GP493" s="2"/>
      <c r="GQ493" s="2"/>
      <c r="GR493" s="2"/>
      <c r="GS493" s="2"/>
      <c r="GT493" s="2"/>
      <c r="GU493" s="2"/>
      <c r="GV493" s="2"/>
      <c r="GW493" s="2"/>
      <c r="GX493" s="2"/>
      <c r="GY493" s="2"/>
      <c r="GZ493" s="2"/>
      <c r="HA493" s="2"/>
      <c r="HB493" s="2"/>
      <c r="HC493" s="2"/>
      <c r="HD493" s="2"/>
      <c r="HE493" s="2"/>
      <c r="HF493" s="2"/>
      <c r="HG493" s="2"/>
      <c r="HH493" s="2"/>
      <c r="HI493" s="2"/>
      <c r="HJ493" s="2"/>
      <c r="HK493" s="2"/>
      <c r="HL493" s="2"/>
      <c r="HM493" s="2"/>
      <c r="HN493" s="2"/>
      <c r="HO493" s="2"/>
      <c r="HP493" s="2"/>
      <c r="HQ493" s="2"/>
      <c r="HR493" s="2"/>
      <c r="HS493" s="2"/>
      <c r="HT493" s="2"/>
      <c r="HU493" s="2"/>
      <c r="HV493" s="2"/>
      <c r="HW493" s="2"/>
      <c r="HX493" s="2"/>
      <c r="HY493" s="2"/>
      <c r="HZ493" s="2"/>
      <c r="IA493" s="2"/>
      <c r="IB493" s="2"/>
      <c r="IC493" s="2"/>
      <c r="ID493" s="2"/>
      <c r="IE493" s="2"/>
      <c r="IF493" s="2"/>
      <c r="IG493" s="2"/>
      <c r="IH493" s="2"/>
      <c r="II493" s="2"/>
      <c r="IJ493" s="2"/>
      <c r="IK493" s="2"/>
      <c r="IL493" s="2"/>
      <c r="IM493" s="2"/>
      <c r="IN493" s="2"/>
      <c r="IO493" s="2"/>
      <c r="IP493" s="2"/>
      <c r="IQ493" s="2"/>
      <c r="IR493" s="2"/>
      <c r="IS493" s="2"/>
      <c r="IT493" s="2"/>
      <c r="IU493" s="2"/>
      <c r="IV493" s="2"/>
      <c r="IW493" s="2"/>
      <c r="IX493" s="2"/>
      <c r="IY493" s="2"/>
      <c r="IZ493" s="2"/>
      <c r="JA493" s="2"/>
      <c r="JB493" s="2"/>
      <c r="JC493" s="2"/>
      <c r="JD493" s="2"/>
      <c r="JE493" s="2"/>
      <c r="JF493" s="2"/>
      <c r="JG493" s="2"/>
      <c r="JH493" s="2"/>
      <c r="JI493" s="2"/>
      <c r="JJ493" s="2"/>
      <c r="JK493" s="2"/>
      <c r="JL493" s="2"/>
      <c r="JM493" s="2"/>
      <c r="JN493" s="2"/>
      <c r="JO493" s="2"/>
      <c r="JP493" s="2"/>
      <c r="JQ493" s="2"/>
      <c r="JR493" s="2"/>
      <c r="JS493" s="2"/>
      <c r="JT493" s="2"/>
      <c r="JU493" s="2"/>
      <c r="JV493" s="2"/>
      <c r="JW493" s="2"/>
      <c r="JX493" s="2"/>
      <c r="JY493" s="2"/>
      <c r="JZ493" s="2"/>
      <c r="KA493" s="2"/>
      <c r="KB493" s="2"/>
      <c r="KC493" s="2"/>
      <c r="KD493" s="2"/>
      <c r="KE493" s="2"/>
      <c r="KF493" s="2"/>
      <c r="KG493" s="2"/>
      <c r="KH493" s="2"/>
      <c r="KI493" s="2"/>
      <c r="KJ493" s="2"/>
      <c r="KK493" s="2"/>
      <c r="KL493" s="2"/>
      <c r="KM493" s="2"/>
      <c r="KN493" s="2"/>
      <c r="KO493" s="2"/>
      <c r="KP493" s="2"/>
      <c r="KQ493" s="2"/>
      <c r="KR493" s="2"/>
      <c r="KS493" s="2"/>
      <c r="KT493" s="2"/>
      <c r="KU493" s="2"/>
      <c r="KV493" s="2"/>
      <c r="KW493" s="2"/>
      <c r="KX493" s="2"/>
      <c r="KY493" s="2"/>
      <c r="KZ493" s="2"/>
      <c r="LA493" s="2"/>
      <c r="LB493" s="2"/>
      <c r="LC493" s="2"/>
      <c r="LD493" s="2"/>
      <c r="LE493" s="2"/>
      <c r="LF493" s="2"/>
      <c r="LG493" s="2"/>
      <c r="LH493" s="2"/>
      <c r="LI493" s="2"/>
      <c r="LJ493" s="2"/>
      <c r="LK493" s="2"/>
      <c r="LL493" s="2"/>
      <c r="LM493" s="2"/>
      <c r="LN493" s="2"/>
      <c r="LO493" s="2"/>
      <c r="LP493" s="2"/>
      <c r="LQ493" s="2"/>
      <c r="LR493" s="2"/>
      <c r="LS493" s="2"/>
      <c r="LT493" s="2"/>
      <c r="LU493" s="2"/>
      <c r="LV493" s="2"/>
      <c r="LW493" s="2"/>
      <c r="LX493" s="2"/>
      <c r="LY493" s="2"/>
      <c r="LZ493" s="2"/>
      <c r="MA493" s="2"/>
      <c r="MB493" s="2"/>
      <c r="MC493" s="2"/>
      <c r="MD493" s="2"/>
      <c r="ME493" s="2"/>
      <c r="MF493" s="2"/>
      <c r="MG493" s="2"/>
      <c r="MH493" s="2"/>
      <c r="MI493" s="2"/>
      <c r="MJ493" s="2"/>
      <c r="MK493" s="2"/>
      <c r="ML493" s="2"/>
      <c r="MM493" s="2"/>
      <c r="MN493" s="2"/>
      <c r="MO493" s="2"/>
      <c r="MP493" s="2"/>
      <c r="MQ493" s="2"/>
      <c r="MR493" s="2"/>
      <c r="MS493" s="2"/>
      <c r="MT493" s="2"/>
      <c r="MU493" s="2"/>
      <c r="MV493" s="2"/>
      <c r="MW493" s="2"/>
      <c r="MX493" s="2"/>
      <c r="MY493" s="2"/>
      <c r="MZ493" s="2"/>
      <c r="NA493" s="2"/>
      <c r="NB493" s="2"/>
      <c r="NC493" s="2"/>
      <c r="ND493" s="2"/>
      <c r="NE493" s="2"/>
      <c r="NF493" s="2"/>
      <c r="NG493" s="2"/>
      <c r="NH493" s="2"/>
      <c r="NI493" s="2"/>
      <c r="NJ493" s="2"/>
      <c r="NK493" s="2"/>
      <c r="NL493" s="2"/>
      <c r="NM493" s="2"/>
      <c r="NN493" s="2"/>
      <c r="NO493" s="2"/>
      <c r="NP493" s="2"/>
      <c r="NQ493" s="2"/>
      <c r="NR493" s="2"/>
      <c r="NS493" s="2"/>
      <c r="NT493" s="2"/>
      <c r="NU493" s="2"/>
      <c r="NV493" s="2"/>
      <c r="NW493" s="2"/>
      <c r="NX493" s="2"/>
      <c r="NY493" s="2"/>
      <c r="NZ493" s="2"/>
      <c r="OA493" s="2"/>
      <c r="OB493" s="2"/>
      <c r="OC493" s="2"/>
      <c r="OD493" s="2"/>
      <c r="OE493" s="2"/>
      <c r="OF493" s="2"/>
      <c r="OG493" s="2"/>
      <c r="OH493" s="2"/>
      <c r="OI493" s="2"/>
      <c r="OJ493" s="2"/>
      <c r="OK493" s="2"/>
      <c r="OL493" s="2"/>
      <c r="OM493" s="2"/>
      <c r="ON493" s="2"/>
      <c r="OO493" s="2"/>
      <c r="OP493" s="2"/>
      <c r="OQ493" s="2"/>
      <c r="OR493" s="2"/>
      <c r="OS493" s="2"/>
      <c r="OT493" s="2"/>
      <c r="OU493" s="2"/>
      <c r="OV493" s="2"/>
      <c r="OW493" s="2"/>
      <c r="OX493" s="2"/>
      <c r="OY493" s="2"/>
      <c r="OZ493" s="2"/>
      <c r="PA493" s="2"/>
      <c r="PB493" s="2"/>
      <c r="PC493" s="2"/>
      <c r="PD493" s="2"/>
      <c r="PE493" s="2"/>
      <c r="PF493" s="2"/>
      <c r="PG493" s="2"/>
      <c r="PH493" s="2"/>
      <c r="PI493" s="2"/>
      <c r="PJ493" s="2"/>
      <c r="PK493" s="2"/>
      <c r="PL493" s="2"/>
      <c r="PM493" s="2"/>
      <c r="PN493" s="2"/>
      <c r="PO493" s="2"/>
      <c r="PP493" s="2"/>
      <c r="PQ493" s="2"/>
      <c r="PR493" s="2"/>
      <c r="PS493" s="2"/>
      <c r="PT493" s="2"/>
      <c r="PU493" s="2"/>
      <c r="PV493" s="2"/>
      <c r="PW493" s="2"/>
      <c r="PX493" s="2"/>
      <c r="PY493" s="2"/>
      <c r="PZ493" s="2"/>
      <c r="QA493" s="2"/>
      <c r="QB493" s="2"/>
      <c r="QC493" s="2"/>
      <c r="QD493" s="2"/>
      <c r="QE493" s="2"/>
      <c r="QF493" s="2"/>
      <c r="QG493" s="2"/>
      <c r="QH493" s="2"/>
      <c r="QI493" s="2"/>
      <c r="QJ493" s="2"/>
      <c r="QK493" s="2"/>
      <c r="QL493" s="2"/>
      <c r="QM493" s="2"/>
      <c r="QN493" s="2"/>
      <c r="QO493" s="2"/>
      <c r="QP493" s="2"/>
      <c r="QQ493" s="2"/>
      <c r="QR493" s="2"/>
      <c r="QS493" s="2"/>
      <c r="QT493" s="2"/>
      <c r="QU493" s="2"/>
      <c r="QV493" s="2"/>
      <c r="QW493" s="2"/>
      <c r="QX493" s="2"/>
      <c r="QY493" s="2"/>
      <c r="QZ493" s="2"/>
      <c r="RA493" s="2"/>
      <c r="RB493" s="2"/>
      <c r="RC493" s="2"/>
      <c r="RD493" s="2"/>
      <c r="RE493" s="2"/>
      <c r="RF493" s="2"/>
      <c r="RG493" s="2"/>
      <c r="RH493" s="2"/>
      <c r="RI493" s="2"/>
      <c r="RJ493" s="2"/>
      <c r="RK493" s="2"/>
      <c r="RL493" s="2"/>
      <c r="RM493" s="2"/>
      <c r="RN493" s="2"/>
      <c r="RO493" s="2"/>
      <c r="RP493" s="2"/>
      <c r="RQ493" s="2"/>
      <c r="RR493" s="2"/>
      <c r="RS493" s="2"/>
      <c r="RT493" s="2"/>
      <c r="RU493" s="2"/>
      <c r="RV493" s="2"/>
      <c r="RW493" s="2"/>
      <c r="RX493" s="2"/>
      <c r="RY493" s="2"/>
      <c r="RZ493" s="2"/>
      <c r="SA493" s="2"/>
      <c r="SB493" s="2"/>
      <c r="SC493" s="2"/>
      <c r="SD493" s="2"/>
      <c r="SE493" s="2"/>
      <c r="SF493" s="2"/>
      <c r="SG493" s="2"/>
      <c r="SH493" s="2"/>
      <c r="SI493" s="2"/>
      <c r="SJ493" s="2"/>
      <c r="SK493" s="2"/>
      <c r="SL493" s="2"/>
      <c r="SM493" s="2"/>
      <c r="SN493" s="2"/>
      <c r="SO493" s="2"/>
      <c r="SP493" s="2"/>
      <c r="SQ493" s="2"/>
      <c r="SR493" s="2"/>
      <c r="SS493" s="2"/>
      <c r="ST493" s="2"/>
      <c r="SU493" s="2"/>
      <c r="SV493" s="2"/>
      <c r="SW493" s="2"/>
      <c r="SX493" s="2"/>
      <c r="SY493" s="2"/>
      <c r="SZ493" s="2"/>
      <c r="TA493" s="2"/>
      <c r="TB493" s="2"/>
      <c r="TC493" s="2"/>
      <c r="TD493" s="2"/>
      <c r="TE493" s="2"/>
      <c r="TF493" s="2"/>
      <c r="TG493" s="2"/>
      <c r="TH493" s="2"/>
      <c r="TI493" s="2"/>
      <c r="TJ493" s="2"/>
      <c r="TK493" s="2"/>
      <c r="TL493" s="2"/>
      <c r="TM493" s="2"/>
      <c r="TN493" s="2"/>
      <c r="TO493" s="2"/>
      <c r="TP493" s="2"/>
      <c r="TQ493" s="2"/>
      <c r="TR493" s="2"/>
      <c r="TS493" s="2"/>
      <c r="TT493" s="2"/>
      <c r="TU493" s="2"/>
      <c r="TV493" s="2"/>
      <c r="TW493" s="2"/>
      <c r="TX493" s="2"/>
      <c r="TY493" s="2"/>
      <c r="TZ493" s="2"/>
      <c r="UA493" s="2"/>
      <c r="UB493" s="2"/>
      <c r="UC493" s="2"/>
      <c r="UD493" s="2"/>
      <c r="UE493" s="2"/>
      <c r="UF493" s="2"/>
      <c r="UG493" s="2"/>
      <c r="UH493" s="2"/>
      <c r="UI493" s="2"/>
      <c r="UJ493" s="2"/>
      <c r="UK493" s="2"/>
      <c r="UL493" s="2"/>
      <c r="UM493" s="2"/>
      <c r="UN493" s="2"/>
      <c r="UO493" s="2"/>
      <c r="UP493" s="2"/>
      <c r="UQ493" s="2"/>
      <c r="UR493" s="2"/>
      <c r="US493" s="2"/>
      <c r="UT493" s="2"/>
      <c r="UU493" s="2"/>
      <c r="UV493" s="2"/>
      <c r="UW493" s="2"/>
      <c r="UX493" s="2"/>
      <c r="UY493" s="2"/>
      <c r="UZ493" s="2"/>
      <c r="VA493" s="2"/>
      <c r="VB493" s="2"/>
      <c r="VC493" s="2"/>
      <c r="VD493" s="2"/>
      <c r="VE493" s="2"/>
      <c r="VF493" s="2"/>
      <c r="VG493" s="2"/>
      <c r="VH493" s="2"/>
      <c r="VI493" s="2"/>
      <c r="VJ493" s="2"/>
      <c r="VK493" s="2"/>
      <c r="VL493" s="2"/>
      <c r="VM493" s="2"/>
      <c r="VN493" s="2"/>
      <c r="VO493" s="2"/>
      <c r="VP493" s="2"/>
      <c r="VQ493" s="2"/>
      <c r="VR493" s="2"/>
      <c r="VS493" s="2"/>
      <c r="VT493" s="2"/>
      <c r="VU493" s="2"/>
      <c r="VV493" s="2"/>
      <c r="VW493" s="2"/>
      <c r="VX493" s="2"/>
      <c r="VY493" s="2"/>
      <c r="VZ493" s="2"/>
      <c r="WA493" s="2"/>
      <c r="WB493" s="2"/>
      <c r="WC493" s="2"/>
      <c r="WD493" s="2"/>
      <c r="WE493" s="2"/>
      <c r="WF493" s="2"/>
      <c r="WG493" s="2"/>
      <c r="WH493" s="2"/>
      <c r="WI493" s="2"/>
      <c r="WJ493" s="2"/>
      <c r="WK493" s="2"/>
      <c r="WL493" s="2"/>
      <c r="WM493" s="2"/>
      <c r="WN493" s="2"/>
      <c r="WO493" s="2"/>
      <c r="WP493" s="2"/>
      <c r="WQ493" s="2"/>
      <c r="WR493" s="2"/>
      <c r="WS493" s="2"/>
      <c r="WT493" s="2"/>
      <c r="WU493" s="2"/>
      <c r="WV493" s="2"/>
      <c r="WW493" s="2"/>
      <c r="WX493" s="2"/>
      <c r="WY493" s="2"/>
      <c r="WZ493" s="2"/>
      <c r="XA493" s="2"/>
      <c r="XB493" s="2"/>
      <c r="XC493" s="2"/>
      <c r="XD493" s="2"/>
      <c r="XE493" s="2"/>
      <c r="XF493" s="2"/>
      <c r="XG493" s="2"/>
      <c r="XH493" s="2"/>
      <c r="XI493" s="2"/>
      <c r="XJ493" s="2"/>
      <c r="XK493" s="2"/>
      <c r="XL493" s="2"/>
      <c r="XM493" s="2"/>
      <c r="XN493" s="2"/>
      <c r="XO493" s="2"/>
      <c r="XP493" s="2"/>
      <c r="XQ493" s="2"/>
      <c r="XR493" s="2"/>
      <c r="XS493" s="2"/>
      <c r="XT493" s="2"/>
      <c r="XU493" s="2"/>
      <c r="XV493" s="2"/>
      <c r="XW493" s="2"/>
      <c r="XX493" s="2"/>
      <c r="XY493" s="2"/>
      <c r="XZ493" s="2"/>
      <c r="YA493" s="2"/>
      <c r="YB493" s="2"/>
      <c r="YC493" s="2"/>
      <c r="YD493" s="2"/>
      <c r="YE493" s="2"/>
      <c r="YF493" s="2"/>
      <c r="YG493" s="2"/>
      <c r="YH493" s="2"/>
      <c r="YI493" s="2"/>
      <c r="YJ493" s="2"/>
      <c r="YK493" s="2"/>
      <c r="YL493" s="2"/>
      <c r="YM493" s="2"/>
      <c r="YN493" s="2"/>
      <c r="YO493" s="2"/>
      <c r="YP493" s="2"/>
      <c r="YQ493" s="2"/>
      <c r="YR493" s="2"/>
      <c r="YS493" s="2"/>
      <c r="YT493" s="2"/>
      <c r="YU493" s="2"/>
      <c r="YV493" s="2"/>
      <c r="YW493" s="2"/>
      <c r="YX493" s="2"/>
      <c r="YY493" s="2"/>
      <c r="YZ493" s="2"/>
      <c r="ZA493" s="2"/>
      <c r="ZB493" s="2"/>
      <c r="ZC493" s="2"/>
      <c r="ZD493" s="2"/>
      <c r="ZE493" s="2"/>
      <c r="ZF493" s="2"/>
      <c r="ZG493" s="2"/>
      <c r="ZH493" s="2"/>
      <c r="ZI493" s="2"/>
      <c r="ZJ493" s="2"/>
      <c r="ZK493" s="2"/>
      <c r="ZL493" s="2"/>
      <c r="ZM493" s="2"/>
      <c r="ZN493" s="2"/>
      <c r="ZO493" s="2"/>
      <c r="ZP493" s="2"/>
      <c r="ZQ493" s="2"/>
      <c r="ZR493" s="2"/>
      <c r="ZS493" s="2"/>
      <c r="ZT493" s="2"/>
      <c r="ZU493" s="2"/>
      <c r="ZV493" s="2"/>
      <c r="ZW493" s="2"/>
      <c r="ZX493" s="2"/>
      <c r="ZY493" s="2"/>
      <c r="ZZ493" s="2"/>
      <c r="AAA493" s="2"/>
      <c r="AAB493" s="2"/>
      <c r="AAC493" s="2"/>
      <c r="AAD493" s="2"/>
      <c r="AAE493" s="2"/>
      <c r="AAF493" s="2"/>
      <c r="AAG493" s="2"/>
      <c r="AAH493" s="2"/>
      <c r="AAI493" s="2"/>
      <c r="AAJ493" s="2"/>
      <c r="AAK493" s="2"/>
      <c r="AAL493" s="2"/>
      <c r="AAM493" s="2"/>
      <c r="AAN493" s="2"/>
      <c r="AAO493" s="2"/>
      <c r="AAP493" s="2"/>
      <c r="AAQ493" s="2"/>
      <c r="AAR493" s="2"/>
      <c r="AAS493" s="2"/>
      <c r="AAT493" s="2"/>
      <c r="AAU493" s="2"/>
      <c r="AAV493" s="2"/>
      <c r="AAW493" s="2"/>
      <c r="AAX493" s="2"/>
      <c r="AAY493" s="2"/>
      <c r="AAZ493" s="2"/>
      <c r="ABA493" s="2"/>
      <c r="ABB493" s="2"/>
      <c r="ABC493" s="2"/>
      <c r="ABD493" s="2"/>
      <c r="ABE493" s="2"/>
      <c r="ABF493" s="2"/>
      <c r="ABG493" s="2"/>
      <c r="ABH493" s="2"/>
      <c r="ABI493" s="2"/>
      <c r="ABJ493" s="2"/>
      <c r="ABK493" s="2"/>
      <c r="ABL493" s="2"/>
      <c r="ABM493" s="2"/>
      <c r="ABN493" s="2"/>
      <c r="ABO493" s="2"/>
      <c r="ABP493" s="2"/>
      <c r="ABQ493" s="2"/>
      <c r="ABR493" s="2"/>
      <c r="ABS493" s="2"/>
      <c r="ABT493" s="2"/>
      <c r="ABU493" s="2"/>
      <c r="ABV493" s="2"/>
      <c r="ABW493" s="2"/>
      <c r="ABX493" s="2"/>
      <c r="ABY493" s="2"/>
      <c r="ABZ493" s="2"/>
    </row>
    <row r="494" spans="1:754" x14ac:dyDescent="0.2">
      <c r="A494" s="2">
        <v>1978</v>
      </c>
      <c r="B494" s="19" t="s">
        <v>26</v>
      </c>
      <c r="C494" s="6">
        <v>387788</v>
      </c>
      <c r="D494" s="5">
        <v>1319</v>
      </c>
      <c r="E494" s="7">
        <f>C494/D494</f>
        <v>294.00151630022742</v>
      </c>
      <c r="F494" s="11">
        <f>C494/811898</f>
        <v>0.47763142660777586</v>
      </c>
      <c r="G494" s="13">
        <v>89652</v>
      </c>
      <c r="H494" s="16">
        <f>C494/G494</f>
        <v>4.3254807477803059</v>
      </c>
    </row>
    <row r="495" spans="1:754" x14ac:dyDescent="0.2">
      <c r="A495" s="2">
        <v>1974</v>
      </c>
      <c r="B495" s="19" t="s">
        <v>26</v>
      </c>
      <c r="C495" s="6">
        <v>396158</v>
      </c>
      <c r="D495" s="5">
        <v>1383</v>
      </c>
      <c r="E495" s="7">
        <f>C495/D495</f>
        <v>286.4483007953724</v>
      </c>
      <c r="F495" s="11">
        <f>C495/811898</f>
        <v>0.4879406033762862</v>
      </c>
      <c r="G495" s="14">
        <v>89487</v>
      </c>
      <c r="H495" s="16">
        <f>C495/G495</f>
        <v>4.4269893951076691</v>
      </c>
    </row>
    <row r="496" spans="1:754" x14ac:dyDescent="0.2">
      <c r="A496" s="2">
        <v>1950</v>
      </c>
      <c r="B496" s="19" t="s">
        <v>26</v>
      </c>
      <c r="C496" s="6">
        <v>585983</v>
      </c>
      <c r="D496" s="5">
        <v>3440</v>
      </c>
      <c r="E496" s="7">
        <f>C496/D496</f>
        <v>170.34389534883721</v>
      </c>
      <c r="F496" s="11">
        <f>C496/811898</f>
        <v>0.72174460338613966</v>
      </c>
      <c r="G496" s="10">
        <v>84003</v>
      </c>
      <c r="H496" s="16">
        <f>C496/G496</f>
        <v>6.9757389617037484</v>
      </c>
    </row>
    <row r="497" spans="1:754" x14ac:dyDescent="0.2">
      <c r="A497" s="2">
        <v>1940</v>
      </c>
      <c r="B497" s="19" t="s">
        <v>26</v>
      </c>
      <c r="C497" s="6">
        <v>642006</v>
      </c>
      <c r="D497" s="5">
        <v>4205</v>
      </c>
      <c r="E497" s="7">
        <f>C497/D497</f>
        <v>152.6768133174792</v>
      </c>
      <c r="F497" s="11">
        <f>C497/811898</f>
        <v>0.790747113553673</v>
      </c>
      <c r="G497" s="9">
        <v>84003</v>
      </c>
      <c r="H497" s="16">
        <f>C497/G497</f>
        <v>7.6426556194421629</v>
      </c>
    </row>
    <row r="498" spans="1:754" x14ac:dyDescent="0.2">
      <c r="A498">
        <v>1930</v>
      </c>
      <c r="B498" s="19" t="s">
        <v>26</v>
      </c>
      <c r="C498" s="5">
        <v>673211</v>
      </c>
      <c r="D498" s="5">
        <v>4699</v>
      </c>
      <c r="E498" s="7">
        <f>C498/D498</f>
        <v>143.26686529048735</v>
      </c>
      <c r="F498" s="11">
        <f>C498/811898</f>
        <v>0.8291817445048516</v>
      </c>
      <c r="G498" s="10">
        <v>82250</v>
      </c>
      <c r="H498" s="16">
        <f>C498/G498</f>
        <v>8.1849361702127652</v>
      </c>
    </row>
    <row r="499" spans="1:754" x14ac:dyDescent="0.2">
      <c r="A499">
        <v>1920</v>
      </c>
      <c r="B499" s="19" t="s">
        <v>26</v>
      </c>
      <c r="C499" s="4">
        <v>696145</v>
      </c>
      <c r="D499" s="5">
        <v>5151</v>
      </c>
      <c r="E499" s="7">
        <f>C499/D499</f>
        <v>135.14754416618132</v>
      </c>
      <c r="F499" s="11">
        <f>C499/811898</f>
        <v>0.85742913518693231</v>
      </c>
      <c r="G499" s="9">
        <v>82250</v>
      </c>
      <c r="H499" s="16">
        <f>C499/G499</f>
        <v>8.4637689969604857</v>
      </c>
    </row>
    <row r="500" spans="1:754" x14ac:dyDescent="0.2">
      <c r="A500">
        <v>1910</v>
      </c>
      <c r="B500" s="19" t="s">
        <v>26</v>
      </c>
      <c r="C500" s="4">
        <v>732861</v>
      </c>
      <c r="D500">
        <v>5778</v>
      </c>
      <c r="E500" s="7">
        <f>C500/D500</f>
        <v>126.83644859813084</v>
      </c>
      <c r="F500" s="11">
        <f>C500/811898</f>
        <v>0.90265156460540608</v>
      </c>
      <c r="G500" s="17"/>
      <c r="DU500" s="2"/>
      <c r="DV500" s="2"/>
      <c r="DW500" s="2"/>
      <c r="DX500" s="2"/>
      <c r="DY500" s="2"/>
      <c r="DZ500" s="2"/>
      <c r="EA500" s="2"/>
      <c r="EB500" s="2"/>
      <c r="EC500" s="2"/>
      <c r="ED500" s="2"/>
      <c r="EE500" s="2"/>
      <c r="EF500" s="2"/>
      <c r="EG500" s="2"/>
      <c r="EH500" s="2"/>
      <c r="EI500" s="2"/>
      <c r="EJ500" s="2"/>
      <c r="EK500" s="2"/>
      <c r="EL500" s="2"/>
      <c r="EM500" s="2"/>
      <c r="EN500" s="2"/>
      <c r="EO500" s="2"/>
      <c r="EP500" s="2"/>
      <c r="EQ500" s="2"/>
      <c r="ER500" s="2"/>
      <c r="ES500" s="2"/>
      <c r="ET500" s="2"/>
      <c r="EU500" s="2"/>
      <c r="EV500" s="2"/>
      <c r="EW500" s="2"/>
      <c r="EX500" s="2"/>
      <c r="EY500" s="2"/>
      <c r="EZ500" s="2"/>
      <c r="FA500" s="2"/>
      <c r="FB500" s="2"/>
      <c r="FC500" s="2"/>
      <c r="FD500" s="2"/>
      <c r="FE500" s="2"/>
      <c r="FF500" s="2"/>
      <c r="FG500" s="2"/>
      <c r="FH500" s="2"/>
      <c r="FI500" s="2"/>
      <c r="FJ500" s="2"/>
      <c r="FK500" s="2"/>
      <c r="FL500" s="2"/>
      <c r="FM500" s="2"/>
      <c r="FN500" s="2"/>
      <c r="FO500" s="2"/>
      <c r="FP500" s="2"/>
      <c r="FQ500" s="2"/>
      <c r="FR500" s="2"/>
      <c r="FS500" s="2"/>
      <c r="FT500" s="2"/>
      <c r="FU500" s="2"/>
      <c r="FV500" s="2"/>
      <c r="FW500" s="2"/>
      <c r="FX500" s="2"/>
      <c r="FY500" s="2"/>
      <c r="FZ500" s="2"/>
      <c r="GA500" s="2"/>
      <c r="GB500" s="2"/>
      <c r="GC500" s="2"/>
      <c r="GD500" s="2"/>
      <c r="GE500" s="2"/>
      <c r="GF500" s="2"/>
      <c r="GG500" s="2"/>
      <c r="GH500" s="2"/>
      <c r="GI500" s="2"/>
      <c r="GJ500" s="2"/>
      <c r="GK500" s="2"/>
      <c r="GL500" s="2"/>
      <c r="GM500" s="2"/>
      <c r="GN500" s="2"/>
      <c r="GO500" s="2"/>
      <c r="GP500" s="2"/>
      <c r="GQ500" s="2"/>
      <c r="GR500" s="2"/>
      <c r="GS500" s="2"/>
      <c r="GT500" s="2"/>
      <c r="GU500" s="2"/>
      <c r="GV500" s="2"/>
      <c r="GW500" s="2"/>
      <c r="GX500" s="2"/>
      <c r="GY500" s="2"/>
      <c r="GZ500" s="2"/>
      <c r="HA500" s="2"/>
      <c r="HB500" s="2"/>
      <c r="HC500" s="2"/>
      <c r="HD500" s="2"/>
      <c r="HE500" s="2"/>
      <c r="HF500" s="2"/>
      <c r="HG500" s="2"/>
      <c r="HH500" s="2"/>
      <c r="HI500" s="2"/>
      <c r="HJ500" s="2"/>
      <c r="HK500" s="2"/>
      <c r="HL500" s="2"/>
      <c r="HM500" s="2"/>
      <c r="HN500" s="2"/>
      <c r="HO500" s="2"/>
      <c r="HP500" s="2"/>
      <c r="HQ500" s="2"/>
      <c r="HR500" s="2"/>
      <c r="HS500" s="2"/>
      <c r="HT500" s="2"/>
      <c r="HU500" s="2"/>
      <c r="HV500" s="2"/>
      <c r="HW500" s="2"/>
      <c r="HX500" s="2"/>
      <c r="HY500" s="2"/>
      <c r="HZ500" s="2"/>
      <c r="IA500" s="2"/>
      <c r="IB500" s="2"/>
      <c r="IC500" s="2"/>
      <c r="ID500" s="2"/>
      <c r="IE500" s="2"/>
      <c r="IF500" s="2"/>
      <c r="IG500" s="2"/>
      <c r="IH500" s="2"/>
      <c r="II500" s="2"/>
      <c r="IJ500" s="2"/>
      <c r="IK500" s="2"/>
      <c r="IL500" s="2"/>
      <c r="IM500" s="2"/>
      <c r="IN500" s="2"/>
      <c r="IO500" s="2"/>
      <c r="IP500" s="2"/>
      <c r="IQ500" s="2"/>
      <c r="IR500" s="2"/>
      <c r="IS500" s="2"/>
      <c r="IT500" s="2"/>
      <c r="IU500" s="2"/>
      <c r="IV500" s="2"/>
      <c r="IW500" s="2"/>
      <c r="IX500" s="2"/>
      <c r="IY500" s="2"/>
      <c r="IZ500" s="2"/>
      <c r="JA500" s="2"/>
      <c r="JB500" s="2"/>
      <c r="JC500" s="2"/>
      <c r="JD500" s="2"/>
      <c r="JE500" s="2"/>
      <c r="JF500" s="2"/>
      <c r="JG500" s="2"/>
      <c r="JH500" s="2"/>
      <c r="JI500" s="2"/>
      <c r="JJ500" s="2"/>
      <c r="JK500" s="2"/>
      <c r="JL500" s="2"/>
      <c r="JM500" s="2"/>
      <c r="JN500" s="2"/>
      <c r="JO500" s="2"/>
      <c r="JP500" s="2"/>
      <c r="JQ500" s="2"/>
      <c r="JR500" s="2"/>
      <c r="JS500" s="2"/>
      <c r="JT500" s="2"/>
      <c r="JU500" s="2"/>
      <c r="JV500" s="2"/>
      <c r="JW500" s="2"/>
      <c r="JX500" s="2"/>
      <c r="JY500" s="2"/>
      <c r="JZ500" s="2"/>
      <c r="KA500" s="2"/>
      <c r="KB500" s="2"/>
      <c r="KC500" s="2"/>
      <c r="KD500" s="2"/>
      <c r="KE500" s="2"/>
      <c r="KF500" s="2"/>
      <c r="KG500" s="2"/>
      <c r="KH500" s="2"/>
      <c r="KI500" s="2"/>
      <c r="KJ500" s="2"/>
      <c r="KK500" s="2"/>
      <c r="KL500" s="2"/>
      <c r="KM500" s="2"/>
      <c r="KN500" s="2"/>
      <c r="KO500" s="2"/>
      <c r="KP500" s="2"/>
      <c r="KQ500" s="2"/>
      <c r="KR500" s="2"/>
      <c r="KS500" s="2"/>
      <c r="KT500" s="2"/>
      <c r="KU500" s="2"/>
      <c r="KV500" s="2"/>
      <c r="KW500" s="2"/>
      <c r="KX500" s="2"/>
      <c r="KY500" s="2"/>
      <c r="KZ500" s="2"/>
      <c r="LA500" s="2"/>
      <c r="LB500" s="2"/>
      <c r="LC500" s="2"/>
      <c r="LD500" s="2"/>
      <c r="LE500" s="2"/>
      <c r="LF500" s="2"/>
      <c r="LG500" s="2"/>
      <c r="LH500" s="2"/>
      <c r="LI500" s="2"/>
      <c r="LJ500" s="2"/>
      <c r="LK500" s="2"/>
      <c r="LL500" s="2"/>
      <c r="LM500" s="2"/>
      <c r="LN500" s="2"/>
      <c r="LO500" s="2"/>
      <c r="LP500" s="2"/>
      <c r="LQ500" s="2"/>
      <c r="LR500" s="2"/>
      <c r="LS500" s="2"/>
      <c r="LT500" s="2"/>
      <c r="LU500" s="2"/>
      <c r="LV500" s="2"/>
      <c r="LW500" s="2"/>
      <c r="LX500" s="2"/>
      <c r="LY500" s="2"/>
      <c r="LZ500" s="2"/>
      <c r="MA500" s="2"/>
      <c r="MB500" s="2"/>
      <c r="MC500" s="2"/>
      <c r="MD500" s="2"/>
      <c r="ME500" s="2"/>
      <c r="MF500" s="2"/>
      <c r="MG500" s="2"/>
      <c r="MH500" s="2"/>
      <c r="MI500" s="2"/>
      <c r="MJ500" s="2"/>
      <c r="MK500" s="2"/>
      <c r="ML500" s="2"/>
      <c r="MM500" s="2"/>
      <c r="MN500" s="2"/>
      <c r="MO500" s="2"/>
      <c r="MP500" s="2"/>
      <c r="MQ500" s="2"/>
      <c r="MR500" s="2"/>
      <c r="MS500" s="2"/>
      <c r="MT500" s="2"/>
      <c r="MU500" s="2"/>
      <c r="MV500" s="2"/>
      <c r="MW500" s="2"/>
      <c r="MX500" s="2"/>
      <c r="MY500" s="2"/>
      <c r="MZ500" s="2"/>
      <c r="NA500" s="2"/>
      <c r="NB500" s="2"/>
      <c r="NC500" s="2"/>
      <c r="ND500" s="2"/>
      <c r="NE500" s="2"/>
      <c r="NF500" s="2"/>
      <c r="NG500" s="2"/>
      <c r="NH500" s="2"/>
      <c r="NI500" s="2"/>
      <c r="NJ500" s="2"/>
      <c r="NK500" s="2"/>
      <c r="NL500" s="2"/>
      <c r="NM500" s="2"/>
      <c r="NN500" s="2"/>
      <c r="NO500" s="2"/>
      <c r="NP500" s="2"/>
      <c r="NQ500" s="2"/>
      <c r="NR500" s="2"/>
      <c r="NS500" s="2"/>
      <c r="NT500" s="2"/>
      <c r="NU500" s="2"/>
      <c r="NV500" s="2"/>
      <c r="NW500" s="2"/>
      <c r="NX500" s="2"/>
      <c r="NY500" s="2"/>
      <c r="NZ500" s="2"/>
      <c r="OA500" s="2"/>
      <c r="OB500" s="2"/>
      <c r="OC500" s="2"/>
      <c r="OD500" s="2"/>
      <c r="OE500" s="2"/>
      <c r="OF500" s="2"/>
      <c r="OG500" s="2"/>
      <c r="OH500" s="2"/>
      <c r="OI500" s="2"/>
      <c r="OJ500" s="2"/>
      <c r="OK500" s="2"/>
      <c r="OL500" s="2"/>
      <c r="OM500" s="2"/>
      <c r="ON500" s="2"/>
      <c r="OO500" s="2"/>
      <c r="OP500" s="2"/>
      <c r="OQ500" s="2"/>
      <c r="OR500" s="2"/>
      <c r="OS500" s="2"/>
      <c r="OT500" s="2"/>
      <c r="OU500" s="2"/>
      <c r="OV500" s="2"/>
      <c r="OW500" s="2"/>
      <c r="OX500" s="2"/>
      <c r="OY500" s="2"/>
      <c r="OZ500" s="2"/>
      <c r="PA500" s="2"/>
      <c r="PB500" s="2"/>
      <c r="PC500" s="2"/>
      <c r="PD500" s="2"/>
      <c r="PE500" s="2"/>
      <c r="PF500" s="2"/>
      <c r="PG500" s="2"/>
      <c r="PH500" s="2"/>
      <c r="PI500" s="2"/>
      <c r="PJ500" s="2"/>
      <c r="PK500" s="2"/>
      <c r="PL500" s="2"/>
      <c r="PM500" s="2"/>
      <c r="PN500" s="2"/>
      <c r="PO500" s="2"/>
      <c r="PP500" s="2"/>
      <c r="PQ500" s="2"/>
      <c r="PR500" s="2"/>
      <c r="PS500" s="2"/>
      <c r="PT500" s="2"/>
      <c r="PU500" s="2"/>
      <c r="PV500" s="2"/>
      <c r="PW500" s="2"/>
      <c r="PX500" s="2"/>
      <c r="PY500" s="2"/>
      <c r="PZ500" s="2"/>
      <c r="QA500" s="2"/>
      <c r="QB500" s="2"/>
      <c r="QC500" s="2"/>
      <c r="QD500" s="2"/>
      <c r="QE500" s="2"/>
      <c r="QF500" s="2"/>
      <c r="QG500" s="2"/>
      <c r="QH500" s="2"/>
      <c r="QI500" s="2"/>
      <c r="QJ500" s="2"/>
      <c r="QK500" s="2"/>
      <c r="QL500" s="2"/>
      <c r="QM500" s="2"/>
      <c r="QN500" s="2"/>
      <c r="QO500" s="2"/>
      <c r="QP500" s="2"/>
      <c r="QQ500" s="2"/>
      <c r="QR500" s="2"/>
      <c r="QS500" s="2"/>
      <c r="QT500" s="2"/>
      <c r="QU500" s="2"/>
      <c r="QV500" s="2"/>
      <c r="QW500" s="2"/>
      <c r="QX500" s="2"/>
      <c r="QY500" s="2"/>
      <c r="QZ500" s="2"/>
      <c r="RA500" s="2"/>
      <c r="RB500" s="2"/>
      <c r="RC500" s="2"/>
      <c r="RD500" s="2"/>
      <c r="RE500" s="2"/>
      <c r="RF500" s="2"/>
      <c r="RG500" s="2"/>
      <c r="RH500" s="2"/>
      <c r="RI500" s="2"/>
      <c r="RJ500" s="2"/>
      <c r="RK500" s="2"/>
      <c r="RL500" s="2"/>
      <c r="RM500" s="2"/>
      <c r="RN500" s="2"/>
      <c r="RO500" s="2"/>
      <c r="RP500" s="2"/>
      <c r="RQ500" s="2"/>
      <c r="RR500" s="2"/>
      <c r="RS500" s="2"/>
      <c r="RT500" s="2"/>
      <c r="RU500" s="2"/>
      <c r="RV500" s="2"/>
      <c r="RW500" s="2"/>
      <c r="RX500" s="2"/>
      <c r="RY500" s="2"/>
      <c r="RZ500" s="2"/>
      <c r="SA500" s="2"/>
      <c r="SB500" s="2"/>
      <c r="SC500" s="2"/>
      <c r="SD500" s="2"/>
      <c r="SE500" s="2"/>
      <c r="SF500" s="2"/>
      <c r="SG500" s="2"/>
      <c r="SH500" s="2"/>
      <c r="SI500" s="2"/>
      <c r="SJ500" s="2"/>
      <c r="SK500" s="2"/>
      <c r="SL500" s="2"/>
      <c r="SM500" s="2"/>
      <c r="SN500" s="2"/>
      <c r="SO500" s="2"/>
      <c r="SP500" s="2"/>
      <c r="SQ500" s="2"/>
      <c r="SR500" s="2"/>
      <c r="SS500" s="2"/>
      <c r="ST500" s="2"/>
      <c r="SU500" s="2"/>
      <c r="SV500" s="2"/>
      <c r="SW500" s="2"/>
      <c r="SX500" s="2"/>
      <c r="SY500" s="2"/>
      <c r="SZ500" s="2"/>
      <c r="TA500" s="2"/>
      <c r="TB500" s="2"/>
      <c r="TC500" s="2"/>
      <c r="TD500" s="2"/>
      <c r="TE500" s="2"/>
      <c r="TF500" s="2"/>
      <c r="TG500" s="2"/>
      <c r="TH500" s="2"/>
      <c r="TI500" s="2"/>
      <c r="TJ500" s="2"/>
      <c r="TK500" s="2"/>
      <c r="TL500" s="2"/>
      <c r="TM500" s="2"/>
      <c r="TN500" s="2"/>
      <c r="TO500" s="2"/>
      <c r="TP500" s="2"/>
      <c r="TQ500" s="2"/>
      <c r="TR500" s="2"/>
      <c r="TS500" s="2"/>
      <c r="TT500" s="2"/>
      <c r="TU500" s="2"/>
      <c r="TV500" s="2"/>
      <c r="TW500" s="2"/>
      <c r="TX500" s="2"/>
      <c r="TY500" s="2"/>
      <c r="TZ500" s="2"/>
      <c r="UA500" s="2"/>
      <c r="UB500" s="2"/>
      <c r="UC500" s="2"/>
      <c r="UD500" s="2"/>
      <c r="UE500" s="2"/>
      <c r="UF500" s="2"/>
      <c r="UG500" s="2"/>
      <c r="UH500" s="2"/>
      <c r="UI500" s="2"/>
      <c r="UJ500" s="2"/>
      <c r="UK500" s="2"/>
      <c r="UL500" s="2"/>
      <c r="UM500" s="2"/>
      <c r="UN500" s="2"/>
      <c r="UO500" s="2"/>
      <c r="UP500" s="2"/>
      <c r="UQ500" s="2"/>
      <c r="UR500" s="2"/>
      <c r="US500" s="2"/>
      <c r="UT500" s="2"/>
      <c r="UU500" s="2"/>
      <c r="UV500" s="2"/>
      <c r="UW500" s="2"/>
      <c r="UX500" s="2"/>
      <c r="UY500" s="2"/>
      <c r="UZ500" s="2"/>
      <c r="VA500" s="2"/>
      <c r="VB500" s="2"/>
      <c r="VC500" s="2"/>
      <c r="VD500" s="2"/>
      <c r="VE500" s="2"/>
      <c r="VF500" s="2"/>
      <c r="VG500" s="2"/>
      <c r="VH500" s="2"/>
      <c r="VI500" s="2"/>
      <c r="VJ500" s="2"/>
      <c r="VK500" s="2"/>
      <c r="VL500" s="2"/>
      <c r="VM500" s="2"/>
      <c r="VN500" s="2"/>
      <c r="VO500" s="2"/>
      <c r="VP500" s="2"/>
      <c r="VQ500" s="2"/>
      <c r="VR500" s="2"/>
      <c r="VS500" s="2"/>
      <c r="VT500" s="2"/>
      <c r="VU500" s="2"/>
      <c r="VV500" s="2"/>
      <c r="VW500" s="2"/>
      <c r="VX500" s="2"/>
      <c r="VY500" s="2"/>
      <c r="VZ500" s="2"/>
      <c r="WA500" s="2"/>
      <c r="WB500" s="2"/>
      <c r="WC500" s="2"/>
      <c r="WD500" s="2"/>
      <c r="WE500" s="2"/>
      <c r="WF500" s="2"/>
      <c r="WG500" s="2"/>
      <c r="WH500" s="2"/>
      <c r="WI500" s="2"/>
      <c r="WJ500" s="2"/>
      <c r="WK500" s="2"/>
      <c r="WL500" s="2"/>
      <c r="WM500" s="2"/>
      <c r="WN500" s="2"/>
      <c r="WO500" s="2"/>
      <c r="WP500" s="2"/>
      <c r="WQ500" s="2"/>
      <c r="WR500" s="2"/>
      <c r="WS500" s="2"/>
      <c r="WT500" s="2"/>
      <c r="WU500" s="2"/>
      <c r="WV500" s="2"/>
      <c r="WW500" s="2"/>
      <c r="WX500" s="2"/>
      <c r="WY500" s="2"/>
      <c r="WZ500" s="2"/>
      <c r="XA500" s="2"/>
      <c r="XB500" s="2"/>
      <c r="XC500" s="2"/>
      <c r="XD500" s="2"/>
      <c r="XE500" s="2"/>
      <c r="XF500" s="2"/>
      <c r="XG500" s="2"/>
      <c r="XH500" s="2"/>
      <c r="XI500" s="2"/>
      <c r="XJ500" s="2"/>
      <c r="XK500" s="2"/>
      <c r="XL500" s="2"/>
      <c r="XM500" s="2"/>
      <c r="XN500" s="2"/>
      <c r="XO500" s="2"/>
      <c r="XP500" s="2"/>
      <c r="XQ500" s="2"/>
      <c r="XR500" s="2"/>
      <c r="XS500" s="2"/>
      <c r="XT500" s="2"/>
      <c r="XU500" s="2"/>
      <c r="XV500" s="2"/>
      <c r="XW500" s="2"/>
      <c r="XX500" s="2"/>
      <c r="XY500" s="2"/>
      <c r="XZ500" s="2"/>
      <c r="YA500" s="2"/>
      <c r="YB500" s="2"/>
      <c r="YC500" s="2"/>
      <c r="YD500" s="2"/>
      <c r="YE500" s="2"/>
      <c r="YF500" s="2"/>
      <c r="YG500" s="2"/>
      <c r="YH500" s="2"/>
      <c r="YI500" s="2"/>
      <c r="YJ500" s="2"/>
      <c r="YK500" s="2"/>
      <c r="YL500" s="2"/>
      <c r="YM500" s="2"/>
      <c r="YN500" s="2"/>
      <c r="YO500" s="2"/>
      <c r="YP500" s="2"/>
      <c r="YQ500" s="2"/>
      <c r="YR500" s="2"/>
      <c r="YS500" s="2"/>
      <c r="YT500" s="2"/>
      <c r="YU500" s="2"/>
      <c r="YV500" s="2"/>
      <c r="YW500" s="2"/>
      <c r="YX500" s="2"/>
      <c r="YY500" s="2"/>
      <c r="YZ500" s="2"/>
      <c r="ZA500" s="2"/>
      <c r="ZB500" s="2"/>
      <c r="ZC500" s="2"/>
      <c r="ZD500" s="2"/>
      <c r="ZE500" s="2"/>
      <c r="ZF500" s="2"/>
      <c r="ZG500" s="2"/>
      <c r="ZH500" s="2"/>
      <c r="ZI500" s="2"/>
      <c r="ZJ500" s="2"/>
      <c r="ZK500" s="2"/>
      <c r="ZL500" s="2"/>
      <c r="ZM500" s="2"/>
      <c r="ZN500" s="2"/>
      <c r="ZO500" s="2"/>
      <c r="ZP500" s="2"/>
      <c r="ZQ500" s="2"/>
      <c r="ZR500" s="2"/>
      <c r="ZS500" s="2"/>
      <c r="ZT500" s="2"/>
      <c r="ZU500" s="2"/>
      <c r="ZV500" s="2"/>
      <c r="ZW500" s="2"/>
      <c r="ZX500" s="2"/>
      <c r="ZY500" s="2"/>
      <c r="ZZ500" s="2"/>
      <c r="AAA500" s="2"/>
      <c r="AAB500" s="2"/>
      <c r="AAC500" s="2"/>
      <c r="AAD500" s="2"/>
      <c r="AAE500" s="2"/>
      <c r="AAF500" s="2"/>
      <c r="AAG500" s="2"/>
      <c r="AAH500" s="2"/>
      <c r="AAI500" s="2"/>
      <c r="AAJ500" s="2"/>
      <c r="AAK500" s="2"/>
      <c r="AAL500" s="2"/>
      <c r="AAM500" s="2"/>
      <c r="AAN500" s="2"/>
      <c r="AAO500" s="2"/>
      <c r="AAP500" s="2"/>
      <c r="AAQ500" s="2"/>
      <c r="AAR500" s="2"/>
      <c r="AAS500" s="2"/>
      <c r="AAT500" s="2"/>
      <c r="AAU500" s="2"/>
      <c r="AAV500" s="2"/>
      <c r="AAW500" s="2"/>
      <c r="AAX500" s="2"/>
      <c r="AAY500" s="2"/>
      <c r="AAZ500" s="2"/>
      <c r="ABA500" s="2"/>
      <c r="ABB500" s="2"/>
      <c r="ABC500" s="2"/>
      <c r="ABD500" s="2"/>
      <c r="ABE500" s="2"/>
      <c r="ABF500" s="2"/>
      <c r="ABG500" s="2"/>
      <c r="ABH500" s="2"/>
      <c r="ABI500" s="2"/>
      <c r="ABJ500" s="2"/>
      <c r="ABK500" s="2"/>
      <c r="ABL500" s="2"/>
      <c r="ABM500" s="2"/>
      <c r="ABN500" s="2"/>
      <c r="ABO500" s="2"/>
      <c r="ABP500" s="2"/>
      <c r="ABQ500" s="2"/>
      <c r="ABR500" s="2"/>
      <c r="ABS500" s="2"/>
      <c r="ABT500" s="2"/>
      <c r="ABU500" s="2"/>
      <c r="ABV500" s="2"/>
      <c r="ABW500" s="2"/>
      <c r="ABX500" s="2"/>
      <c r="ABY500" s="2"/>
      <c r="ABZ500" s="2"/>
    </row>
    <row r="501" spans="1:754" x14ac:dyDescent="0.2">
      <c r="A501" s="2">
        <v>1935</v>
      </c>
      <c r="B501" s="19" t="s">
        <v>26</v>
      </c>
      <c r="C501" s="5">
        <v>691863</v>
      </c>
      <c r="D501" s="5">
        <v>4993</v>
      </c>
      <c r="E501" s="7">
        <f>C501/D501</f>
        <v>138.56659323052273</v>
      </c>
      <c r="F501" s="11">
        <f>C501/811898</f>
        <v>0.85215507366688914</v>
      </c>
      <c r="G501" s="15"/>
    </row>
    <row r="502" spans="1:754" x14ac:dyDescent="0.2">
      <c r="A502">
        <v>1925</v>
      </c>
      <c r="B502" s="19" t="s">
        <v>26</v>
      </c>
      <c r="C502" s="4">
        <v>658061</v>
      </c>
      <c r="D502">
        <v>5007</v>
      </c>
      <c r="E502" s="7">
        <f>C502/D502</f>
        <v>131.42820051927302</v>
      </c>
      <c r="F502" s="11">
        <f>C502/811898</f>
        <v>0.81052176504930418</v>
      </c>
      <c r="G502" s="17"/>
    </row>
    <row r="503" spans="1:754" x14ac:dyDescent="0.2">
      <c r="A503" s="2">
        <v>1945</v>
      </c>
      <c r="B503" s="19" t="s">
        <v>26</v>
      </c>
      <c r="C503" s="6">
        <v>606631</v>
      </c>
      <c r="D503" s="5">
        <v>2985</v>
      </c>
      <c r="E503" s="7">
        <f>C503/D503</f>
        <v>203.22646566164156</v>
      </c>
      <c r="F503" s="11">
        <f>C503/811898</f>
        <v>0.74717636944542298</v>
      </c>
      <c r="G503" s="15"/>
    </row>
    <row r="504" spans="1:754" x14ac:dyDescent="0.2">
      <c r="A504" s="2">
        <v>1954</v>
      </c>
      <c r="B504" s="19" t="s">
        <v>26</v>
      </c>
      <c r="C504" s="6">
        <v>556424</v>
      </c>
      <c r="D504" s="5">
        <v>2978</v>
      </c>
      <c r="E504" s="7">
        <f>C504/D504</f>
        <v>186.84486232370719</v>
      </c>
      <c r="F504" s="11">
        <f>C504/811898</f>
        <v>0.68533732069792019</v>
      </c>
      <c r="G504" s="17"/>
    </row>
    <row r="505" spans="1:754" x14ac:dyDescent="0.2">
      <c r="A505" s="2">
        <v>1959</v>
      </c>
      <c r="B505" s="19" t="s">
        <v>26</v>
      </c>
      <c r="C505" s="6">
        <v>515905</v>
      </c>
      <c r="D505" s="5">
        <v>2390</v>
      </c>
      <c r="E505" s="7">
        <f>C505/D505</f>
        <v>215.85983263598325</v>
      </c>
      <c r="F505" s="11">
        <f>C505/811898</f>
        <v>0.63543080534746976</v>
      </c>
      <c r="G505" s="15"/>
    </row>
    <row r="506" spans="1:754" x14ac:dyDescent="0.2">
      <c r="A506" s="2">
        <v>1964</v>
      </c>
      <c r="B506" s="19" t="s">
        <v>26</v>
      </c>
      <c r="C506" s="6">
        <v>484342</v>
      </c>
      <c r="D506" s="5">
        <v>2048</v>
      </c>
      <c r="E506" s="7">
        <f>C506/D506</f>
        <v>236.4951171875</v>
      </c>
      <c r="F506" s="11">
        <f>C506/811898</f>
        <v>0.59655523230750662</v>
      </c>
      <c r="G506" s="15"/>
    </row>
    <row r="507" spans="1:754" x14ac:dyDescent="0.2">
      <c r="A507" s="2">
        <v>1969</v>
      </c>
      <c r="B507" s="19" t="s">
        <v>26</v>
      </c>
      <c r="C507" s="6">
        <v>407526</v>
      </c>
      <c r="D507" s="5">
        <v>1633</v>
      </c>
      <c r="E507" s="7">
        <f>C507/D507</f>
        <v>249.5566442131047</v>
      </c>
      <c r="F507" s="11">
        <f>C507/811898</f>
        <v>0.50194236221791411</v>
      </c>
    </row>
    <row r="508" spans="1:754" x14ac:dyDescent="0.2">
      <c r="A508" s="2">
        <v>2012</v>
      </c>
      <c r="B508" s="19" t="s">
        <v>27</v>
      </c>
      <c r="C508" s="6">
        <v>0</v>
      </c>
      <c r="D508">
        <v>10</v>
      </c>
      <c r="E508" s="7">
        <f>C508/D508</f>
        <v>0</v>
      </c>
      <c r="F508" s="11">
        <f>C508/45325</f>
        <v>0</v>
      </c>
      <c r="G508" s="5">
        <v>2568538</v>
      </c>
      <c r="H508" s="16">
        <f>C508/G508</f>
        <v>0</v>
      </c>
    </row>
    <row r="509" spans="1:754" x14ac:dyDescent="0.2">
      <c r="A509" s="2">
        <v>1978</v>
      </c>
      <c r="B509" s="19" t="s">
        <v>27</v>
      </c>
      <c r="C509" s="6">
        <v>0</v>
      </c>
      <c r="D509" s="5">
        <v>5</v>
      </c>
      <c r="E509" s="7">
        <f>C509/D509</f>
        <v>0</v>
      </c>
      <c r="F509" s="11">
        <f>C509/45325</f>
        <v>0</v>
      </c>
      <c r="G509" s="5">
        <v>2277488</v>
      </c>
      <c r="H509" s="16">
        <f>C509/G509</f>
        <v>0</v>
      </c>
    </row>
    <row r="510" spans="1:754" x14ac:dyDescent="0.2">
      <c r="A510" s="2">
        <v>2002</v>
      </c>
      <c r="B510" s="19" t="s">
        <v>27</v>
      </c>
      <c r="C510" s="6">
        <v>0</v>
      </c>
      <c r="D510">
        <v>1</v>
      </c>
      <c r="E510" s="7">
        <f>C510/D510</f>
        <v>0</v>
      </c>
      <c r="F510" s="11">
        <f>C510/45325</f>
        <v>0</v>
      </c>
      <c r="G510" s="5">
        <v>2480559</v>
      </c>
      <c r="H510" s="16">
        <f>C510/G510</f>
        <v>0</v>
      </c>
    </row>
    <row r="511" spans="1:754" x14ac:dyDescent="0.2">
      <c r="A511" s="2">
        <v>2007</v>
      </c>
      <c r="B511" s="19" t="s">
        <v>27</v>
      </c>
      <c r="C511" s="6">
        <v>0</v>
      </c>
      <c r="D511">
        <v>1</v>
      </c>
      <c r="E511" s="7">
        <f>C511/D511</f>
        <v>0</v>
      </c>
      <c r="F511" s="11">
        <f>C511/45325</f>
        <v>0</v>
      </c>
      <c r="G511" s="5">
        <v>2441324</v>
      </c>
      <c r="H511" s="16">
        <f>C511/G511</f>
        <v>0</v>
      </c>
    </row>
    <row r="512" spans="1:754" x14ac:dyDescent="0.2">
      <c r="A512">
        <v>1992</v>
      </c>
      <c r="B512" s="19" t="s">
        <v>27</v>
      </c>
      <c r="C512" s="6">
        <v>4</v>
      </c>
      <c r="D512">
        <v>3</v>
      </c>
      <c r="E512" s="7">
        <f>C512/D512</f>
        <v>1.3333333333333333</v>
      </c>
      <c r="F512" s="11">
        <f>C512/45325</f>
        <v>8.8251516822945394E-5</v>
      </c>
      <c r="G512" s="5">
        <v>2327759</v>
      </c>
      <c r="H512" s="16">
        <f>C512/G512</f>
        <v>1.7183909502658994E-6</v>
      </c>
    </row>
    <row r="513" spans="1:754" x14ac:dyDescent="0.2">
      <c r="A513">
        <v>1987</v>
      </c>
      <c r="B513" s="19" t="s">
        <v>27</v>
      </c>
      <c r="C513" s="6">
        <v>4</v>
      </c>
      <c r="D513" s="5">
        <v>4</v>
      </c>
      <c r="E513" s="7">
        <f>C513/D513</f>
        <v>1</v>
      </c>
      <c r="F513" s="11">
        <f>C513/45325</f>
        <v>8.8251516822945394E-5</v>
      </c>
      <c r="G513" s="5">
        <v>2324361</v>
      </c>
      <c r="H513" s="16">
        <f>C513/G513</f>
        <v>1.7209030783084039E-6</v>
      </c>
    </row>
    <row r="514" spans="1:754" x14ac:dyDescent="0.2">
      <c r="A514">
        <v>1982</v>
      </c>
      <c r="B514" s="19" t="s">
        <v>27</v>
      </c>
      <c r="C514" s="6">
        <v>5</v>
      </c>
      <c r="D514" s="5">
        <v>5</v>
      </c>
      <c r="E514" s="7">
        <f>C514/D514</f>
        <v>1</v>
      </c>
      <c r="F514" s="11">
        <f>C514/45325</f>
        <v>1.1031439602868175E-4</v>
      </c>
      <c r="G514" s="5">
        <v>2251785</v>
      </c>
      <c r="H514" s="16">
        <f>C514/G514</f>
        <v>2.2204606567678529E-6</v>
      </c>
      <c r="DU514" s="2"/>
      <c r="DV514" s="2"/>
      <c r="DW514" s="2"/>
      <c r="DX514" s="2"/>
      <c r="DY514" s="2"/>
      <c r="DZ514" s="2"/>
      <c r="EA514" s="2"/>
      <c r="EB514" s="2"/>
      <c r="EC514" s="2"/>
      <c r="ED514" s="2"/>
      <c r="EE514" s="2"/>
      <c r="EF514" s="2"/>
      <c r="EG514" s="2"/>
      <c r="EH514" s="2"/>
      <c r="EI514" s="2"/>
      <c r="EJ514" s="2"/>
      <c r="EK514" s="2"/>
      <c r="EL514" s="2"/>
      <c r="EM514" s="2"/>
      <c r="EN514" s="2"/>
      <c r="EO514" s="2"/>
      <c r="EP514" s="2"/>
      <c r="EQ514" s="2"/>
      <c r="ER514" s="2"/>
      <c r="ES514" s="2"/>
      <c r="ET514" s="2"/>
      <c r="EU514" s="2"/>
      <c r="EV514" s="2"/>
      <c r="EW514" s="2"/>
      <c r="EX514" s="2"/>
      <c r="EY514" s="2"/>
      <c r="EZ514" s="2"/>
      <c r="FA514" s="2"/>
      <c r="FB514" s="2"/>
      <c r="FC514" s="2"/>
      <c r="FD514" s="2"/>
      <c r="FE514" s="2"/>
      <c r="FF514" s="2"/>
      <c r="FG514" s="2"/>
      <c r="FH514" s="2"/>
      <c r="FI514" s="2"/>
      <c r="FJ514" s="2"/>
      <c r="FK514" s="2"/>
      <c r="FL514" s="2"/>
      <c r="FM514" s="2"/>
      <c r="FN514" s="2"/>
      <c r="FO514" s="2"/>
      <c r="FP514" s="2"/>
      <c r="FQ514" s="2"/>
      <c r="FR514" s="2"/>
      <c r="FS514" s="2"/>
      <c r="FT514" s="2"/>
      <c r="FU514" s="2"/>
      <c r="FV514" s="2"/>
      <c r="FW514" s="2"/>
      <c r="FX514" s="2"/>
      <c r="FY514" s="2"/>
      <c r="FZ514" s="2"/>
      <c r="GA514" s="2"/>
      <c r="GB514" s="2"/>
      <c r="GC514" s="2"/>
      <c r="GD514" s="2"/>
      <c r="GE514" s="2"/>
      <c r="GF514" s="2"/>
      <c r="GG514" s="2"/>
      <c r="GH514" s="2"/>
      <c r="GI514" s="2"/>
      <c r="GJ514" s="2"/>
      <c r="GK514" s="2"/>
      <c r="GL514" s="2"/>
      <c r="GM514" s="2"/>
      <c r="GN514" s="2"/>
      <c r="GO514" s="2"/>
      <c r="GP514" s="2"/>
      <c r="GQ514" s="2"/>
      <c r="GR514" s="2"/>
      <c r="GS514" s="2"/>
      <c r="GT514" s="2"/>
      <c r="GU514" s="2"/>
      <c r="GV514" s="2"/>
      <c r="GW514" s="2"/>
      <c r="GX514" s="2"/>
      <c r="GY514" s="2"/>
      <c r="GZ514" s="2"/>
      <c r="HA514" s="2"/>
      <c r="HB514" s="2"/>
      <c r="HC514" s="2"/>
      <c r="HD514" s="2"/>
      <c r="HE514" s="2"/>
      <c r="HF514" s="2"/>
      <c r="HG514" s="2"/>
      <c r="HH514" s="2"/>
      <c r="HI514" s="2"/>
      <c r="HJ514" s="2"/>
      <c r="HK514" s="2"/>
      <c r="HL514" s="2"/>
      <c r="HM514" s="2"/>
      <c r="HN514" s="2"/>
      <c r="HO514" s="2"/>
      <c r="HP514" s="2"/>
      <c r="HQ514" s="2"/>
      <c r="HR514" s="2"/>
      <c r="HS514" s="2"/>
      <c r="HT514" s="2"/>
      <c r="HU514" s="2"/>
      <c r="HV514" s="2"/>
      <c r="HW514" s="2"/>
      <c r="HX514" s="2"/>
      <c r="HY514" s="2"/>
      <c r="HZ514" s="2"/>
      <c r="IA514" s="2"/>
      <c r="IB514" s="2"/>
      <c r="IC514" s="2"/>
      <c r="ID514" s="2"/>
      <c r="IE514" s="2"/>
      <c r="IF514" s="2"/>
      <c r="IG514" s="2"/>
      <c r="IH514" s="2"/>
      <c r="II514" s="2"/>
      <c r="IJ514" s="2"/>
      <c r="IK514" s="2"/>
      <c r="IL514" s="2"/>
      <c r="IM514" s="2"/>
      <c r="IN514" s="2"/>
      <c r="IO514" s="2"/>
      <c r="IP514" s="2"/>
      <c r="IQ514" s="2"/>
      <c r="IR514" s="2"/>
      <c r="IS514" s="2"/>
      <c r="IT514" s="2"/>
      <c r="IU514" s="2"/>
      <c r="IV514" s="2"/>
      <c r="IW514" s="2"/>
      <c r="IX514" s="2"/>
      <c r="IY514" s="2"/>
      <c r="IZ514" s="2"/>
      <c r="JA514" s="2"/>
      <c r="JB514" s="2"/>
      <c r="JC514" s="2"/>
      <c r="JD514" s="2"/>
      <c r="JE514" s="2"/>
      <c r="JF514" s="2"/>
      <c r="JG514" s="2"/>
      <c r="JH514" s="2"/>
      <c r="JI514" s="2"/>
      <c r="JJ514" s="2"/>
      <c r="JK514" s="2"/>
      <c r="JL514" s="2"/>
      <c r="JM514" s="2"/>
      <c r="JN514" s="2"/>
      <c r="JO514" s="2"/>
      <c r="JP514" s="2"/>
      <c r="JQ514" s="2"/>
      <c r="JR514" s="2"/>
      <c r="JS514" s="2"/>
      <c r="JT514" s="2"/>
      <c r="JU514" s="2"/>
      <c r="JV514" s="2"/>
      <c r="JW514" s="2"/>
      <c r="JX514" s="2"/>
      <c r="JY514" s="2"/>
      <c r="JZ514" s="2"/>
      <c r="KA514" s="2"/>
      <c r="KB514" s="2"/>
      <c r="KC514" s="2"/>
      <c r="KD514" s="2"/>
      <c r="KE514" s="2"/>
      <c r="KF514" s="2"/>
      <c r="KG514" s="2"/>
      <c r="KH514" s="2"/>
      <c r="KI514" s="2"/>
      <c r="KJ514" s="2"/>
      <c r="KK514" s="2"/>
      <c r="KL514" s="2"/>
      <c r="KM514" s="2"/>
      <c r="KN514" s="2"/>
      <c r="KO514" s="2"/>
      <c r="KP514" s="2"/>
      <c r="KQ514" s="2"/>
      <c r="KR514" s="2"/>
      <c r="KS514" s="2"/>
      <c r="KT514" s="2"/>
      <c r="KU514" s="2"/>
      <c r="KV514" s="2"/>
      <c r="KW514" s="2"/>
      <c r="KX514" s="2"/>
      <c r="KY514" s="2"/>
      <c r="KZ514" s="2"/>
      <c r="LA514" s="2"/>
      <c r="LB514" s="2"/>
      <c r="LC514" s="2"/>
      <c r="LD514" s="2"/>
      <c r="LE514" s="2"/>
      <c r="LF514" s="2"/>
      <c r="LG514" s="2"/>
      <c r="LH514" s="2"/>
      <c r="LI514" s="2"/>
      <c r="LJ514" s="2"/>
      <c r="LK514" s="2"/>
      <c r="LL514" s="2"/>
      <c r="LM514" s="2"/>
      <c r="LN514" s="2"/>
      <c r="LO514" s="2"/>
      <c r="LP514" s="2"/>
      <c r="LQ514" s="2"/>
      <c r="LR514" s="2"/>
      <c r="LS514" s="2"/>
      <c r="LT514" s="2"/>
      <c r="LU514" s="2"/>
      <c r="LV514" s="2"/>
      <c r="LW514" s="2"/>
      <c r="LX514" s="2"/>
      <c r="LY514" s="2"/>
      <c r="LZ514" s="2"/>
      <c r="MA514" s="2"/>
      <c r="MB514" s="2"/>
      <c r="MC514" s="2"/>
      <c r="MD514" s="2"/>
      <c r="ME514" s="2"/>
      <c r="MF514" s="2"/>
      <c r="MG514" s="2"/>
      <c r="MH514" s="2"/>
      <c r="MI514" s="2"/>
      <c r="MJ514" s="2"/>
      <c r="MK514" s="2"/>
      <c r="ML514" s="2"/>
      <c r="MM514" s="2"/>
      <c r="MN514" s="2"/>
      <c r="MO514" s="2"/>
      <c r="MP514" s="2"/>
      <c r="MQ514" s="2"/>
      <c r="MR514" s="2"/>
      <c r="MS514" s="2"/>
      <c r="MT514" s="2"/>
      <c r="MU514" s="2"/>
      <c r="MV514" s="2"/>
      <c r="MW514" s="2"/>
      <c r="MX514" s="2"/>
      <c r="MY514" s="2"/>
      <c r="MZ514" s="2"/>
      <c r="NA514" s="2"/>
      <c r="NB514" s="2"/>
      <c r="NC514" s="2"/>
      <c r="ND514" s="2"/>
      <c r="NE514" s="2"/>
      <c r="NF514" s="2"/>
      <c r="NG514" s="2"/>
      <c r="NH514" s="2"/>
      <c r="NI514" s="2"/>
      <c r="NJ514" s="2"/>
      <c r="NK514" s="2"/>
      <c r="NL514" s="2"/>
      <c r="NM514" s="2"/>
      <c r="NN514" s="2"/>
      <c r="NO514" s="2"/>
      <c r="NP514" s="2"/>
      <c r="NQ514" s="2"/>
      <c r="NR514" s="2"/>
      <c r="NS514" s="2"/>
      <c r="NT514" s="2"/>
      <c r="NU514" s="2"/>
      <c r="NV514" s="2"/>
      <c r="NW514" s="2"/>
      <c r="NX514" s="2"/>
      <c r="NY514" s="2"/>
      <c r="NZ514" s="2"/>
      <c r="OA514" s="2"/>
      <c r="OB514" s="2"/>
      <c r="OC514" s="2"/>
      <c r="OD514" s="2"/>
      <c r="OE514" s="2"/>
      <c r="OF514" s="2"/>
      <c r="OG514" s="2"/>
      <c r="OH514" s="2"/>
      <c r="OI514" s="2"/>
      <c r="OJ514" s="2"/>
      <c r="OK514" s="2"/>
      <c r="OL514" s="2"/>
      <c r="OM514" s="2"/>
      <c r="ON514" s="2"/>
      <c r="OO514" s="2"/>
      <c r="OP514" s="2"/>
      <c r="OQ514" s="2"/>
      <c r="OR514" s="2"/>
      <c r="OS514" s="2"/>
      <c r="OT514" s="2"/>
      <c r="OU514" s="2"/>
      <c r="OV514" s="2"/>
      <c r="OW514" s="2"/>
      <c r="OX514" s="2"/>
      <c r="OY514" s="2"/>
      <c r="OZ514" s="2"/>
      <c r="PA514" s="2"/>
      <c r="PB514" s="2"/>
      <c r="PC514" s="2"/>
      <c r="PD514" s="2"/>
      <c r="PE514" s="2"/>
      <c r="PF514" s="2"/>
      <c r="PG514" s="2"/>
      <c r="PH514" s="2"/>
      <c r="PI514" s="2"/>
      <c r="PJ514" s="2"/>
      <c r="PK514" s="2"/>
      <c r="PL514" s="2"/>
      <c r="PM514" s="2"/>
      <c r="PN514" s="2"/>
      <c r="PO514" s="2"/>
      <c r="PP514" s="2"/>
      <c r="PQ514" s="2"/>
      <c r="PR514" s="2"/>
      <c r="PS514" s="2"/>
      <c r="PT514" s="2"/>
      <c r="PU514" s="2"/>
      <c r="PV514" s="2"/>
      <c r="PW514" s="2"/>
      <c r="PX514" s="2"/>
      <c r="PY514" s="2"/>
      <c r="PZ514" s="2"/>
      <c r="QA514" s="2"/>
      <c r="QB514" s="2"/>
      <c r="QC514" s="2"/>
      <c r="QD514" s="2"/>
      <c r="QE514" s="2"/>
      <c r="QF514" s="2"/>
      <c r="QG514" s="2"/>
      <c r="QH514" s="2"/>
      <c r="QI514" s="2"/>
      <c r="QJ514" s="2"/>
      <c r="QK514" s="2"/>
      <c r="QL514" s="2"/>
      <c r="QM514" s="2"/>
      <c r="QN514" s="2"/>
      <c r="QO514" s="2"/>
      <c r="QP514" s="2"/>
      <c r="QQ514" s="2"/>
      <c r="QR514" s="2"/>
      <c r="QS514" s="2"/>
      <c r="QT514" s="2"/>
      <c r="QU514" s="2"/>
      <c r="QV514" s="2"/>
      <c r="QW514" s="2"/>
      <c r="QX514" s="2"/>
      <c r="QY514" s="2"/>
      <c r="QZ514" s="2"/>
      <c r="RA514" s="2"/>
      <c r="RB514" s="2"/>
      <c r="RC514" s="2"/>
      <c r="RD514" s="2"/>
      <c r="RE514" s="2"/>
      <c r="RF514" s="2"/>
      <c r="RG514" s="2"/>
      <c r="RH514" s="2"/>
      <c r="RI514" s="2"/>
      <c r="RJ514" s="2"/>
      <c r="RK514" s="2"/>
      <c r="RL514" s="2"/>
      <c r="RM514" s="2"/>
      <c r="RN514" s="2"/>
      <c r="RO514" s="2"/>
      <c r="RP514" s="2"/>
      <c r="RQ514" s="2"/>
      <c r="RR514" s="2"/>
      <c r="RS514" s="2"/>
      <c r="RT514" s="2"/>
      <c r="RU514" s="2"/>
      <c r="RV514" s="2"/>
      <c r="RW514" s="2"/>
      <c r="RX514" s="2"/>
      <c r="RY514" s="2"/>
      <c r="RZ514" s="2"/>
      <c r="SA514" s="2"/>
      <c r="SB514" s="2"/>
      <c r="SC514" s="2"/>
      <c r="SD514" s="2"/>
      <c r="SE514" s="2"/>
      <c r="SF514" s="2"/>
      <c r="SG514" s="2"/>
      <c r="SH514" s="2"/>
      <c r="SI514" s="2"/>
      <c r="SJ514" s="2"/>
      <c r="SK514" s="2"/>
      <c r="SL514" s="2"/>
      <c r="SM514" s="2"/>
      <c r="SN514" s="2"/>
      <c r="SO514" s="2"/>
      <c r="SP514" s="2"/>
      <c r="SQ514" s="2"/>
      <c r="SR514" s="2"/>
      <c r="SS514" s="2"/>
      <c r="ST514" s="2"/>
      <c r="SU514" s="2"/>
      <c r="SV514" s="2"/>
      <c r="SW514" s="2"/>
      <c r="SX514" s="2"/>
      <c r="SY514" s="2"/>
      <c r="SZ514" s="2"/>
      <c r="TA514" s="2"/>
      <c r="TB514" s="2"/>
      <c r="TC514" s="2"/>
      <c r="TD514" s="2"/>
      <c r="TE514" s="2"/>
      <c r="TF514" s="2"/>
      <c r="TG514" s="2"/>
      <c r="TH514" s="2"/>
      <c r="TI514" s="2"/>
      <c r="TJ514" s="2"/>
      <c r="TK514" s="2"/>
      <c r="TL514" s="2"/>
      <c r="TM514" s="2"/>
      <c r="TN514" s="2"/>
      <c r="TO514" s="2"/>
      <c r="TP514" s="2"/>
      <c r="TQ514" s="2"/>
      <c r="TR514" s="2"/>
      <c r="TS514" s="2"/>
      <c r="TT514" s="2"/>
      <c r="TU514" s="2"/>
      <c r="TV514" s="2"/>
      <c r="TW514" s="2"/>
      <c r="TX514" s="2"/>
      <c r="TY514" s="2"/>
      <c r="TZ514" s="2"/>
      <c r="UA514" s="2"/>
      <c r="UB514" s="2"/>
      <c r="UC514" s="2"/>
      <c r="UD514" s="2"/>
      <c r="UE514" s="2"/>
      <c r="UF514" s="2"/>
      <c r="UG514" s="2"/>
      <c r="UH514" s="2"/>
      <c r="UI514" s="2"/>
      <c r="UJ514" s="2"/>
      <c r="UK514" s="2"/>
      <c r="UL514" s="2"/>
      <c r="UM514" s="2"/>
      <c r="UN514" s="2"/>
      <c r="UO514" s="2"/>
      <c r="UP514" s="2"/>
      <c r="UQ514" s="2"/>
      <c r="UR514" s="2"/>
      <c r="US514" s="2"/>
      <c r="UT514" s="2"/>
      <c r="UU514" s="2"/>
      <c r="UV514" s="2"/>
      <c r="UW514" s="2"/>
      <c r="UX514" s="2"/>
      <c r="UY514" s="2"/>
      <c r="UZ514" s="2"/>
      <c r="VA514" s="2"/>
      <c r="VB514" s="2"/>
      <c r="VC514" s="2"/>
      <c r="VD514" s="2"/>
      <c r="VE514" s="2"/>
      <c r="VF514" s="2"/>
      <c r="VG514" s="2"/>
      <c r="VH514" s="2"/>
      <c r="VI514" s="2"/>
      <c r="VJ514" s="2"/>
      <c r="VK514" s="2"/>
      <c r="VL514" s="2"/>
      <c r="VM514" s="2"/>
      <c r="VN514" s="2"/>
      <c r="VO514" s="2"/>
      <c r="VP514" s="2"/>
      <c r="VQ514" s="2"/>
      <c r="VR514" s="2"/>
      <c r="VS514" s="2"/>
      <c r="VT514" s="2"/>
      <c r="VU514" s="2"/>
      <c r="VV514" s="2"/>
      <c r="VW514" s="2"/>
      <c r="VX514" s="2"/>
      <c r="VY514" s="2"/>
      <c r="VZ514" s="2"/>
      <c r="WA514" s="2"/>
      <c r="WB514" s="2"/>
      <c r="WC514" s="2"/>
      <c r="WD514" s="2"/>
      <c r="WE514" s="2"/>
      <c r="WF514" s="2"/>
      <c r="WG514" s="2"/>
      <c r="WH514" s="2"/>
      <c r="WI514" s="2"/>
      <c r="WJ514" s="2"/>
      <c r="WK514" s="2"/>
      <c r="WL514" s="2"/>
      <c r="WM514" s="2"/>
      <c r="WN514" s="2"/>
      <c r="WO514" s="2"/>
      <c r="WP514" s="2"/>
      <c r="WQ514" s="2"/>
      <c r="WR514" s="2"/>
      <c r="WS514" s="2"/>
      <c r="WT514" s="2"/>
      <c r="WU514" s="2"/>
      <c r="WV514" s="2"/>
      <c r="WW514" s="2"/>
      <c r="WX514" s="2"/>
      <c r="WY514" s="2"/>
      <c r="WZ514" s="2"/>
      <c r="XA514" s="2"/>
      <c r="XB514" s="2"/>
      <c r="XC514" s="2"/>
      <c r="XD514" s="2"/>
      <c r="XE514" s="2"/>
      <c r="XF514" s="2"/>
      <c r="XG514" s="2"/>
      <c r="XH514" s="2"/>
      <c r="XI514" s="2"/>
      <c r="XJ514" s="2"/>
      <c r="XK514" s="2"/>
      <c r="XL514" s="2"/>
      <c r="XM514" s="2"/>
      <c r="XN514" s="2"/>
      <c r="XO514" s="2"/>
      <c r="XP514" s="2"/>
      <c r="XQ514" s="2"/>
      <c r="XR514" s="2"/>
      <c r="XS514" s="2"/>
      <c r="XT514" s="2"/>
      <c r="XU514" s="2"/>
      <c r="XV514" s="2"/>
      <c r="XW514" s="2"/>
      <c r="XX514" s="2"/>
      <c r="XY514" s="2"/>
      <c r="XZ514" s="2"/>
      <c r="YA514" s="2"/>
      <c r="YB514" s="2"/>
      <c r="YC514" s="2"/>
      <c r="YD514" s="2"/>
      <c r="YE514" s="2"/>
      <c r="YF514" s="2"/>
      <c r="YG514" s="2"/>
      <c r="YH514" s="2"/>
      <c r="YI514" s="2"/>
      <c r="YJ514" s="2"/>
      <c r="YK514" s="2"/>
      <c r="YL514" s="2"/>
      <c r="YM514" s="2"/>
      <c r="YN514" s="2"/>
      <c r="YO514" s="2"/>
      <c r="YP514" s="2"/>
      <c r="YQ514" s="2"/>
      <c r="YR514" s="2"/>
      <c r="YS514" s="2"/>
      <c r="YT514" s="2"/>
      <c r="YU514" s="2"/>
      <c r="YV514" s="2"/>
      <c r="YW514" s="2"/>
      <c r="YX514" s="2"/>
      <c r="YY514" s="2"/>
      <c r="YZ514" s="2"/>
      <c r="ZA514" s="2"/>
      <c r="ZB514" s="2"/>
      <c r="ZC514" s="2"/>
      <c r="ZD514" s="2"/>
      <c r="ZE514" s="2"/>
      <c r="ZF514" s="2"/>
      <c r="ZG514" s="2"/>
      <c r="ZH514" s="2"/>
      <c r="ZI514" s="2"/>
      <c r="ZJ514" s="2"/>
      <c r="ZK514" s="2"/>
      <c r="ZL514" s="2"/>
      <c r="ZM514" s="2"/>
      <c r="ZN514" s="2"/>
      <c r="ZO514" s="2"/>
      <c r="ZP514" s="2"/>
      <c r="ZQ514" s="2"/>
      <c r="ZR514" s="2"/>
      <c r="ZS514" s="2"/>
      <c r="ZT514" s="2"/>
      <c r="ZU514" s="2"/>
      <c r="ZV514" s="2"/>
      <c r="ZW514" s="2"/>
      <c r="ZX514" s="2"/>
      <c r="ZY514" s="2"/>
      <c r="ZZ514" s="2"/>
      <c r="AAA514" s="2"/>
      <c r="AAB514" s="2"/>
      <c r="AAC514" s="2"/>
      <c r="AAD514" s="2"/>
      <c r="AAE514" s="2"/>
      <c r="AAF514" s="2"/>
      <c r="AAG514" s="2"/>
      <c r="AAH514" s="2"/>
      <c r="AAI514" s="2"/>
      <c r="AAJ514" s="2"/>
      <c r="AAK514" s="2"/>
      <c r="AAL514" s="2"/>
      <c r="AAM514" s="2"/>
      <c r="AAN514" s="2"/>
      <c r="AAO514" s="2"/>
      <c r="AAP514" s="2"/>
      <c r="AAQ514" s="2"/>
      <c r="AAR514" s="2"/>
      <c r="AAS514" s="2"/>
      <c r="AAT514" s="2"/>
      <c r="AAU514" s="2"/>
      <c r="AAV514" s="2"/>
      <c r="AAW514" s="2"/>
      <c r="AAX514" s="2"/>
      <c r="AAY514" s="2"/>
      <c r="AAZ514" s="2"/>
      <c r="ABA514" s="2"/>
      <c r="ABB514" s="2"/>
      <c r="ABC514" s="2"/>
      <c r="ABD514" s="2"/>
      <c r="ABE514" s="2"/>
      <c r="ABF514" s="2"/>
      <c r="ABG514" s="2"/>
      <c r="ABH514" s="2"/>
      <c r="ABI514" s="2"/>
      <c r="ABJ514" s="2"/>
      <c r="ABK514" s="2"/>
      <c r="ABL514" s="2"/>
      <c r="ABM514" s="2"/>
      <c r="ABN514" s="2"/>
      <c r="ABO514" s="2"/>
      <c r="ABP514" s="2"/>
      <c r="ABQ514" s="2"/>
      <c r="ABR514" s="2"/>
      <c r="ABS514" s="2"/>
      <c r="ABT514" s="2"/>
      <c r="ABU514" s="2"/>
      <c r="ABV514" s="2"/>
      <c r="ABW514" s="2"/>
      <c r="ABX514" s="2"/>
      <c r="ABY514" s="2"/>
      <c r="ABZ514" s="2"/>
    </row>
    <row r="515" spans="1:754" x14ac:dyDescent="0.2">
      <c r="A515">
        <v>1997</v>
      </c>
      <c r="B515" s="19" t="s">
        <v>27</v>
      </c>
      <c r="C515" s="6">
        <v>8</v>
      </c>
      <c r="D515">
        <v>8</v>
      </c>
      <c r="E515" s="7">
        <f>C515/D515</f>
        <v>1</v>
      </c>
      <c r="F515" s="11">
        <f>C515/45325</f>
        <v>1.7650303364589079E-4</v>
      </c>
      <c r="G515" s="5">
        <v>2401148</v>
      </c>
      <c r="H515" s="16">
        <f>C515/G515</f>
        <v>3.3317396512001761E-6</v>
      </c>
    </row>
    <row r="516" spans="1:754" x14ac:dyDescent="0.2">
      <c r="A516" s="2">
        <v>1974</v>
      </c>
      <c r="B516" s="19" t="s">
        <v>27</v>
      </c>
      <c r="C516" s="6">
        <v>21</v>
      </c>
      <c r="D516" s="5">
        <v>3</v>
      </c>
      <c r="E516" s="7">
        <f>C516/D516</f>
        <v>7</v>
      </c>
      <c r="F516" s="11">
        <f>C516/45325</f>
        <v>4.633204633204633E-4</v>
      </c>
      <c r="G516" s="14">
        <v>2455992</v>
      </c>
      <c r="H516" s="16">
        <f>C516/G516</f>
        <v>8.5505164511936523E-6</v>
      </c>
    </row>
    <row r="517" spans="1:754" x14ac:dyDescent="0.2">
      <c r="A517" s="2">
        <v>2017</v>
      </c>
      <c r="B517" s="19" t="s">
        <v>27</v>
      </c>
      <c r="C517" s="6">
        <v>23</v>
      </c>
      <c r="D517">
        <v>19</v>
      </c>
      <c r="E517" s="7">
        <f>C517/D517</f>
        <v>1.2105263157894737</v>
      </c>
      <c r="F517" s="11">
        <f>C517/45325</f>
        <v>5.0744622173193603E-4</v>
      </c>
      <c r="G517" s="14">
        <v>2594357</v>
      </c>
      <c r="H517" s="16">
        <f>C517/G517</f>
        <v>8.8653951634258503E-6</v>
      </c>
    </row>
    <row r="518" spans="1:754" x14ac:dyDescent="0.2">
      <c r="A518">
        <v>1930</v>
      </c>
      <c r="B518" s="19" t="s">
        <v>27</v>
      </c>
      <c r="C518" s="6">
        <v>87</v>
      </c>
      <c r="D518" s="6">
        <v>11</v>
      </c>
      <c r="E518" s="7">
        <f>C518/D518</f>
        <v>7.9090909090909092</v>
      </c>
      <c r="F518" s="11">
        <f>C518/45325</f>
        <v>1.9194704908990622E-3</v>
      </c>
      <c r="G518" s="12">
        <v>2018356</v>
      </c>
      <c r="H518" s="16">
        <f>C518/G518</f>
        <v>4.3104387927600483E-5</v>
      </c>
    </row>
    <row r="519" spans="1:754" x14ac:dyDescent="0.2">
      <c r="A519" s="2">
        <v>1950</v>
      </c>
      <c r="B519" s="19" t="s">
        <v>27</v>
      </c>
      <c r="C519" s="8">
        <v>219</v>
      </c>
      <c r="D519" s="5">
        <v>65</v>
      </c>
      <c r="E519" s="7">
        <f>C519/D519</f>
        <v>3.3692307692307693</v>
      </c>
      <c r="F519" s="11">
        <f>C519/45325</f>
        <v>4.8317705460562601E-3</v>
      </c>
      <c r="G519" s="12">
        <v>2698285</v>
      </c>
      <c r="H519" s="16">
        <f>C519/G519</f>
        <v>8.1162664433149199E-5</v>
      </c>
    </row>
    <row r="520" spans="1:754" x14ac:dyDescent="0.2">
      <c r="A520" s="2">
        <v>1940</v>
      </c>
      <c r="B520" s="19" t="s">
        <v>27</v>
      </c>
      <c r="C520" s="6">
        <v>229</v>
      </c>
      <c r="D520" s="5">
        <v>39</v>
      </c>
      <c r="E520" s="7">
        <f>C520/D520</f>
        <v>5.8717948717948714</v>
      </c>
      <c r="F520" s="11">
        <f>C520/45325</f>
        <v>5.0523993381136239E-3</v>
      </c>
      <c r="G520" s="12">
        <v>2698285</v>
      </c>
      <c r="H520" s="16">
        <f>C520/G520</f>
        <v>8.4868722169822682E-5</v>
      </c>
    </row>
    <row r="521" spans="1:754" x14ac:dyDescent="0.2">
      <c r="A521">
        <v>1920</v>
      </c>
      <c r="B521" s="19" t="s">
        <v>27</v>
      </c>
      <c r="C521" s="4">
        <v>1080</v>
      </c>
      <c r="D521" s="6">
        <v>54</v>
      </c>
      <c r="E521" s="7">
        <f>C521/D521</f>
        <v>20</v>
      </c>
      <c r="F521" s="11">
        <f>C521/45325</f>
        <v>2.3827909542195255E-2</v>
      </c>
      <c r="G521" s="12">
        <v>2018356</v>
      </c>
      <c r="H521" s="16">
        <f>C521/G521</f>
        <v>5.35088953584006E-4</v>
      </c>
    </row>
    <row r="522" spans="1:754" x14ac:dyDescent="0.2">
      <c r="A522">
        <v>1910</v>
      </c>
      <c r="B522" s="19" t="s">
        <v>27</v>
      </c>
      <c r="C522" s="4">
        <v>1443</v>
      </c>
      <c r="D522" s="6">
        <v>110</v>
      </c>
      <c r="E522" s="7">
        <f>C522/D522</f>
        <v>13.118181818181819</v>
      </c>
      <c r="F522" s="11">
        <f>C522/45325</f>
        <v>3.1836734693877551E-2</v>
      </c>
      <c r="DU522" s="2"/>
      <c r="DV522" s="2"/>
      <c r="DW522" s="2"/>
      <c r="DX522" s="2"/>
      <c r="DY522" s="2"/>
      <c r="DZ522" s="2"/>
      <c r="EA522" s="2"/>
      <c r="EB522" s="2"/>
      <c r="EC522" s="2"/>
      <c r="ED522" s="2"/>
      <c r="EE522" s="2"/>
      <c r="EF522" s="2"/>
      <c r="EG522" s="2"/>
      <c r="EH522" s="2"/>
      <c r="EI522" s="2"/>
      <c r="EJ522" s="2"/>
      <c r="EK522" s="2"/>
      <c r="EL522" s="2"/>
      <c r="EM522" s="2"/>
      <c r="EN522" s="2"/>
      <c r="EO522" s="2"/>
      <c r="EP522" s="2"/>
      <c r="EQ522" s="2"/>
      <c r="ER522" s="2"/>
      <c r="ES522" s="2"/>
      <c r="ET522" s="2"/>
      <c r="EU522" s="2"/>
      <c r="EV522" s="2"/>
      <c r="EW522" s="2"/>
      <c r="EX522" s="2"/>
      <c r="EY522" s="2"/>
      <c r="EZ522" s="2"/>
      <c r="FA522" s="2"/>
      <c r="FB522" s="2"/>
      <c r="FC522" s="2"/>
      <c r="FD522" s="2"/>
      <c r="FE522" s="2"/>
      <c r="FF522" s="2"/>
      <c r="FG522" s="2"/>
      <c r="FH522" s="2"/>
      <c r="FI522" s="2"/>
      <c r="FJ522" s="2"/>
      <c r="FK522" s="2"/>
      <c r="FL522" s="2"/>
      <c r="FM522" s="2"/>
      <c r="FN522" s="2"/>
      <c r="FO522" s="2"/>
      <c r="FP522" s="2"/>
      <c r="FQ522" s="2"/>
      <c r="FR522" s="2"/>
      <c r="FS522" s="2"/>
      <c r="FT522" s="2"/>
      <c r="FU522" s="2"/>
      <c r="FV522" s="2"/>
      <c r="FW522" s="2"/>
      <c r="FX522" s="2"/>
      <c r="FY522" s="2"/>
      <c r="FZ522" s="2"/>
      <c r="GA522" s="2"/>
      <c r="GB522" s="2"/>
      <c r="GC522" s="2"/>
      <c r="GD522" s="2"/>
      <c r="GE522" s="2"/>
      <c r="GF522" s="2"/>
      <c r="GG522" s="2"/>
      <c r="GH522" s="2"/>
      <c r="GI522" s="2"/>
      <c r="GJ522" s="2"/>
      <c r="GK522" s="2"/>
      <c r="GL522" s="2"/>
      <c r="GM522" s="2"/>
      <c r="GN522" s="2"/>
      <c r="GO522" s="2"/>
      <c r="GP522" s="2"/>
      <c r="GQ522" s="2"/>
      <c r="GR522" s="2"/>
      <c r="GS522" s="2"/>
      <c r="GT522" s="2"/>
      <c r="GU522" s="2"/>
      <c r="GV522" s="2"/>
      <c r="GW522" s="2"/>
      <c r="GX522" s="2"/>
      <c r="GY522" s="2"/>
      <c r="GZ522" s="2"/>
      <c r="HA522" s="2"/>
      <c r="HB522" s="2"/>
      <c r="HC522" s="2"/>
      <c r="HD522" s="2"/>
      <c r="HE522" s="2"/>
      <c r="HF522" s="2"/>
      <c r="HG522" s="2"/>
      <c r="HH522" s="2"/>
      <c r="HI522" s="2"/>
      <c r="HJ522" s="2"/>
      <c r="HK522" s="2"/>
      <c r="HL522" s="2"/>
      <c r="HM522" s="2"/>
      <c r="HN522" s="2"/>
      <c r="HO522" s="2"/>
      <c r="HP522" s="2"/>
      <c r="HQ522" s="2"/>
      <c r="HR522" s="2"/>
      <c r="HS522" s="2"/>
      <c r="HT522" s="2"/>
      <c r="HU522" s="2"/>
      <c r="HV522" s="2"/>
      <c r="HW522" s="2"/>
      <c r="HX522" s="2"/>
      <c r="HY522" s="2"/>
      <c r="HZ522" s="2"/>
      <c r="IA522" s="2"/>
      <c r="IB522" s="2"/>
      <c r="IC522" s="2"/>
      <c r="ID522" s="2"/>
      <c r="IE522" s="2"/>
      <c r="IF522" s="2"/>
      <c r="IG522" s="2"/>
      <c r="IH522" s="2"/>
      <c r="II522" s="2"/>
      <c r="IJ522" s="2"/>
      <c r="IK522" s="2"/>
      <c r="IL522" s="2"/>
      <c r="IM522" s="2"/>
      <c r="IN522" s="2"/>
      <c r="IO522" s="2"/>
      <c r="IP522" s="2"/>
      <c r="IQ522" s="2"/>
      <c r="IR522" s="2"/>
      <c r="IS522" s="2"/>
      <c r="IT522" s="2"/>
      <c r="IU522" s="2"/>
      <c r="IV522" s="2"/>
      <c r="IW522" s="2"/>
      <c r="IX522" s="2"/>
      <c r="IY522" s="2"/>
      <c r="IZ522" s="2"/>
      <c r="JA522" s="2"/>
      <c r="JB522" s="2"/>
      <c r="JC522" s="2"/>
      <c r="JD522" s="2"/>
      <c r="JE522" s="2"/>
      <c r="JF522" s="2"/>
      <c r="JG522" s="2"/>
      <c r="JH522" s="2"/>
      <c r="JI522" s="2"/>
      <c r="JJ522" s="2"/>
      <c r="JK522" s="2"/>
      <c r="JL522" s="2"/>
      <c r="JM522" s="2"/>
      <c r="JN522" s="2"/>
      <c r="JO522" s="2"/>
      <c r="JP522" s="2"/>
      <c r="JQ522" s="2"/>
      <c r="JR522" s="2"/>
      <c r="JS522" s="2"/>
      <c r="JT522" s="2"/>
      <c r="JU522" s="2"/>
      <c r="JV522" s="2"/>
      <c r="JW522" s="2"/>
      <c r="JX522" s="2"/>
      <c r="JY522" s="2"/>
      <c r="JZ522" s="2"/>
      <c r="KA522" s="2"/>
      <c r="KB522" s="2"/>
      <c r="KC522" s="2"/>
      <c r="KD522" s="2"/>
      <c r="KE522" s="2"/>
      <c r="KF522" s="2"/>
      <c r="KG522" s="2"/>
      <c r="KH522" s="2"/>
      <c r="KI522" s="2"/>
      <c r="KJ522" s="2"/>
      <c r="KK522" s="2"/>
      <c r="KL522" s="2"/>
      <c r="KM522" s="2"/>
      <c r="KN522" s="2"/>
      <c r="KO522" s="2"/>
      <c r="KP522" s="2"/>
      <c r="KQ522" s="2"/>
      <c r="KR522" s="2"/>
      <c r="KS522" s="2"/>
      <c r="KT522" s="2"/>
      <c r="KU522" s="2"/>
      <c r="KV522" s="2"/>
      <c r="KW522" s="2"/>
      <c r="KX522" s="2"/>
      <c r="KY522" s="2"/>
      <c r="KZ522" s="2"/>
      <c r="LA522" s="2"/>
      <c r="LB522" s="2"/>
      <c r="LC522" s="2"/>
      <c r="LD522" s="2"/>
      <c r="LE522" s="2"/>
      <c r="LF522" s="2"/>
      <c r="LG522" s="2"/>
      <c r="LH522" s="2"/>
      <c r="LI522" s="2"/>
      <c r="LJ522" s="2"/>
      <c r="LK522" s="2"/>
      <c r="LL522" s="2"/>
      <c r="LM522" s="2"/>
      <c r="LN522" s="2"/>
      <c r="LO522" s="2"/>
      <c r="LP522" s="2"/>
      <c r="LQ522" s="2"/>
      <c r="LR522" s="2"/>
      <c r="LS522" s="2"/>
      <c r="LT522" s="2"/>
      <c r="LU522" s="2"/>
      <c r="LV522" s="2"/>
      <c r="LW522" s="2"/>
      <c r="LX522" s="2"/>
      <c r="LY522" s="2"/>
      <c r="LZ522" s="2"/>
      <c r="MA522" s="2"/>
      <c r="MB522" s="2"/>
      <c r="MC522" s="2"/>
      <c r="MD522" s="2"/>
      <c r="ME522" s="2"/>
      <c r="MF522" s="2"/>
      <c r="MG522" s="2"/>
      <c r="MH522" s="2"/>
      <c r="MI522" s="2"/>
      <c r="MJ522" s="2"/>
      <c r="MK522" s="2"/>
      <c r="ML522" s="2"/>
      <c r="MM522" s="2"/>
      <c r="MN522" s="2"/>
      <c r="MO522" s="2"/>
      <c r="MP522" s="2"/>
      <c r="MQ522" s="2"/>
      <c r="MR522" s="2"/>
      <c r="MS522" s="2"/>
      <c r="MT522" s="2"/>
      <c r="MU522" s="2"/>
      <c r="MV522" s="2"/>
      <c r="MW522" s="2"/>
      <c r="MX522" s="2"/>
      <c r="MY522" s="2"/>
      <c r="MZ522" s="2"/>
      <c r="NA522" s="2"/>
      <c r="NB522" s="2"/>
      <c r="NC522" s="2"/>
      <c r="ND522" s="2"/>
      <c r="NE522" s="2"/>
      <c r="NF522" s="2"/>
      <c r="NG522" s="2"/>
      <c r="NH522" s="2"/>
      <c r="NI522" s="2"/>
      <c r="NJ522" s="2"/>
      <c r="NK522" s="2"/>
      <c r="NL522" s="2"/>
      <c r="NM522" s="2"/>
      <c r="NN522" s="2"/>
      <c r="NO522" s="2"/>
      <c r="NP522" s="2"/>
      <c r="NQ522" s="2"/>
      <c r="NR522" s="2"/>
      <c r="NS522" s="2"/>
      <c r="NT522" s="2"/>
      <c r="NU522" s="2"/>
      <c r="NV522" s="2"/>
      <c r="NW522" s="2"/>
      <c r="NX522" s="2"/>
      <c r="NY522" s="2"/>
      <c r="NZ522" s="2"/>
      <c r="OA522" s="2"/>
      <c r="OB522" s="2"/>
      <c r="OC522" s="2"/>
      <c r="OD522" s="2"/>
      <c r="OE522" s="2"/>
      <c r="OF522" s="2"/>
      <c r="OG522" s="2"/>
      <c r="OH522" s="2"/>
      <c r="OI522" s="2"/>
      <c r="OJ522" s="2"/>
      <c r="OK522" s="2"/>
      <c r="OL522" s="2"/>
      <c r="OM522" s="2"/>
      <c r="ON522" s="2"/>
      <c r="OO522" s="2"/>
      <c r="OP522" s="2"/>
      <c r="OQ522" s="2"/>
      <c r="OR522" s="2"/>
      <c r="OS522" s="2"/>
      <c r="OT522" s="2"/>
      <c r="OU522" s="2"/>
      <c r="OV522" s="2"/>
      <c r="OW522" s="2"/>
      <c r="OX522" s="2"/>
      <c r="OY522" s="2"/>
      <c r="OZ522" s="2"/>
      <c r="PA522" s="2"/>
      <c r="PB522" s="2"/>
      <c r="PC522" s="2"/>
      <c r="PD522" s="2"/>
      <c r="PE522" s="2"/>
      <c r="PF522" s="2"/>
      <c r="PG522" s="2"/>
      <c r="PH522" s="2"/>
      <c r="PI522" s="2"/>
      <c r="PJ522" s="2"/>
      <c r="PK522" s="2"/>
      <c r="PL522" s="2"/>
      <c r="PM522" s="2"/>
      <c r="PN522" s="2"/>
      <c r="PO522" s="2"/>
      <c r="PP522" s="2"/>
      <c r="PQ522" s="2"/>
      <c r="PR522" s="2"/>
      <c r="PS522" s="2"/>
      <c r="PT522" s="2"/>
      <c r="PU522" s="2"/>
      <c r="PV522" s="2"/>
      <c r="PW522" s="2"/>
      <c r="PX522" s="2"/>
      <c r="PY522" s="2"/>
      <c r="PZ522" s="2"/>
      <c r="QA522" s="2"/>
      <c r="QB522" s="2"/>
      <c r="QC522" s="2"/>
      <c r="QD522" s="2"/>
      <c r="QE522" s="2"/>
      <c r="QF522" s="2"/>
      <c r="QG522" s="2"/>
      <c r="QH522" s="2"/>
      <c r="QI522" s="2"/>
      <c r="QJ522" s="2"/>
      <c r="QK522" s="2"/>
      <c r="QL522" s="2"/>
      <c r="QM522" s="2"/>
      <c r="QN522" s="2"/>
      <c r="QO522" s="2"/>
      <c r="QP522" s="2"/>
      <c r="QQ522" s="2"/>
      <c r="QR522" s="2"/>
      <c r="QS522" s="2"/>
      <c r="QT522" s="2"/>
      <c r="QU522" s="2"/>
      <c r="QV522" s="2"/>
      <c r="QW522" s="2"/>
      <c r="QX522" s="2"/>
      <c r="QY522" s="2"/>
      <c r="QZ522" s="2"/>
      <c r="RA522" s="2"/>
      <c r="RB522" s="2"/>
      <c r="RC522" s="2"/>
      <c r="RD522" s="2"/>
      <c r="RE522" s="2"/>
      <c r="RF522" s="2"/>
      <c r="RG522" s="2"/>
      <c r="RH522" s="2"/>
      <c r="RI522" s="2"/>
      <c r="RJ522" s="2"/>
      <c r="RK522" s="2"/>
      <c r="RL522" s="2"/>
      <c r="RM522" s="2"/>
      <c r="RN522" s="2"/>
      <c r="RO522" s="2"/>
      <c r="RP522" s="2"/>
      <c r="RQ522" s="2"/>
      <c r="RR522" s="2"/>
      <c r="RS522" s="2"/>
      <c r="RT522" s="2"/>
      <c r="RU522" s="2"/>
      <c r="RV522" s="2"/>
      <c r="RW522" s="2"/>
      <c r="RX522" s="2"/>
      <c r="RY522" s="2"/>
      <c r="RZ522" s="2"/>
      <c r="SA522" s="2"/>
      <c r="SB522" s="2"/>
      <c r="SC522" s="2"/>
      <c r="SD522" s="2"/>
      <c r="SE522" s="2"/>
      <c r="SF522" s="2"/>
      <c r="SG522" s="2"/>
      <c r="SH522" s="2"/>
      <c r="SI522" s="2"/>
      <c r="SJ522" s="2"/>
      <c r="SK522" s="2"/>
      <c r="SL522" s="2"/>
      <c r="SM522" s="2"/>
      <c r="SN522" s="2"/>
      <c r="SO522" s="2"/>
      <c r="SP522" s="2"/>
      <c r="SQ522" s="2"/>
      <c r="SR522" s="2"/>
      <c r="SS522" s="2"/>
      <c r="ST522" s="2"/>
      <c r="SU522" s="2"/>
      <c r="SV522" s="2"/>
      <c r="SW522" s="2"/>
      <c r="SX522" s="2"/>
      <c r="SY522" s="2"/>
      <c r="SZ522" s="2"/>
      <c r="TA522" s="2"/>
      <c r="TB522" s="2"/>
      <c r="TC522" s="2"/>
      <c r="TD522" s="2"/>
      <c r="TE522" s="2"/>
      <c r="TF522" s="2"/>
      <c r="TG522" s="2"/>
      <c r="TH522" s="2"/>
      <c r="TI522" s="2"/>
      <c r="TJ522" s="2"/>
      <c r="TK522" s="2"/>
      <c r="TL522" s="2"/>
      <c r="TM522" s="2"/>
      <c r="TN522" s="2"/>
      <c r="TO522" s="2"/>
      <c r="TP522" s="2"/>
      <c r="TQ522" s="2"/>
      <c r="TR522" s="2"/>
      <c r="TS522" s="2"/>
      <c r="TT522" s="2"/>
      <c r="TU522" s="2"/>
      <c r="TV522" s="2"/>
      <c r="TW522" s="2"/>
      <c r="TX522" s="2"/>
      <c r="TY522" s="2"/>
      <c r="TZ522" s="2"/>
      <c r="UA522" s="2"/>
      <c r="UB522" s="2"/>
      <c r="UC522" s="2"/>
      <c r="UD522" s="2"/>
      <c r="UE522" s="2"/>
      <c r="UF522" s="2"/>
      <c r="UG522" s="2"/>
      <c r="UH522" s="2"/>
      <c r="UI522" s="2"/>
      <c r="UJ522" s="2"/>
      <c r="UK522" s="2"/>
      <c r="UL522" s="2"/>
      <c r="UM522" s="2"/>
      <c r="UN522" s="2"/>
      <c r="UO522" s="2"/>
      <c r="UP522" s="2"/>
      <c r="UQ522" s="2"/>
      <c r="UR522" s="2"/>
      <c r="US522" s="2"/>
      <c r="UT522" s="2"/>
      <c r="UU522" s="2"/>
      <c r="UV522" s="2"/>
      <c r="UW522" s="2"/>
      <c r="UX522" s="2"/>
      <c r="UY522" s="2"/>
      <c r="UZ522" s="2"/>
      <c r="VA522" s="2"/>
      <c r="VB522" s="2"/>
      <c r="VC522" s="2"/>
      <c r="VD522" s="2"/>
      <c r="VE522" s="2"/>
      <c r="VF522" s="2"/>
      <c r="VG522" s="2"/>
      <c r="VH522" s="2"/>
      <c r="VI522" s="2"/>
      <c r="VJ522" s="2"/>
      <c r="VK522" s="2"/>
      <c r="VL522" s="2"/>
      <c r="VM522" s="2"/>
      <c r="VN522" s="2"/>
      <c r="VO522" s="2"/>
      <c r="VP522" s="2"/>
      <c r="VQ522" s="2"/>
      <c r="VR522" s="2"/>
      <c r="VS522" s="2"/>
      <c r="VT522" s="2"/>
      <c r="VU522" s="2"/>
      <c r="VV522" s="2"/>
      <c r="VW522" s="2"/>
      <c r="VX522" s="2"/>
      <c r="VY522" s="2"/>
      <c r="VZ522" s="2"/>
      <c r="WA522" s="2"/>
      <c r="WB522" s="2"/>
      <c r="WC522" s="2"/>
      <c r="WD522" s="2"/>
      <c r="WE522" s="2"/>
      <c r="WF522" s="2"/>
      <c r="WG522" s="2"/>
      <c r="WH522" s="2"/>
      <c r="WI522" s="2"/>
      <c r="WJ522" s="2"/>
      <c r="WK522" s="2"/>
      <c r="WL522" s="2"/>
      <c r="WM522" s="2"/>
      <c r="WN522" s="2"/>
      <c r="WO522" s="2"/>
      <c r="WP522" s="2"/>
      <c r="WQ522" s="2"/>
      <c r="WR522" s="2"/>
      <c r="WS522" s="2"/>
      <c r="WT522" s="2"/>
      <c r="WU522" s="2"/>
      <c r="WV522" s="2"/>
      <c r="WW522" s="2"/>
      <c r="WX522" s="2"/>
      <c r="WY522" s="2"/>
      <c r="WZ522" s="2"/>
      <c r="XA522" s="2"/>
      <c r="XB522" s="2"/>
      <c r="XC522" s="2"/>
      <c r="XD522" s="2"/>
      <c r="XE522" s="2"/>
      <c r="XF522" s="2"/>
      <c r="XG522" s="2"/>
      <c r="XH522" s="2"/>
      <c r="XI522" s="2"/>
      <c r="XJ522" s="2"/>
      <c r="XK522" s="2"/>
      <c r="XL522" s="2"/>
      <c r="XM522" s="2"/>
      <c r="XN522" s="2"/>
      <c r="XO522" s="2"/>
      <c r="XP522" s="2"/>
      <c r="XQ522" s="2"/>
      <c r="XR522" s="2"/>
      <c r="XS522" s="2"/>
      <c r="XT522" s="2"/>
      <c r="XU522" s="2"/>
      <c r="XV522" s="2"/>
      <c r="XW522" s="2"/>
      <c r="XX522" s="2"/>
      <c r="XY522" s="2"/>
      <c r="XZ522" s="2"/>
      <c r="YA522" s="2"/>
      <c r="YB522" s="2"/>
      <c r="YC522" s="2"/>
      <c r="YD522" s="2"/>
      <c r="YE522" s="2"/>
      <c r="YF522" s="2"/>
      <c r="YG522" s="2"/>
      <c r="YH522" s="2"/>
      <c r="YI522" s="2"/>
      <c r="YJ522" s="2"/>
      <c r="YK522" s="2"/>
      <c r="YL522" s="2"/>
      <c r="YM522" s="2"/>
      <c r="YN522" s="2"/>
      <c r="YO522" s="2"/>
      <c r="YP522" s="2"/>
      <c r="YQ522" s="2"/>
      <c r="YR522" s="2"/>
      <c r="YS522" s="2"/>
      <c r="YT522" s="2"/>
      <c r="YU522" s="2"/>
      <c r="YV522" s="2"/>
      <c r="YW522" s="2"/>
      <c r="YX522" s="2"/>
      <c r="YY522" s="2"/>
      <c r="YZ522" s="2"/>
      <c r="ZA522" s="2"/>
      <c r="ZB522" s="2"/>
      <c r="ZC522" s="2"/>
      <c r="ZD522" s="2"/>
      <c r="ZE522" s="2"/>
      <c r="ZF522" s="2"/>
      <c r="ZG522" s="2"/>
      <c r="ZH522" s="2"/>
      <c r="ZI522" s="2"/>
      <c r="ZJ522" s="2"/>
      <c r="ZK522" s="2"/>
      <c r="ZL522" s="2"/>
      <c r="ZM522" s="2"/>
      <c r="ZN522" s="2"/>
      <c r="ZO522" s="2"/>
      <c r="ZP522" s="2"/>
      <c r="ZQ522" s="2"/>
      <c r="ZR522" s="2"/>
      <c r="ZS522" s="2"/>
      <c r="ZT522" s="2"/>
      <c r="ZU522" s="2"/>
      <c r="ZV522" s="2"/>
      <c r="ZW522" s="2"/>
      <c r="ZX522" s="2"/>
      <c r="ZY522" s="2"/>
      <c r="ZZ522" s="2"/>
      <c r="AAA522" s="2"/>
      <c r="AAB522" s="2"/>
      <c r="AAC522" s="2"/>
      <c r="AAD522" s="2"/>
      <c r="AAE522" s="2"/>
      <c r="AAF522" s="2"/>
      <c r="AAG522" s="2"/>
      <c r="AAH522" s="2"/>
      <c r="AAI522" s="2"/>
      <c r="AAJ522" s="2"/>
      <c r="AAK522" s="2"/>
      <c r="AAL522" s="2"/>
      <c r="AAM522" s="2"/>
      <c r="AAN522" s="2"/>
      <c r="AAO522" s="2"/>
      <c r="AAP522" s="2"/>
      <c r="AAQ522" s="2"/>
      <c r="AAR522" s="2"/>
      <c r="AAS522" s="2"/>
      <c r="AAT522" s="2"/>
      <c r="AAU522" s="2"/>
      <c r="AAV522" s="2"/>
      <c r="AAW522" s="2"/>
      <c r="AAX522" s="2"/>
      <c r="AAY522" s="2"/>
      <c r="AAZ522" s="2"/>
      <c r="ABA522" s="2"/>
      <c r="ABB522" s="2"/>
      <c r="ABC522" s="2"/>
      <c r="ABD522" s="2"/>
      <c r="ABE522" s="2"/>
      <c r="ABF522" s="2"/>
      <c r="ABG522" s="2"/>
      <c r="ABH522" s="2"/>
      <c r="ABI522" s="2"/>
      <c r="ABJ522" s="2"/>
      <c r="ABK522" s="2"/>
      <c r="ABL522" s="2"/>
      <c r="ABM522" s="2"/>
      <c r="ABN522" s="2"/>
      <c r="ABO522" s="2"/>
      <c r="ABP522" s="2"/>
      <c r="ABQ522" s="2"/>
      <c r="ABR522" s="2"/>
      <c r="ABS522" s="2"/>
      <c r="ABT522" s="2"/>
      <c r="ABU522" s="2"/>
      <c r="ABV522" s="2"/>
      <c r="ABW522" s="2"/>
      <c r="ABX522" s="2"/>
      <c r="ABY522" s="2"/>
      <c r="ABZ522" s="2"/>
    </row>
    <row r="523" spans="1:754" x14ac:dyDescent="0.2">
      <c r="A523">
        <v>1925</v>
      </c>
      <c r="B523" s="19" t="s">
        <v>27</v>
      </c>
      <c r="C523" s="3">
        <v>300</v>
      </c>
      <c r="D523" s="6">
        <v>40</v>
      </c>
      <c r="E523" s="7">
        <f>C523/D523</f>
        <v>7.5</v>
      </c>
      <c r="F523" s="11">
        <f>C523/45325</f>
        <v>6.6188637617209042E-3</v>
      </c>
      <c r="G523" s="15"/>
    </row>
    <row r="524" spans="1:754" x14ac:dyDescent="0.2">
      <c r="A524" s="2">
        <v>1945</v>
      </c>
      <c r="B524" s="19" t="s">
        <v>27</v>
      </c>
      <c r="C524" s="6">
        <v>211</v>
      </c>
      <c r="D524" s="5">
        <v>41</v>
      </c>
      <c r="E524" s="7">
        <f>C524/D524</f>
        <v>5.1463414634146343</v>
      </c>
      <c r="F524" s="11">
        <f>C524/45325</f>
        <v>4.6552675124103696E-3</v>
      </c>
      <c r="G524" s="15"/>
    </row>
    <row r="525" spans="1:754" x14ac:dyDescent="0.2">
      <c r="A525" s="2">
        <v>1935</v>
      </c>
      <c r="B525" s="19" t="s">
        <v>27</v>
      </c>
      <c r="C525" s="6">
        <v>117</v>
      </c>
      <c r="D525" s="6">
        <v>42</v>
      </c>
      <c r="E525" s="7">
        <f>C525/D525</f>
        <v>2.7857142857142856</v>
      </c>
      <c r="F525" s="11">
        <f>C525/45325</f>
        <v>2.5813568670711527E-3</v>
      </c>
      <c r="G525" s="15"/>
    </row>
    <row r="526" spans="1:754" x14ac:dyDescent="0.2">
      <c r="A526" s="2">
        <v>1954</v>
      </c>
      <c r="B526" s="19" t="s">
        <v>27</v>
      </c>
      <c r="C526" s="8">
        <v>113</v>
      </c>
      <c r="D526" s="5">
        <v>43</v>
      </c>
      <c r="E526" s="7">
        <f>C526/D526</f>
        <v>2.6279069767441858</v>
      </c>
      <c r="F526" s="11">
        <f>C526/45325</f>
        <v>2.4931053502482074E-3</v>
      </c>
    </row>
    <row r="527" spans="1:754" x14ac:dyDescent="0.2">
      <c r="A527" s="2">
        <v>1964</v>
      </c>
      <c r="B527" s="19" t="s">
        <v>27</v>
      </c>
      <c r="C527" s="6">
        <v>17</v>
      </c>
      <c r="D527" s="5">
        <v>14</v>
      </c>
      <c r="E527" s="7">
        <f>C527/D527</f>
        <v>1.2142857142857142</v>
      </c>
      <c r="F527" s="11">
        <f>C527/45325</f>
        <v>3.7506894649751794E-4</v>
      </c>
      <c r="G527" s="15"/>
    </row>
    <row r="528" spans="1:754" x14ac:dyDescent="0.2">
      <c r="A528" s="2">
        <v>1959</v>
      </c>
      <c r="B528" s="19" t="s">
        <v>27</v>
      </c>
      <c r="C528" s="6">
        <v>15</v>
      </c>
      <c r="D528" s="5">
        <v>14</v>
      </c>
      <c r="E528" s="7">
        <f>C528/D528</f>
        <v>1.0714285714285714</v>
      </c>
      <c r="F528" s="11">
        <f>C528/45325</f>
        <v>3.3094318808604521E-4</v>
      </c>
    </row>
    <row r="529" spans="1:754" x14ac:dyDescent="0.2">
      <c r="A529" s="2">
        <v>1969</v>
      </c>
      <c r="B529" s="19" t="s">
        <v>27</v>
      </c>
      <c r="C529" s="6">
        <v>3</v>
      </c>
      <c r="D529" s="5">
        <v>0</v>
      </c>
      <c r="E529" s="7">
        <f>0</f>
        <v>0</v>
      </c>
      <c r="F529" s="11">
        <f>C529/45325</f>
        <v>6.6188637617209042E-5</v>
      </c>
    </row>
    <row r="530" spans="1:754" x14ac:dyDescent="0.2">
      <c r="A530" s="2">
        <v>2007</v>
      </c>
      <c r="B530" s="19" t="s">
        <v>28</v>
      </c>
      <c r="C530" s="5">
        <v>167249</v>
      </c>
      <c r="D530">
        <v>616</v>
      </c>
      <c r="E530" s="7">
        <f>C530/D530</f>
        <v>271.50811688311688</v>
      </c>
      <c r="F530" s="11">
        <f>C530/815795</f>
        <v>0.20501351442457971</v>
      </c>
      <c r="G530" s="14">
        <v>27086</v>
      </c>
      <c r="H530" s="16">
        <f>C530/G530</f>
        <v>6.1747397179354646</v>
      </c>
    </row>
    <row r="531" spans="1:754" x14ac:dyDescent="0.2">
      <c r="A531">
        <v>1992</v>
      </c>
      <c r="B531" s="19" t="s">
        <v>28</v>
      </c>
      <c r="C531" s="6">
        <v>169313</v>
      </c>
      <c r="D531">
        <v>617</v>
      </c>
      <c r="E531" s="7">
        <f>C531/D531</f>
        <v>274.41329011345221</v>
      </c>
      <c r="F531" s="11">
        <f>C531/815795</f>
        <v>0.20754356180167813</v>
      </c>
      <c r="G531" s="5">
        <v>27165</v>
      </c>
      <c r="H531" s="16">
        <f>C531/G531</f>
        <v>6.2327627461807475</v>
      </c>
    </row>
    <row r="532" spans="1:754" x14ac:dyDescent="0.2">
      <c r="A532">
        <v>1997</v>
      </c>
      <c r="B532" s="19" t="s">
        <v>28</v>
      </c>
      <c r="C532" s="6">
        <v>179696</v>
      </c>
      <c r="D532">
        <v>623</v>
      </c>
      <c r="E532" s="7">
        <f>C532/D532</f>
        <v>288.43659711075441</v>
      </c>
      <c r="F532" s="11">
        <f>C532/815795</f>
        <v>0.22027102397048279</v>
      </c>
      <c r="G532" s="5">
        <v>27251</v>
      </c>
      <c r="H532" s="16">
        <f>C532/G532</f>
        <v>6.594106638288503</v>
      </c>
    </row>
    <row r="533" spans="1:754" x14ac:dyDescent="0.2">
      <c r="A533" s="2">
        <v>2012</v>
      </c>
      <c r="B533" s="19" t="s">
        <v>28</v>
      </c>
      <c r="C533" s="5">
        <v>181741</v>
      </c>
      <c r="D533">
        <v>634</v>
      </c>
      <c r="E533" s="7">
        <f>C533/D533</f>
        <v>286.6577287066246</v>
      </c>
      <c r="F533" s="11">
        <f>C533/815795</f>
        <v>0.22277778118277264</v>
      </c>
      <c r="G533" s="5">
        <v>27190</v>
      </c>
      <c r="H533" s="16">
        <f>C533/G533</f>
        <v>6.6841118058109599</v>
      </c>
    </row>
    <row r="534" spans="1:754" x14ac:dyDescent="0.2">
      <c r="A534" s="2">
        <v>2017</v>
      </c>
      <c r="B534" s="19" t="s">
        <v>28</v>
      </c>
      <c r="C534" s="5">
        <v>182457</v>
      </c>
      <c r="D534">
        <v>625</v>
      </c>
      <c r="E534" s="7">
        <f>C534/D534</f>
        <v>291.93119999999999</v>
      </c>
      <c r="F534" s="11">
        <f>C534/815795</f>
        <v>0.22365545265661105</v>
      </c>
      <c r="G534" s="14">
        <v>26606</v>
      </c>
      <c r="H534" s="16">
        <f>C534/G534</f>
        <v>6.8577388558971659</v>
      </c>
    </row>
    <row r="535" spans="1:754" x14ac:dyDescent="0.2">
      <c r="A535" s="2">
        <v>2002</v>
      </c>
      <c r="B535" s="19" t="s">
        <v>28</v>
      </c>
      <c r="C535" s="6">
        <v>196774</v>
      </c>
      <c r="D535">
        <v>721</v>
      </c>
      <c r="E535" s="7">
        <f>C535/D535</f>
        <v>272.91816920943137</v>
      </c>
      <c r="F535" s="11">
        <f>C535/815795</f>
        <v>0.24120520473893564</v>
      </c>
      <c r="G535" s="5">
        <v>26618</v>
      </c>
      <c r="H535" s="16">
        <f>C535/G535</f>
        <v>7.3925163423247424</v>
      </c>
    </row>
    <row r="536" spans="1:754" x14ac:dyDescent="0.2">
      <c r="A536">
        <v>1987</v>
      </c>
      <c r="B536" s="19" t="s">
        <v>28</v>
      </c>
      <c r="C536" s="6">
        <v>193083</v>
      </c>
      <c r="D536" s="5">
        <v>707</v>
      </c>
      <c r="E536" s="7">
        <f>C536/D536</f>
        <v>273.10183875530413</v>
      </c>
      <c r="F536" s="11">
        <f>C536/815795</f>
        <v>0.23668078377533572</v>
      </c>
      <c r="G536" s="5">
        <v>25346</v>
      </c>
      <c r="H536" s="16">
        <f>C536/G536</f>
        <v>7.6178884242089477</v>
      </c>
    </row>
    <row r="537" spans="1:754" x14ac:dyDescent="0.2">
      <c r="A537" s="2">
        <v>1974</v>
      </c>
      <c r="B537" s="19" t="s">
        <v>28</v>
      </c>
      <c r="C537" s="6">
        <v>198002</v>
      </c>
      <c r="D537" s="5">
        <v>745</v>
      </c>
      <c r="E537" s="7">
        <f>C537/D537</f>
        <v>265.77449664429531</v>
      </c>
      <c r="F537" s="11">
        <f>C537/815795</f>
        <v>0.24271048486445737</v>
      </c>
      <c r="G537" s="14">
        <v>24874</v>
      </c>
      <c r="H537" s="16">
        <f>C537/G537</f>
        <v>7.9601994050012062</v>
      </c>
    </row>
    <row r="538" spans="1:754" x14ac:dyDescent="0.2">
      <c r="A538" s="2">
        <v>1978</v>
      </c>
      <c r="B538" s="19" t="s">
        <v>28</v>
      </c>
      <c r="C538" s="6">
        <v>209267</v>
      </c>
      <c r="D538" s="5">
        <v>771</v>
      </c>
      <c r="E538" s="7">
        <f>C538/D538</f>
        <v>271.42282749675746</v>
      </c>
      <c r="F538" s="11">
        <f>C538/815795</f>
        <v>0.25651910099963837</v>
      </c>
      <c r="G538" s="5">
        <v>25728</v>
      </c>
      <c r="H538" s="16">
        <f>C538/G538</f>
        <v>8.1338230721393039</v>
      </c>
    </row>
    <row r="539" spans="1:754" x14ac:dyDescent="0.2">
      <c r="A539">
        <v>1982</v>
      </c>
      <c r="B539" s="19" t="s">
        <v>28</v>
      </c>
      <c r="C539" s="6">
        <v>205846</v>
      </c>
      <c r="D539" s="5">
        <v>771</v>
      </c>
      <c r="E539" s="7">
        <f>C539/D539</f>
        <v>266.98573281452661</v>
      </c>
      <c r="F539" s="11">
        <f>C539/815795</f>
        <v>0.25232564553594961</v>
      </c>
      <c r="G539" s="14">
        <v>24747</v>
      </c>
      <c r="H539" s="16">
        <f>C539/G539</f>
        <v>8.318018345658059</v>
      </c>
      <c r="DU539" s="2"/>
      <c r="DV539" s="2"/>
      <c r="DW539" s="2"/>
      <c r="DX539" s="2"/>
      <c r="DY539" s="2"/>
      <c r="DZ539" s="2"/>
      <c r="EA539" s="2"/>
      <c r="EB539" s="2"/>
      <c r="EC539" s="2"/>
      <c r="ED539" s="2"/>
      <c r="EE539" s="2"/>
      <c r="EF539" s="2"/>
      <c r="EG539" s="2"/>
      <c r="EH539" s="2"/>
      <c r="EI539" s="2"/>
      <c r="EJ539" s="2"/>
      <c r="EK539" s="2"/>
      <c r="EL539" s="2"/>
      <c r="EM539" s="2"/>
      <c r="EN539" s="2"/>
      <c r="EO539" s="2"/>
      <c r="EP539" s="2"/>
      <c r="EQ539" s="2"/>
      <c r="ER539" s="2"/>
      <c r="ES539" s="2"/>
      <c r="ET539" s="2"/>
      <c r="EU539" s="2"/>
      <c r="EV539" s="2"/>
      <c r="EW539" s="2"/>
      <c r="EX539" s="2"/>
      <c r="EY539" s="2"/>
      <c r="EZ539" s="2"/>
      <c r="FA539" s="2"/>
      <c r="FB539" s="2"/>
      <c r="FC539" s="2"/>
      <c r="FD539" s="2"/>
      <c r="FE539" s="2"/>
      <c r="FF539" s="2"/>
      <c r="FG539" s="2"/>
      <c r="FH539" s="2"/>
      <c r="FI539" s="2"/>
      <c r="FJ539" s="2"/>
      <c r="FK539" s="2"/>
      <c r="FL539" s="2"/>
      <c r="FM539" s="2"/>
      <c r="FN539" s="2"/>
      <c r="FO539" s="2"/>
      <c r="FP539" s="2"/>
      <c r="FQ539" s="2"/>
      <c r="FR539" s="2"/>
      <c r="FS539" s="2"/>
      <c r="FT539" s="2"/>
      <c r="FU539" s="2"/>
      <c r="FV539" s="2"/>
      <c r="FW539" s="2"/>
      <c r="FX539" s="2"/>
      <c r="FY539" s="2"/>
      <c r="FZ539" s="2"/>
      <c r="GA539" s="2"/>
      <c r="GB539" s="2"/>
      <c r="GC539" s="2"/>
      <c r="GD539" s="2"/>
      <c r="GE539" s="2"/>
      <c r="GF539" s="2"/>
      <c r="GG539" s="2"/>
      <c r="GH539" s="2"/>
      <c r="GI539" s="2"/>
      <c r="GJ539" s="2"/>
      <c r="GK539" s="2"/>
      <c r="GL539" s="2"/>
      <c r="GM539" s="2"/>
      <c r="GN539" s="2"/>
      <c r="GO539" s="2"/>
      <c r="GP539" s="2"/>
      <c r="GQ539" s="2"/>
      <c r="GR539" s="2"/>
      <c r="GS539" s="2"/>
      <c r="GT539" s="2"/>
      <c r="GU539" s="2"/>
      <c r="GV539" s="2"/>
      <c r="GW539" s="2"/>
      <c r="GX539" s="2"/>
      <c r="GY539" s="2"/>
      <c r="GZ539" s="2"/>
      <c r="HA539" s="2"/>
      <c r="HB539" s="2"/>
      <c r="HC539" s="2"/>
      <c r="HD539" s="2"/>
      <c r="HE539" s="2"/>
      <c r="HF539" s="2"/>
      <c r="HG539" s="2"/>
      <c r="HH539" s="2"/>
      <c r="HI539" s="2"/>
      <c r="HJ539" s="2"/>
      <c r="HK539" s="2"/>
      <c r="HL539" s="2"/>
      <c r="HM539" s="2"/>
      <c r="HN539" s="2"/>
      <c r="HO539" s="2"/>
      <c r="HP539" s="2"/>
      <c r="HQ539" s="2"/>
      <c r="HR539" s="2"/>
      <c r="HS539" s="2"/>
      <c r="HT539" s="2"/>
      <c r="HU539" s="2"/>
      <c r="HV539" s="2"/>
      <c r="HW539" s="2"/>
      <c r="HX539" s="2"/>
      <c r="HY539" s="2"/>
      <c r="HZ539" s="2"/>
      <c r="IA539" s="2"/>
      <c r="IB539" s="2"/>
      <c r="IC539" s="2"/>
      <c r="ID539" s="2"/>
      <c r="IE539" s="2"/>
      <c r="IF539" s="2"/>
      <c r="IG539" s="2"/>
      <c r="IH539" s="2"/>
      <c r="II539" s="2"/>
      <c r="IJ539" s="2"/>
      <c r="IK539" s="2"/>
      <c r="IL539" s="2"/>
      <c r="IM539" s="2"/>
      <c r="IN539" s="2"/>
      <c r="IO539" s="2"/>
      <c r="IP539" s="2"/>
      <c r="IQ539" s="2"/>
      <c r="IR539" s="2"/>
      <c r="IS539" s="2"/>
      <c r="IT539" s="2"/>
      <c r="IU539" s="2"/>
      <c r="IV539" s="2"/>
      <c r="IW539" s="2"/>
      <c r="IX539" s="2"/>
      <c r="IY539" s="2"/>
      <c r="IZ539" s="2"/>
      <c r="JA539" s="2"/>
      <c r="JB539" s="2"/>
      <c r="JC539" s="2"/>
      <c r="JD539" s="2"/>
      <c r="JE539" s="2"/>
      <c r="JF539" s="2"/>
      <c r="JG539" s="2"/>
      <c r="JH539" s="2"/>
      <c r="JI539" s="2"/>
      <c r="JJ539" s="2"/>
      <c r="JK539" s="2"/>
      <c r="JL539" s="2"/>
      <c r="JM539" s="2"/>
      <c r="JN539" s="2"/>
      <c r="JO539" s="2"/>
      <c r="JP539" s="2"/>
      <c r="JQ539" s="2"/>
      <c r="JR539" s="2"/>
      <c r="JS539" s="2"/>
      <c r="JT539" s="2"/>
      <c r="JU539" s="2"/>
      <c r="JV539" s="2"/>
      <c r="JW539" s="2"/>
      <c r="JX539" s="2"/>
      <c r="JY539" s="2"/>
      <c r="JZ539" s="2"/>
      <c r="KA539" s="2"/>
      <c r="KB539" s="2"/>
      <c r="KC539" s="2"/>
      <c r="KD539" s="2"/>
      <c r="KE539" s="2"/>
      <c r="KF539" s="2"/>
      <c r="KG539" s="2"/>
      <c r="KH539" s="2"/>
      <c r="KI539" s="2"/>
      <c r="KJ539" s="2"/>
      <c r="KK539" s="2"/>
      <c r="KL539" s="2"/>
      <c r="KM539" s="2"/>
      <c r="KN539" s="2"/>
      <c r="KO539" s="2"/>
      <c r="KP539" s="2"/>
      <c r="KQ539" s="2"/>
      <c r="KR539" s="2"/>
      <c r="KS539" s="2"/>
      <c r="KT539" s="2"/>
      <c r="KU539" s="2"/>
      <c r="KV539" s="2"/>
      <c r="KW539" s="2"/>
      <c r="KX539" s="2"/>
      <c r="KY539" s="2"/>
      <c r="KZ539" s="2"/>
      <c r="LA539" s="2"/>
      <c r="LB539" s="2"/>
      <c r="LC539" s="2"/>
      <c r="LD539" s="2"/>
      <c r="LE539" s="2"/>
      <c r="LF539" s="2"/>
      <c r="LG539" s="2"/>
      <c r="LH539" s="2"/>
      <c r="LI539" s="2"/>
      <c r="LJ539" s="2"/>
      <c r="LK539" s="2"/>
      <c r="LL539" s="2"/>
      <c r="LM539" s="2"/>
      <c r="LN539" s="2"/>
      <c r="LO539" s="2"/>
      <c r="LP539" s="2"/>
      <c r="LQ539" s="2"/>
      <c r="LR539" s="2"/>
      <c r="LS539" s="2"/>
      <c r="LT539" s="2"/>
      <c r="LU539" s="2"/>
      <c r="LV539" s="2"/>
      <c r="LW539" s="2"/>
      <c r="LX539" s="2"/>
      <c r="LY539" s="2"/>
      <c r="LZ539" s="2"/>
      <c r="MA539" s="2"/>
      <c r="MB539" s="2"/>
      <c r="MC539" s="2"/>
      <c r="MD539" s="2"/>
      <c r="ME539" s="2"/>
      <c r="MF539" s="2"/>
      <c r="MG539" s="2"/>
      <c r="MH539" s="2"/>
      <c r="MI539" s="2"/>
      <c r="MJ539" s="2"/>
      <c r="MK539" s="2"/>
      <c r="ML539" s="2"/>
      <c r="MM539" s="2"/>
      <c r="MN539" s="2"/>
      <c r="MO539" s="2"/>
      <c r="MP539" s="2"/>
      <c r="MQ539" s="2"/>
      <c r="MR539" s="2"/>
      <c r="MS539" s="2"/>
      <c r="MT539" s="2"/>
      <c r="MU539" s="2"/>
      <c r="MV539" s="2"/>
      <c r="MW539" s="2"/>
      <c r="MX539" s="2"/>
      <c r="MY539" s="2"/>
      <c r="MZ539" s="2"/>
      <c r="NA539" s="2"/>
      <c r="NB539" s="2"/>
      <c r="NC539" s="2"/>
      <c r="ND539" s="2"/>
      <c r="NE539" s="2"/>
      <c r="NF539" s="2"/>
      <c r="NG539" s="2"/>
      <c r="NH539" s="2"/>
      <c r="NI539" s="2"/>
      <c r="NJ539" s="2"/>
      <c r="NK539" s="2"/>
      <c r="NL539" s="2"/>
      <c r="NM539" s="2"/>
      <c r="NN539" s="2"/>
      <c r="NO539" s="2"/>
      <c r="NP539" s="2"/>
      <c r="NQ539" s="2"/>
      <c r="NR539" s="2"/>
      <c r="NS539" s="2"/>
      <c r="NT539" s="2"/>
      <c r="NU539" s="2"/>
      <c r="NV539" s="2"/>
      <c r="NW539" s="2"/>
      <c r="NX539" s="2"/>
      <c r="NY539" s="2"/>
      <c r="NZ539" s="2"/>
      <c r="OA539" s="2"/>
      <c r="OB539" s="2"/>
      <c r="OC539" s="2"/>
      <c r="OD539" s="2"/>
      <c r="OE539" s="2"/>
      <c r="OF539" s="2"/>
      <c r="OG539" s="2"/>
      <c r="OH539" s="2"/>
      <c r="OI539" s="2"/>
      <c r="OJ539" s="2"/>
      <c r="OK539" s="2"/>
      <c r="OL539" s="2"/>
      <c r="OM539" s="2"/>
      <c r="ON539" s="2"/>
      <c r="OO539" s="2"/>
      <c r="OP539" s="2"/>
      <c r="OQ539" s="2"/>
      <c r="OR539" s="2"/>
      <c r="OS539" s="2"/>
      <c r="OT539" s="2"/>
      <c r="OU539" s="2"/>
      <c r="OV539" s="2"/>
      <c r="OW539" s="2"/>
      <c r="OX539" s="2"/>
      <c r="OY539" s="2"/>
      <c r="OZ539" s="2"/>
      <c r="PA539" s="2"/>
      <c r="PB539" s="2"/>
      <c r="PC539" s="2"/>
      <c r="PD539" s="2"/>
      <c r="PE539" s="2"/>
      <c r="PF539" s="2"/>
      <c r="PG539" s="2"/>
      <c r="PH539" s="2"/>
      <c r="PI539" s="2"/>
      <c r="PJ539" s="2"/>
      <c r="PK539" s="2"/>
      <c r="PL539" s="2"/>
      <c r="PM539" s="2"/>
      <c r="PN539" s="2"/>
      <c r="PO539" s="2"/>
      <c r="PP539" s="2"/>
      <c r="PQ539" s="2"/>
      <c r="PR539" s="2"/>
      <c r="PS539" s="2"/>
      <c r="PT539" s="2"/>
      <c r="PU539" s="2"/>
      <c r="PV539" s="2"/>
      <c r="PW539" s="2"/>
      <c r="PX539" s="2"/>
      <c r="PY539" s="2"/>
      <c r="PZ539" s="2"/>
      <c r="QA539" s="2"/>
      <c r="QB539" s="2"/>
      <c r="QC539" s="2"/>
      <c r="QD539" s="2"/>
      <c r="QE539" s="2"/>
      <c r="QF539" s="2"/>
      <c r="QG539" s="2"/>
      <c r="QH539" s="2"/>
      <c r="QI539" s="2"/>
      <c r="QJ539" s="2"/>
      <c r="QK539" s="2"/>
      <c r="QL539" s="2"/>
      <c r="QM539" s="2"/>
      <c r="QN539" s="2"/>
      <c r="QO539" s="2"/>
      <c r="QP539" s="2"/>
      <c r="QQ539" s="2"/>
      <c r="QR539" s="2"/>
      <c r="QS539" s="2"/>
      <c r="QT539" s="2"/>
      <c r="QU539" s="2"/>
      <c r="QV539" s="2"/>
      <c r="QW539" s="2"/>
      <c r="QX539" s="2"/>
      <c r="QY539" s="2"/>
      <c r="QZ539" s="2"/>
      <c r="RA539" s="2"/>
      <c r="RB539" s="2"/>
      <c r="RC539" s="2"/>
      <c r="RD539" s="2"/>
      <c r="RE539" s="2"/>
      <c r="RF539" s="2"/>
      <c r="RG539" s="2"/>
      <c r="RH539" s="2"/>
      <c r="RI539" s="2"/>
      <c r="RJ539" s="2"/>
      <c r="RK539" s="2"/>
      <c r="RL539" s="2"/>
      <c r="RM539" s="2"/>
      <c r="RN539" s="2"/>
      <c r="RO539" s="2"/>
      <c r="RP539" s="2"/>
      <c r="RQ539" s="2"/>
      <c r="RR539" s="2"/>
      <c r="RS539" s="2"/>
      <c r="RT539" s="2"/>
      <c r="RU539" s="2"/>
      <c r="RV539" s="2"/>
      <c r="RW539" s="2"/>
      <c r="RX539" s="2"/>
      <c r="RY539" s="2"/>
      <c r="RZ539" s="2"/>
      <c r="SA539" s="2"/>
      <c r="SB539" s="2"/>
      <c r="SC539" s="2"/>
      <c r="SD539" s="2"/>
      <c r="SE539" s="2"/>
      <c r="SF539" s="2"/>
      <c r="SG539" s="2"/>
      <c r="SH539" s="2"/>
      <c r="SI539" s="2"/>
      <c r="SJ539" s="2"/>
      <c r="SK539" s="2"/>
      <c r="SL539" s="2"/>
      <c r="SM539" s="2"/>
      <c r="SN539" s="2"/>
      <c r="SO539" s="2"/>
      <c r="SP539" s="2"/>
      <c r="SQ539" s="2"/>
      <c r="SR539" s="2"/>
      <c r="SS539" s="2"/>
      <c r="ST539" s="2"/>
      <c r="SU539" s="2"/>
      <c r="SV539" s="2"/>
      <c r="SW539" s="2"/>
      <c r="SX539" s="2"/>
      <c r="SY539" s="2"/>
      <c r="SZ539" s="2"/>
      <c r="TA539" s="2"/>
      <c r="TB539" s="2"/>
      <c r="TC539" s="2"/>
      <c r="TD539" s="2"/>
      <c r="TE539" s="2"/>
      <c r="TF539" s="2"/>
      <c r="TG539" s="2"/>
      <c r="TH539" s="2"/>
      <c r="TI539" s="2"/>
      <c r="TJ539" s="2"/>
      <c r="TK539" s="2"/>
      <c r="TL539" s="2"/>
      <c r="TM539" s="2"/>
      <c r="TN539" s="2"/>
      <c r="TO539" s="2"/>
      <c r="TP539" s="2"/>
      <c r="TQ539" s="2"/>
      <c r="TR539" s="2"/>
      <c r="TS539" s="2"/>
      <c r="TT539" s="2"/>
      <c r="TU539" s="2"/>
      <c r="TV539" s="2"/>
      <c r="TW539" s="2"/>
      <c r="TX539" s="2"/>
      <c r="TY539" s="2"/>
      <c r="TZ539" s="2"/>
      <c r="UA539" s="2"/>
      <c r="UB539" s="2"/>
      <c r="UC539" s="2"/>
      <c r="UD539" s="2"/>
      <c r="UE539" s="2"/>
      <c r="UF539" s="2"/>
      <c r="UG539" s="2"/>
      <c r="UH539" s="2"/>
      <c r="UI539" s="2"/>
      <c r="UJ539" s="2"/>
      <c r="UK539" s="2"/>
      <c r="UL539" s="2"/>
      <c r="UM539" s="2"/>
      <c r="UN539" s="2"/>
      <c r="UO539" s="2"/>
      <c r="UP539" s="2"/>
      <c r="UQ539" s="2"/>
      <c r="UR539" s="2"/>
      <c r="US539" s="2"/>
      <c r="UT539" s="2"/>
      <c r="UU539" s="2"/>
      <c r="UV539" s="2"/>
      <c r="UW539" s="2"/>
      <c r="UX539" s="2"/>
      <c r="UY539" s="2"/>
      <c r="UZ539" s="2"/>
      <c r="VA539" s="2"/>
      <c r="VB539" s="2"/>
      <c r="VC539" s="2"/>
      <c r="VD539" s="2"/>
      <c r="VE539" s="2"/>
      <c r="VF539" s="2"/>
      <c r="VG539" s="2"/>
      <c r="VH539" s="2"/>
      <c r="VI539" s="2"/>
      <c r="VJ539" s="2"/>
      <c r="VK539" s="2"/>
      <c r="VL539" s="2"/>
      <c r="VM539" s="2"/>
      <c r="VN539" s="2"/>
      <c r="VO539" s="2"/>
      <c r="VP539" s="2"/>
      <c r="VQ539" s="2"/>
      <c r="VR539" s="2"/>
      <c r="VS539" s="2"/>
      <c r="VT539" s="2"/>
      <c r="VU539" s="2"/>
      <c r="VV539" s="2"/>
      <c r="VW539" s="2"/>
      <c r="VX539" s="2"/>
      <c r="VY539" s="2"/>
      <c r="VZ539" s="2"/>
      <c r="WA539" s="2"/>
      <c r="WB539" s="2"/>
      <c r="WC539" s="2"/>
      <c r="WD539" s="2"/>
      <c r="WE539" s="2"/>
      <c r="WF539" s="2"/>
      <c r="WG539" s="2"/>
      <c r="WH539" s="2"/>
      <c r="WI539" s="2"/>
      <c r="WJ539" s="2"/>
      <c r="WK539" s="2"/>
      <c r="WL539" s="2"/>
      <c r="WM539" s="2"/>
      <c r="WN539" s="2"/>
      <c r="WO539" s="2"/>
      <c r="WP539" s="2"/>
      <c r="WQ539" s="2"/>
      <c r="WR539" s="2"/>
      <c r="WS539" s="2"/>
      <c r="WT539" s="2"/>
      <c r="WU539" s="2"/>
      <c r="WV539" s="2"/>
      <c r="WW539" s="2"/>
      <c r="WX539" s="2"/>
      <c r="WY539" s="2"/>
      <c r="WZ539" s="2"/>
      <c r="XA539" s="2"/>
      <c r="XB539" s="2"/>
      <c r="XC539" s="2"/>
      <c r="XD539" s="2"/>
      <c r="XE539" s="2"/>
      <c r="XF539" s="2"/>
      <c r="XG539" s="2"/>
      <c r="XH539" s="2"/>
      <c r="XI539" s="2"/>
      <c r="XJ539" s="2"/>
      <c r="XK539" s="2"/>
      <c r="XL539" s="2"/>
      <c r="XM539" s="2"/>
      <c r="XN539" s="2"/>
      <c r="XO539" s="2"/>
      <c r="XP539" s="2"/>
      <c r="XQ539" s="2"/>
      <c r="XR539" s="2"/>
      <c r="XS539" s="2"/>
      <c r="XT539" s="2"/>
      <c r="XU539" s="2"/>
      <c r="XV539" s="2"/>
      <c r="XW539" s="2"/>
      <c r="XX539" s="2"/>
      <c r="XY539" s="2"/>
      <c r="XZ539" s="2"/>
      <c r="YA539" s="2"/>
      <c r="YB539" s="2"/>
      <c r="YC539" s="2"/>
      <c r="YD539" s="2"/>
      <c r="YE539" s="2"/>
      <c r="YF539" s="2"/>
      <c r="YG539" s="2"/>
      <c r="YH539" s="2"/>
      <c r="YI539" s="2"/>
      <c r="YJ539" s="2"/>
      <c r="YK539" s="2"/>
      <c r="YL539" s="2"/>
      <c r="YM539" s="2"/>
      <c r="YN539" s="2"/>
      <c r="YO539" s="2"/>
      <c r="YP539" s="2"/>
      <c r="YQ539" s="2"/>
      <c r="YR539" s="2"/>
      <c r="YS539" s="2"/>
      <c r="YT539" s="2"/>
      <c r="YU539" s="2"/>
      <c r="YV539" s="2"/>
      <c r="YW539" s="2"/>
      <c r="YX539" s="2"/>
      <c r="YY539" s="2"/>
      <c r="YZ539" s="2"/>
      <c r="ZA539" s="2"/>
      <c r="ZB539" s="2"/>
      <c r="ZC539" s="2"/>
      <c r="ZD539" s="2"/>
      <c r="ZE539" s="2"/>
      <c r="ZF539" s="2"/>
      <c r="ZG539" s="2"/>
      <c r="ZH539" s="2"/>
      <c r="ZI539" s="2"/>
      <c r="ZJ539" s="2"/>
      <c r="ZK539" s="2"/>
      <c r="ZL539" s="2"/>
      <c r="ZM539" s="2"/>
      <c r="ZN539" s="2"/>
      <c r="ZO539" s="2"/>
      <c r="ZP539" s="2"/>
      <c r="ZQ539" s="2"/>
      <c r="ZR539" s="2"/>
      <c r="ZS539" s="2"/>
      <c r="ZT539" s="2"/>
      <c r="ZU539" s="2"/>
      <c r="ZV539" s="2"/>
      <c r="ZW539" s="2"/>
      <c r="ZX539" s="2"/>
      <c r="ZY539" s="2"/>
      <c r="ZZ539" s="2"/>
      <c r="AAA539" s="2"/>
      <c r="AAB539" s="2"/>
      <c r="AAC539" s="2"/>
      <c r="AAD539" s="2"/>
      <c r="AAE539" s="2"/>
      <c r="AAF539" s="2"/>
      <c r="AAG539" s="2"/>
      <c r="AAH539" s="2"/>
      <c r="AAI539" s="2"/>
      <c r="AAJ539" s="2"/>
      <c r="AAK539" s="2"/>
      <c r="AAL539" s="2"/>
      <c r="AAM539" s="2"/>
      <c r="AAN539" s="2"/>
      <c r="AAO539" s="2"/>
      <c r="AAP539" s="2"/>
      <c r="AAQ539" s="2"/>
      <c r="AAR539" s="2"/>
      <c r="AAS539" s="2"/>
      <c r="AAT539" s="2"/>
      <c r="AAU539" s="2"/>
      <c r="AAV539" s="2"/>
      <c r="AAW539" s="2"/>
      <c r="AAX539" s="2"/>
      <c r="AAY539" s="2"/>
      <c r="AAZ539" s="2"/>
      <c r="ABA539" s="2"/>
      <c r="ABB539" s="2"/>
      <c r="ABC539" s="2"/>
      <c r="ABD539" s="2"/>
      <c r="ABE539" s="2"/>
      <c r="ABF539" s="2"/>
      <c r="ABG539" s="2"/>
      <c r="ABH539" s="2"/>
      <c r="ABI539" s="2"/>
      <c r="ABJ539" s="2"/>
      <c r="ABK539" s="2"/>
      <c r="ABL539" s="2"/>
      <c r="ABM539" s="2"/>
      <c r="ABN539" s="2"/>
      <c r="ABO539" s="2"/>
      <c r="ABP539" s="2"/>
      <c r="ABQ539" s="2"/>
      <c r="ABR539" s="2"/>
      <c r="ABS539" s="2"/>
      <c r="ABT539" s="2"/>
      <c r="ABU539" s="2"/>
      <c r="ABV539" s="2"/>
      <c r="ABW539" s="2"/>
      <c r="ABX539" s="2"/>
      <c r="ABY539" s="2"/>
      <c r="ABZ539" s="2"/>
    </row>
    <row r="540" spans="1:754" x14ac:dyDescent="0.2">
      <c r="A540" s="2">
        <v>1950</v>
      </c>
      <c r="B540" s="19" t="s">
        <v>28</v>
      </c>
      <c r="C540" s="8">
        <v>320626</v>
      </c>
      <c r="D540" s="5">
        <v>1701</v>
      </c>
      <c r="E540" s="7">
        <f>C540/D540</f>
        <v>188.49265138154027</v>
      </c>
      <c r="F540" s="11">
        <f>C540/815795</f>
        <v>0.39302275694261424</v>
      </c>
      <c r="G540" s="9">
        <v>22815</v>
      </c>
      <c r="H540" s="16">
        <f>C540/G540</f>
        <v>14.053298268682884</v>
      </c>
    </row>
    <row r="541" spans="1:754" x14ac:dyDescent="0.2">
      <c r="A541" s="2">
        <v>1940</v>
      </c>
      <c r="B541" s="19" t="s">
        <v>28</v>
      </c>
      <c r="C541" s="6">
        <v>339848</v>
      </c>
      <c r="D541" s="5">
        <v>2126</v>
      </c>
      <c r="E541" s="7">
        <f>C541/D541</f>
        <v>159.85324553151457</v>
      </c>
      <c r="F541" s="11">
        <f>C541/815795</f>
        <v>0.41658504893999104</v>
      </c>
      <c r="G541" s="12">
        <v>22815</v>
      </c>
      <c r="H541" s="16">
        <f>C541/G541</f>
        <v>14.895814157352619</v>
      </c>
    </row>
    <row r="542" spans="1:754" x14ac:dyDescent="0.2">
      <c r="A542">
        <v>1930</v>
      </c>
      <c r="B542" s="19" t="s">
        <v>28</v>
      </c>
      <c r="C542" s="5">
        <v>401363</v>
      </c>
      <c r="D542" s="5">
        <v>2558</v>
      </c>
      <c r="E542" s="7">
        <f>C542/D542</f>
        <v>156.90500390930416</v>
      </c>
      <c r="F542" s="11">
        <f>C542/815795</f>
        <v>0.49199002200307673</v>
      </c>
      <c r="G542" s="9">
        <v>23704</v>
      </c>
      <c r="H542" s="16">
        <f>C542/G542</f>
        <v>16.93228990887614</v>
      </c>
    </row>
    <row r="543" spans="1:754" x14ac:dyDescent="0.2">
      <c r="A543">
        <v>1920</v>
      </c>
      <c r="B543" s="19" t="s">
        <v>28</v>
      </c>
      <c r="C543" s="4">
        <v>437208</v>
      </c>
      <c r="D543" s="5">
        <v>2952</v>
      </c>
      <c r="E543" s="7">
        <f>C543/D543</f>
        <v>148.10569105691056</v>
      </c>
      <c r="F543" s="11">
        <f>C543/815795</f>
        <v>0.53592875661164874</v>
      </c>
      <c r="G543" s="9">
        <v>23704</v>
      </c>
      <c r="H543" s="16">
        <f>C543/G543</f>
        <v>18.444481943975699</v>
      </c>
    </row>
    <row r="544" spans="1:754" x14ac:dyDescent="0.2">
      <c r="A544">
        <v>1910</v>
      </c>
      <c r="B544" s="19" t="s">
        <v>28</v>
      </c>
      <c r="C544" s="4">
        <v>475033</v>
      </c>
      <c r="D544">
        <v>3343</v>
      </c>
      <c r="E544" s="7">
        <f>C544/D544</f>
        <v>142.09781633263535</v>
      </c>
      <c r="F544" s="11">
        <f>C544/815795</f>
        <v>0.58229457155290243</v>
      </c>
      <c r="G544" s="15"/>
      <c r="DU544" s="2"/>
      <c r="DV544" s="2"/>
      <c r="DW544" s="2"/>
      <c r="DX544" s="2"/>
      <c r="DY544" s="2"/>
      <c r="DZ544" s="2"/>
      <c r="EA544" s="2"/>
      <c r="EB544" s="2"/>
      <c r="EC544" s="2"/>
      <c r="ED544" s="2"/>
      <c r="EE544" s="2"/>
      <c r="EF544" s="2"/>
      <c r="EG544" s="2"/>
      <c r="EH544" s="2"/>
      <c r="EI544" s="2"/>
      <c r="EJ544" s="2"/>
      <c r="EK544" s="2"/>
      <c r="EL544" s="2"/>
      <c r="EM544" s="2"/>
      <c r="EN544" s="2"/>
      <c r="EO544" s="2"/>
      <c r="EP544" s="2"/>
      <c r="EQ544" s="2"/>
      <c r="ER544" s="2"/>
      <c r="ES544" s="2"/>
      <c r="ET544" s="2"/>
      <c r="EU544" s="2"/>
      <c r="EV544" s="2"/>
      <c r="EW544" s="2"/>
      <c r="EX544" s="2"/>
      <c r="EY544" s="2"/>
      <c r="EZ544" s="2"/>
      <c r="FA544" s="2"/>
      <c r="FB544" s="2"/>
      <c r="FC544" s="2"/>
      <c r="FD544" s="2"/>
      <c r="FE544" s="2"/>
      <c r="FF544" s="2"/>
      <c r="FG544" s="2"/>
      <c r="FH544" s="2"/>
      <c r="FI544" s="2"/>
      <c r="FJ544" s="2"/>
      <c r="FK544" s="2"/>
      <c r="FL544" s="2"/>
      <c r="FM544" s="2"/>
      <c r="FN544" s="2"/>
      <c r="FO544" s="2"/>
      <c r="FP544" s="2"/>
      <c r="FQ544" s="2"/>
      <c r="FR544" s="2"/>
      <c r="FS544" s="2"/>
      <c r="FT544" s="2"/>
      <c r="FU544" s="2"/>
      <c r="FV544" s="2"/>
      <c r="FW544" s="2"/>
      <c r="FX544" s="2"/>
      <c r="FY544" s="2"/>
      <c r="FZ544" s="2"/>
      <c r="GA544" s="2"/>
      <c r="GB544" s="2"/>
      <c r="GC544" s="2"/>
      <c r="GD544" s="2"/>
      <c r="GE544" s="2"/>
      <c r="GF544" s="2"/>
      <c r="GG544" s="2"/>
      <c r="GH544" s="2"/>
      <c r="GI544" s="2"/>
      <c r="GJ544" s="2"/>
      <c r="GK544" s="2"/>
      <c r="GL544" s="2"/>
      <c r="GM544" s="2"/>
      <c r="GN544" s="2"/>
      <c r="GO544" s="2"/>
      <c r="GP544" s="2"/>
      <c r="GQ544" s="2"/>
      <c r="GR544" s="2"/>
      <c r="GS544" s="2"/>
      <c r="GT544" s="2"/>
      <c r="GU544" s="2"/>
      <c r="GV544" s="2"/>
      <c r="GW544" s="2"/>
      <c r="GX544" s="2"/>
      <c r="GY544" s="2"/>
      <c r="GZ544" s="2"/>
      <c r="HA544" s="2"/>
      <c r="HB544" s="2"/>
      <c r="HC544" s="2"/>
      <c r="HD544" s="2"/>
      <c r="HE544" s="2"/>
      <c r="HF544" s="2"/>
      <c r="HG544" s="2"/>
      <c r="HH544" s="2"/>
      <c r="HI544" s="2"/>
      <c r="HJ544" s="2"/>
      <c r="HK544" s="2"/>
      <c r="HL544" s="2"/>
      <c r="HM544" s="2"/>
      <c r="HN544" s="2"/>
      <c r="HO544" s="2"/>
      <c r="HP544" s="2"/>
      <c r="HQ544" s="2"/>
      <c r="HR544" s="2"/>
      <c r="HS544" s="2"/>
      <c r="HT544" s="2"/>
      <c r="HU544" s="2"/>
      <c r="HV544" s="2"/>
      <c r="HW544" s="2"/>
      <c r="HX544" s="2"/>
      <c r="HY544" s="2"/>
      <c r="HZ544" s="2"/>
      <c r="IA544" s="2"/>
      <c r="IB544" s="2"/>
      <c r="IC544" s="2"/>
      <c r="ID544" s="2"/>
      <c r="IE544" s="2"/>
      <c r="IF544" s="2"/>
      <c r="IG544" s="2"/>
      <c r="IH544" s="2"/>
      <c r="II544" s="2"/>
      <c r="IJ544" s="2"/>
      <c r="IK544" s="2"/>
      <c r="IL544" s="2"/>
      <c r="IM544" s="2"/>
      <c r="IN544" s="2"/>
      <c r="IO544" s="2"/>
      <c r="IP544" s="2"/>
      <c r="IQ544" s="2"/>
      <c r="IR544" s="2"/>
      <c r="IS544" s="2"/>
      <c r="IT544" s="2"/>
      <c r="IU544" s="2"/>
      <c r="IV544" s="2"/>
      <c r="IW544" s="2"/>
      <c r="IX544" s="2"/>
      <c r="IY544" s="2"/>
      <c r="IZ544" s="2"/>
      <c r="JA544" s="2"/>
      <c r="JB544" s="2"/>
      <c r="JC544" s="2"/>
      <c r="JD544" s="2"/>
      <c r="JE544" s="2"/>
      <c r="JF544" s="2"/>
      <c r="JG544" s="2"/>
      <c r="JH544" s="2"/>
      <c r="JI544" s="2"/>
      <c r="JJ544" s="2"/>
      <c r="JK544" s="2"/>
      <c r="JL544" s="2"/>
      <c r="JM544" s="2"/>
      <c r="JN544" s="2"/>
      <c r="JO544" s="2"/>
      <c r="JP544" s="2"/>
      <c r="JQ544" s="2"/>
      <c r="JR544" s="2"/>
      <c r="JS544" s="2"/>
      <c r="JT544" s="2"/>
      <c r="JU544" s="2"/>
      <c r="JV544" s="2"/>
      <c r="JW544" s="2"/>
      <c r="JX544" s="2"/>
      <c r="JY544" s="2"/>
      <c r="JZ544" s="2"/>
      <c r="KA544" s="2"/>
      <c r="KB544" s="2"/>
      <c r="KC544" s="2"/>
      <c r="KD544" s="2"/>
      <c r="KE544" s="2"/>
      <c r="KF544" s="2"/>
      <c r="KG544" s="2"/>
      <c r="KH544" s="2"/>
      <c r="KI544" s="2"/>
      <c r="KJ544" s="2"/>
      <c r="KK544" s="2"/>
      <c r="KL544" s="2"/>
      <c r="KM544" s="2"/>
      <c r="KN544" s="2"/>
      <c r="KO544" s="2"/>
      <c r="KP544" s="2"/>
      <c r="KQ544" s="2"/>
      <c r="KR544" s="2"/>
      <c r="KS544" s="2"/>
      <c r="KT544" s="2"/>
      <c r="KU544" s="2"/>
      <c r="KV544" s="2"/>
      <c r="KW544" s="2"/>
      <c r="KX544" s="2"/>
      <c r="KY544" s="2"/>
      <c r="KZ544" s="2"/>
      <c r="LA544" s="2"/>
      <c r="LB544" s="2"/>
      <c r="LC544" s="2"/>
      <c r="LD544" s="2"/>
      <c r="LE544" s="2"/>
      <c r="LF544" s="2"/>
      <c r="LG544" s="2"/>
      <c r="LH544" s="2"/>
      <c r="LI544" s="2"/>
      <c r="LJ544" s="2"/>
      <c r="LK544" s="2"/>
      <c r="LL544" s="2"/>
      <c r="LM544" s="2"/>
      <c r="LN544" s="2"/>
      <c r="LO544" s="2"/>
      <c r="LP544" s="2"/>
      <c r="LQ544" s="2"/>
      <c r="LR544" s="2"/>
      <c r="LS544" s="2"/>
      <c r="LT544" s="2"/>
      <c r="LU544" s="2"/>
      <c r="LV544" s="2"/>
      <c r="LW544" s="2"/>
      <c r="LX544" s="2"/>
      <c r="LY544" s="2"/>
      <c r="LZ544" s="2"/>
      <c r="MA544" s="2"/>
      <c r="MB544" s="2"/>
      <c r="MC544" s="2"/>
      <c r="MD544" s="2"/>
      <c r="ME544" s="2"/>
      <c r="MF544" s="2"/>
      <c r="MG544" s="2"/>
      <c r="MH544" s="2"/>
      <c r="MI544" s="2"/>
      <c r="MJ544" s="2"/>
      <c r="MK544" s="2"/>
      <c r="ML544" s="2"/>
      <c r="MM544" s="2"/>
      <c r="MN544" s="2"/>
      <c r="MO544" s="2"/>
      <c r="MP544" s="2"/>
      <c r="MQ544" s="2"/>
      <c r="MR544" s="2"/>
      <c r="MS544" s="2"/>
      <c r="MT544" s="2"/>
      <c r="MU544" s="2"/>
      <c r="MV544" s="2"/>
      <c r="MW544" s="2"/>
      <c r="MX544" s="2"/>
      <c r="MY544" s="2"/>
      <c r="MZ544" s="2"/>
      <c r="NA544" s="2"/>
      <c r="NB544" s="2"/>
      <c r="NC544" s="2"/>
      <c r="ND544" s="2"/>
      <c r="NE544" s="2"/>
      <c r="NF544" s="2"/>
      <c r="NG544" s="2"/>
      <c r="NH544" s="2"/>
      <c r="NI544" s="2"/>
      <c r="NJ544" s="2"/>
      <c r="NK544" s="2"/>
      <c r="NL544" s="2"/>
      <c r="NM544" s="2"/>
      <c r="NN544" s="2"/>
      <c r="NO544" s="2"/>
      <c r="NP544" s="2"/>
      <c r="NQ544" s="2"/>
      <c r="NR544" s="2"/>
      <c r="NS544" s="2"/>
      <c r="NT544" s="2"/>
      <c r="NU544" s="2"/>
      <c r="NV544" s="2"/>
      <c r="NW544" s="2"/>
      <c r="NX544" s="2"/>
      <c r="NY544" s="2"/>
      <c r="NZ544" s="2"/>
      <c r="OA544" s="2"/>
      <c r="OB544" s="2"/>
      <c r="OC544" s="2"/>
      <c r="OD544" s="2"/>
      <c r="OE544" s="2"/>
      <c r="OF544" s="2"/>
      <c r="OG544" s="2"/>
      <c r="OH544" s="2"/>
      <c r="OI544" s="2"/>
      <c r="OJ544" s="2"/>
      <c r="OK544" s="2"/>
      <c r="OL544" s="2"/>
      <c r="OM544" s="2"/>
      <c r="ON544" s="2"/>
      <c r="OO544" s="2"/>
      <c r="OP544" s="2"/>
      <c r="OQ544" s="2"/>
      <c r="OR544" s="2"/>
      <c r="OS544" s="2"/>
      <c r="OT544" s="2"/>
      <c r="OU544" s="2"/>
      <c r="OV544" s="2"/>
      <c r="OW544" s="2"/>
      <c r="OX544" s="2"/>
      <c r="OY544" s="2"/>
      <c r="OZ544" s="2"/>
      <c r="PA544" s="2"/>
      <c r="PB544" s="2"/>
      <c r="PC544" s="2"/>
      <c r="PD544" s="2"/>
      <c r="PE544" s="2"/>
      <c r="PF544" s="2"/>
      <c r="PG544" s="2"/>
      <c r="PH544" s="2"/>
      <c r="PI544" s="2"/>
      <c r="PJ544" s="2"/>
      <c r="PK544" s="2"/>
      <c r="PL544" s="2"/>
      <c r="PM544" s="2"/>
      <c r="PN544" s="2"/>
      <c r="PO544" s="2"/>
      <c r="PP544" s="2"/>
      <c r="PQ544" s="2"/>
      <c r="PR544" s="2"/>
      <c r="PS544" s="2"/>
      <c r="PT544" s="2"/>
      <c r="PU544" s="2"/>
      <c r="PV544" s="2"/>
      <c r="PW544" s="2"/>
      <c r="PX544" s="2"/>
      <c r="PY544" s="2"/>
      <c r="PZ544" s="2"/>
      <c r="QA544" s="2"/>
      <c r="QB544" s="2"/>
      <c r="QC544" s="2"/>
      <c r="QD544" s="2"/>
      <c r="QE544" s="2"/>
      <c r="QF544" s="2"/>
      <c r="QG544" s="2"/>
      <c r="QH544" s="2"/>
      <c r="QI544" s="2"/>
      <c r="QJ544" s="2"/>
      <c r="QK544" s="2"/>
      <c r="QL544" s="2"/>
      <c r="QM544" s="2"/>
      <c r="QN544" s="2"/>
      <c r="QO544" s="2"/>
      <c r="QP544" s="2"/>
      <c r="QQ544" s="2"/>
      <c r="QR544" s="2"/>
      <c r="QS544" s="2"/>
      <c r="QT544" s="2"/>
      <c r="QU544" s="2"/>
      <c r="QV544" s="2"/>
      <c r="QW544" s="2"/>
      <c r="QX544" s="2"/>
      <c r="QY544" s="2"/>
      <c r="QZ544" s="2"/>
      <c r="RA544" s="2"/>
      <c r="RB544" s="2"/>
      <c r="RC544" s="2"/>
      <c r="RD544" s="2"/>
      <c r="RE544" s="2"/>
      <c r="RF544" s="2"/>
      <c r="RG544" s="2"/>
      <c r="RH544" s="2"/>
      <c r="RI544" s="2"/>
      <c r="RJ544" s="2"/>
      <c r="RK544" s="2"/>
      <c r="RL544" s="2"/>
      <c r="RM544" s="2"/>
      <c r="RN544" s="2"/>
      <c r="RO544" s="2"/>
      <c r="RP544" s="2"/>
      <c r="RQ544" s="2"/>
      <c r="RR544" s="2"/>
      <c r="RS544" s="2"/>
      <c r="RT544" s="2"/>
      <c r="RU544" s="2"/>
      <c r="RV544" s="2"/>
      <c r="RW544" s="2"/>
      <c r="RX544" s="2"/>
      <c r="RY544" s="2"/>
      <c r="RZ544" s="2"/>
      <c r="SA544" s="2"/>
      <c r="SB544" s="2"/>
      <c r="SC544" s="2"/>
      <c r="SD544" s="2"/>
      <c r="SE544" s="2"/>
      <c r="SF544" s="2"/>
      <c r="SG544" s="2"/>
      <c r="SH544" s="2"/>
      <c r="SI544" s="2"/>
      <c r="SJ544" s="2"/>
      <c r="SK544" s="2"/>
      <c r="SL544" s="2"/>
      <c r="SM544" s="2"/>
      <c r="SN544" s="2"/>
      <c r="SO544" s="2"/>
      <c r="SP544" s="2"/>
      <c r="SQ544" s="2"/>
      <c r="SR544" s="2"/>
      <c r="SS544" s="2"/>
      <c r="ST544" s="2"/>
      <c r="SU544" s="2"/>
      <c r="SV544" s="2"/>
      <c r="SW544" s="2"/>
      <c r="SX544" s="2"/>
      <c r="SY544" s="2"/>
      <c r="SZ544" s="2"/>
      <c r="TA544" s="2"/>
      <c r="TB544" s="2"/>
      <c r="TC544" s="2"/>
      <c r="TD544" s="2"/>
      <c r="TE544" s="2"/>
      <c r="TF544" s="2"/>
      <c r="TG544" s="2"/>
      <c r="TH544" s="2"/>
      <c r="TI544" s="2"/>
      <c r="TJ544" s="2"/>
      <c r="TK544" s="2"/>
      <c r="TL544" s="2"/>
      <c r="TM544" s="2"/>
      <c r="TN544" s="2"/>
      <c r="TO544" s="2"/>
      <c r="TP544" s="2"/>
      <c r="TQ544" s="2"/>
      <c r="TR544" s="2"/>
      <c r="TS544" s="2"/>
      <c r="TT544" s="2"/>
      <c r="TU544" s="2"/>
      <c r="TV544" s="2"/>
      <c r="TW544" s="2"/>
      <c r="TX544" s="2"/>
      <c r="TY544" s="2"/>
      <c r="TZ544" s="2"/>
      <c r="UA544" s="2"/>
      <c r="UB544" s="2"/>
      <c r="UC544" s="2"/>
      <c r="UD544" s="2"/>
      <c r="UE544" s="2"/>
      <c r="UF544" s="2"/>
      <c r="UG544" s="2"/>
      <c r="UH544" s="2"/>
      <c r="UI544" s="2"/>
      <c r="UJ544" s="2"/>
      <c r="UK544" s="2"/>
      <c r="UL544" s="2"/>
      <c r="UM544" s="2"/>
      <c r="UN544" s="2"/>
      <c r="UO544" s="2"/>
      <c r="UP544" s="2"/>
      <c r="UQ544" s="2"/>
      <c r="UR544" s="2"/>
      <c r="US544" s="2"/>
      <c r="UT544" s="2"/>
      <c r="UU544" s="2"/>
      <c r="UV544" s="2"/>
      <c r="UW544" s="2"/>
      <c r="UX544" s="2"/>
      <c r="UY544" s="2"/>
      <c r="UZ544" s="2"/>
      <c r="VA544" s="2"/>
      <c r="VB544" s="2"/>
      <c r="VC544" s="2"/>
      <c r="VD544" s="2"/>
      <c r="VE544" s="2"/>
      <c r="VF544" s="2"/>
      <c r="VG544" s="2"/>
      <c r="VH544" s="2"/>
      <c r="VI544" s="2"/>
      <c r="VJ544" s="2"/>
      <c r="VK544" s="2"/>
      <c r="VL544" s="2"/>
      <c r="VM544" s="2"/>
      <c r="VN544" s="2"/>
      <c r="VO544" s="2"/>
      <c r="VP544" s="2"/>
      <c r="VQ544" s="2"/>
      <c r="VR544" s="2"/>
      <c r="VS544" s="2"/>
      <c r="VT544" s="2"/>
      <c r="VU544" s="2"/>
      <c r="VV544" s="2"/>
      <c r="VW544" s="2"/>
      <c r="VX544" s="2"/>
      <c r="VY544" s="2"/>
      <c r="VZ544" s="2"/>
      <c r="WA544" s="2"/>
      <c r="WB544" s="2"/>
      <c r="WC544" s="2"/>
      <c r="WD544" s="2"/>
      <c r="WE544" s="2"/>
      <c r="WF544" s="2"/>
      <c r="WG544" s="2"/>
      <c r="WH544" s="2"/>
      <c r="WI544" s="2"/>
      <c r="WJ544" s="2"/>
      <c r="WK544" s="2"/>
      <c r="WL544" s="2"/>
      <c r="WM544" s="2"/>
      <c r="WN544" s="2"/>
      <c r="WO544" s="2"/>
      <c r="WP544" s="2"/>
      <c r="WQ544" s="2"/>
      <c r="WR544" s="2"/>
      <c r="WS544" s="2"/>
      <c r="WT544" s="2"/>
      <c r="WU544" s="2"/>
      <c r="WV544" s="2"/>
      <c r="WW544" s="2"/>
      <c r="WX544" s="2"/>
      <c r="WY544" s="2"/>
      <c r="WZ544" s="2"/>
      <c r="XA544" s="2"/>
      <c r="XB544" s="2"/>
      <c r="XC544" s="2"/>
      <c r="XD544" s="2"/>
      <c r="XE544" s="2"/>
      <c r="XF544" s="2"/>
      <c r="XG544" s="2"/>
      <c r="XH544" s="2"/>
      <c r="XI544" s="2"/>
      <c r="XJ544" s="2"/>
      <c r="XK544" s="2"/>
      <c r="XL544" s="2"/>
      <c r="XM544" s="2"/>
      <c r="XN544" s="2"/>
      <c r="XO544" s="2"/>
      <c r="XP544" s="2"/>
      <c r="XQ544" s="2"/>
      <c r="XR544" s="2"/>
      <c r="XS544" s="2"/>
      <c r="XT544" s="2"/>
      <c r="XU544" s="2"/>
      <c r="XV544" s="2"/>
      <c r="XW544" s="2"/>
      <c r="XX544" s="2"/>
      <c r="XY544" s="2"/>
      <c r="XZ544" s="2"/>
      <c r="YA544" s="2"/>
      <c r="YB544" s="2"/>
      <c r="YC544" s="2"/>
      <c r="YD544" s="2"/>
      <c r="YE544" s="2"/>
      <c r="YF544" s="2"/>
      <c r="YG544" s="2"/>
      <c r="YH544" s="2"/>
      <c r="YI544" s="2"/>
      <c r="YJ544" s="2"/>
      <c r="YK544" s="2"/>
      <c r="YL544" s="2"/>
      <c r="YM544" s="2"/>
      <c r="YN544" s="2"/>
      <c r="YO544" s="2"/>
      <c r="YP544" s="2"/>
      <c r="YQ544" s="2"/>
      <c r="YR544" s="2"/>
      <c r="YS544" s="2"/>
      <c r="YT544" s="2"/>
      <c r="YU544" s="2"/>
      <c r="YV544" s="2"/>
      <c r="YW544" s="2"/>
      <c r="YX544" s="2"/>
      <c r="YY544" s="2"/>
      <c r="YZ544" s="2"/>
      <c r="ZA544" s="2"/>
      <c r="ZB544" s="2"/>
      <c r="ZC544" s="2"/>
      <c r="ZD544" s="2"/>
      <c r="ZE544" s="2"/>
      <c r="ZF544" s="2"/>
      <c r="ZG544" s="2"/>
      <c r="ZH544" s="2"/>
      <c r="ZI544" s="2"/>
      <c r="ZJ544" s="2"/>
      <c r="ZK544" s="2"/>
      <c r="ZL544" s="2"/>
      <c r="ZM544" s="2"/>
      <c r="ZN544" s="2"/>
      <c r="ZO544" s="2"/>
      <c r="ZP544" s="2"/>
      <c r="ZQ544" s="2"/>
      <c r="ZR544" s="2"/>
      <c r="ZS544" s="2"/>
      <c r="ZT544" s="2"/>
      <c r="ZU544" s="2"/>
      <c r="ZV544" s="2"/>
      <c r="ZW544" s="2"/>
      <c r="ZX544" s="2"/>
      <c r="ZY544" s="2"/>
      <c r="ZZ544" s="2"/>
      <c r="AAA544" s="2"/>
      <c r="AAB544" s="2"/>
      <c r="AAC544" s="2"/>
      <c r="AAD544" s="2"/>
      <c r="AAE544" s="2"/>
      <c r="AAF544" s="2"/>
      <c r="AAG544" s="2"/>
      <c r="AAH544" s="2"/>
      <c r="AAI544" s="2"/>
      <c r="AAJ544" s="2"/>
      <c r="AAK544" s="2"/>
      <c r="AAL544" s="2"/>
      <c r="AAM544" s="2"/>
      <c r="AAN544" s="2"/>
      <c r="AAO544" s="2"/>
      <c r="AAP544" s="2"/>
      <c r="AAQ544" s="2"/>
      <c r="AAR544" s="2"/>
      <c r="AAS544" s="2"/>
      <c r="AAT544" s="2"/>
      <c r="AAU544" s="2"/>
      <c r="AAV544" s="2"/>
      <c r="AAW544" s="2"/>
      <c r="AAX544" s="2"/>
      <c r="AAY544" s="2"/>
      <c r="AAZ544" s="2"/>
      <c r="ABA544" s="2"/>
      <c r="ABB544" s="2"/>
      <c r="ABC544" s="2"/>
      <c r="ABD544" s="2"/>
      <c r="ABE544" s="2"/>
      <c r="ABF544" s="2"/>
      <c r="ABG544" s="2"/>
      <c r="ABH544" s="2"/>
      <c r="ABI544" s="2"/>
      <c r="ABJ544" s="2"/>
      <c r="ABK544" s="2"/>
      <c r="ABL544" s="2"/>
      <c r="ABM544" s="2"/>
      <c r="ABN544" s="2"/>
      <c r="ABO544" s="2"/>
      <c r="ABP544" s="2"/>
      <c r="ABQ544" s="2"/>
      <c r="ABR544" s="2"/>
      <c r="ABS544" s="2"/>
      <c r="ABT544" s="2"/>
      <c r="ABU544" s="2"/>
      <c r="ABV544" s="2"/>
      <c r="ABW544" s="2"/>
      <c r="ABX544" s="2"/>
      <c r="ABY544" s="2"/>
      <c r="ABZ544" s="2"/>
    </row>
    <row r="545" spans="1:754" x14ac:dyDescent="0.2">
      <c r="A545">
        <v>1925</v>
      </c>
      <c r="B545" s="19" t="s">
        <v>28</v>
      </c>
      <c r="C545" s="4">
        <v>441553</v>
      </c>
      <c r="D545">
        <v>2974</v>
      </c>
      <c r="E545" s="7">
        <f>C545/D545</f>
        <v>148.47108271687964</v>
      </c>
      <c r="F545" s="11">
        <f>C545/815795</f>
        <v>0.54125484956392234</v>
      </c>
      <c r="G545" s="15"/>
    </row>
    <row r="546" spans="1:754" x14ac:dyDescent="0.2">
      <c r="A546" s="2">
        <v>1935</v>
      </c>
      <c r="B546" s="19" t="s">
        <v>28</v>
      </c>
      <c r="C546" s="5">
        <v>407164</v>
      </c>
      <c r="D546" s="5">
        <v>2766</v>
      </c>
      <c r="E546" s="7">
        <f>C546/D546</f>
        <v>147.20318148951554</v>
      </c>
      <c r="F546" s="11">
        <f>C546/815795</f>
        <v>0.49910087705857475</v>
      </c>
      <c r="G546" s="15"/>
    </row>
    <row r="547" spans="1:754" x14ac:dyDescent="0.2">
      <c r="A547" s="2">
        <v>1945</v>
      </c>
      <c r="B547" s="19" t="s">
        <v>28</v>
      </c>
      <c r="C547" s="6">
        <v>347519</v>
      </c>
      <c r="D547" s="5">
        <v>2099</v>
      </c>
      <c r="E547" s="7">
        <f>C547/D547</f>
        <v>165.56407813244402</v>
      </c>
      <c r="F547" s="11">
        <f>C547/815795</f>
        <v>0.42598814653191058</v>
      </c>
      <c r="G547" s="15"/>
    </row>
    <row r="548" spans="1:754" x14ac:dyDescent="0.2">
      <c r="A548" s="2">
        <v>1954</v>
      </c>
      <c r="B548" s="19" t="s">
        <v>28</v>
      </c>
      <c r="C548" s="6">
        <v>314543</v>
      </c>
      <c r="D548" s="5">
        <v>1541</v>
      </c>
      <c r="E548" s="7">
        <f>C548/D548</f>
        <v>204.11615833874109</v>
      </c>
      <c r="F548" s="11">
        <f>C548/815795</f>
        <v>0.38556622680943131</v>
      </c>
    </row>
    <row r="549" spans="1:754" x14ac:dyDescent="0.2">
      <c r="A549" s="2">
        <v>1959</v>
      </c>
      <c r="B549" s="19" t="s">
        <v>28</v>
      </c>
      <c r="C549" s="6">
        <v>290847</v>
      </c>
      <c r="D549" s="5">
        <v>1291</v>
      </c>
      <c r="E549" s="7">
        <f>C549/D549</f>
        <v>225.288148721921</v>
      </c>
      <c r="F549" s="11">
        <f>C549/815795</f>
        <v>0.35651971389871229</v>
      </c>
    </row>
    <row r="550" spans="1:754" x14ac:dyDescent="0.2">
      <c r="A550" s="2">
        <v>1964</v>
      </c>
      <c r="B550" s="19" t="s">
        <v>28</v>
      </c>
      <c r="C550" s="6">
        <v>258445</v>
      </c>
      <c r="D550" s="5">
        <v>1091</v>
      </c>
      <c r="E550" s="7">
        <f>C550/D550</f>
        <v>236.88817598533456</v>
      </c>
      <c r="F550" s="11">
        <f>C550/815795</f>
        <v>0.31680140231308113</v>
      </c>
    </row>
    <row r="551" spans="1:754" x14ac:dyDescent="0.2">
      <c r="A551" s="2">
        <v>1969</v>
      </c>
      <c r="B551" s="19" t="s">
        <v>28</v>
      </c>
      <c r="C551" s="6">
        <v>219117</v>
      </c>
      <c r="D551" s="5">
        <v>905</v>
      </c>
      <c r="E551" s="7">
        <f>C551/D551</f>
        <v>242.11823204419889</v>
      </c>
      <c r="F551" s="11">
        <f>C551/815795</f>
        <v>0.26859321275565551</v>
      </c>
    </row>
    <row r="552" spans="1:754" x14ac:dyDescent="0.2">
      <c r="A552" s="2">
        <v>2017</v>
      </c>
      <c r="B552" s="19" t="s">
        <v>29</v>
      </c>
      <c r="C552" s="5">
        <v>189488</v>
      </c>
      <c r="D552">
        <v>661</v>
      </c>
      <c r="E552" s="7">
        <f>C552/D552</f>
        <v>286.66868381240545</v>
      </c>
      <c r="F552" s="11">
        <f>C552/404326</f>
        <v>0.46865153366342999</v>
      </c>
      <c r="G552" s="5">
        <v>63503</v>
      </c>
      <c r="H552" s="16">
        <f>C552/G552</f>
        <v>2.983922019432153</v>
      </c>
    </row>
    <row r="553" spans="1:754" x14ac:dyDescent="0.2">
      <c r="A553" s="2">
        <v>2012</v>
      </c>
      <c r="B553" s="19" t="s">
        <v>29</v>
      </c>
      <c r="C553" s="5">
        <v>194945</v>
      </c>
      <c r="D553">
        <v>661</v>
      </c>
      <c r="E553" s="7">
        <f>C553/D553</f>
        <v>294.92435703479578</v>
      </c>
      <c r="F553" s="11">
        <f>C553/404326</f>
        <v>0.48214806863768345</v>
      </c>
      <c r="G553" s="5">
        <v>64780</v>
      </c>
      <c r="H553" s="16">
        <f>C553/G553</f>
        <v>3.0093393022537822</v>
      </c>
    </row>
    <row r="554" spans="1:754" x14ac:dyDescent="0.2">
      <c r="A554">
        <v>1997</v>
      </c>
      <c r="B554" s="19" t="s">
        <v>29</v>
      </c>
      <c r="C554" s="6">
        <v>197408</v>
      </c>
      <c r="D554">
        <v>625</v>
      </c>
      <c r="E554" s="7">
        <f>C554/D554</f>
        <v>315.8528</v>
      </c>
      <c r="F554" s="11">
        <f>C554/404326</f>
        <v>0.48823968777669502</v>
      </c>
      <c r="G554" s="5">
        <v>64217</v>
      </c>
      <c r="H554" s="16">
        <f>C554/G554</f>
        <v>3.074076957814909</v>
      </c>
    </row>
    <row r="555" spans="1:754" x14ac:dyDescent="0.2">
      <c r="A555" s="2">
        <v>2002</v>
      </c>
      <c r="B555" s="19" t="s">
        <v>29</v>
      </c>
      <c r="C555" s="6">
        <v>209496</v>
      </c>
      <c r="D555">
        <v>801</v>
      </c>
      <c r="E555" s="7">
        <f>C555/D555</f>
        <v>261.54307116104872</v>
      </c>
      <c r="F555" s="11">
        <f>C555/404326</f>
        <v>0.518136355317244</v>
      </c>
      <c r="G555" s="5">
        <v>65118</v>
      </c>
      <c r="H555" s="16">
        <f>C555/G555</f>
        <v>3.217174974661384</v>
      </c>
    </row>
    <row r="556" spans="1:754" x14ac:dyDescent="0.2">
      <c r="A556">
        <v>1992</v>
      </c>
      <c r="B556" s="19" t="s">
        <v>29</v>
      </c>
      <c r="C556" s="6">
        <v>205105</v>
      </c>
      <c r="D556">
        <v>636</v>
      </c>
      <c r="E556" s="7">
        <f>C556/D556</f>
        <v>322.49213836477986</v>
      </c>
      <c r="F556" s="11">
        <f>C556/404326</f>
        <v>0.50727630674257895</v>
      </c>
      <c r="G556" s="5">
        <v>63512</v>
      </c>
      <c r="H556" s="16">
        <f>C556/G556</f>
        <v>3.2293897216274088</v>
      </c>
    </row>
    <row r="557" spans="1:754" x14ac:dyDescent="0.2">
      <c r="A557" s="2">
        <v>2007</v>
      </c>
      <c r="B557" s="19" t="s">
        <v>29</v>
      </c>
      <c r="C557" s="5">
        <v>222415</v>
      </c>
      <c r="D557">
        <v>792</v>
      </c>
      <c r="E557" s="7">
        <f>C557/D557</f>
        <v>280.82702020202021</v>
      </c>
      <c r="F557" s="11">
        <f>C557/404326</f>
        <v>0.55008829508861656</v>
      </c>
      <c r="G557" s="5">
        <v>65460</v>
      </c>
      <c r="H557" s="16">
        <f>C557/G557</f>
        <v>3.3977238007943784</v>
      </c>
    </row>
    <row r="558" spans="1:754" x14ac:dyDescent="0.2">
      <c r="A558">
        <v>1987</v>
      </c>
      <c r="B558" s="19" t="s">
        <v>29</v>
      </c>
      <c r="C558" s="6">
        <v>234071</v>
      </c>
      <c r="D558" s="5">
        <v>737</v>
      </c>
      <c r="E558" s="7">
        <f>C558/D558</f>
        <v>317.59972862957937</v>
      </c>
      <c r="F558" s="11">
        <f>C558/404326</f>
        <v>0.57891651785935117</v>
      </c>
      <c r="G558" s="14">
        <v>60429</v>
      </c>
      <c r="H558" s="16">
        <f>C558/G558</f>
        <v>3.8734878948849061</v>
      </c>
    </row>
    <row r="559" spans="1:754" x14ac:dyDescent="0.2">
      <c r="A559">
        <v>1982</v>
      </c>
      <c r="B559" s="19" t="s">
        <v>29</v>
      </c>
      <c r="C559" s="6">
        <v>243641</v>
      </c>
      <c r="D559" s="5">
        <v>812</v>
      </c>
      <c r="E559" s="7">
        <f>C559/D559</f>
        <v>300.05049261083747</v>
      </c>
      <c r="F559" s="11">
        <f>C559/404326</f>
        <v>0.60258553741287968</v>
      </c>
      <c r="G559" s="14">
        <v>57826</v>
      </c>
      <c r="H559" s="16">
        <f>C559/G559</f>
        <v>4.2133469373638155</v>
      </c>
      <c r="DU559" s="2"/>
      <c r="DV559" s="2"/>
      <c r="DW559" s="2"/>
      <c r="DX559" s="2"/>
      <c r="DY559" s="2"/>
      <c r="DZ559" s="2"/>
      <c r="EA559" s="2"/>
      <c r="EB559" s="2"/>
      <c r="EC559" s="2"/>
      <c r="ED559" s="2"/>
      <c r="EE559" s="2"/>
      <c r="EF559" s="2"/>
      <c r="EG559" s="2"/>
      <c r="EH559" s="2"/>
      <c r="EI559" s="2"/>
      <c r="EJ559" s="2"/>
      <c r="EK559" s="2"/>
      <c r="EL559" s="2"/>
      <c r="EM559" s="2"/>
      <c r="EN559" s="2"/>
      <c r="EO559" s="2"/>
      <c r="EP559" s="2"/>
      <c r="EQ559" s="2"/>
      <c r="ER559" s="2"/>
      <c r="ES559" s="2"/>
      <c r="ET559" s="2"/>
      <c r="EU559" s="2"/>
      <c r="EV559" s="2"/>
      <c r="EW559" s="2"/>
      <c r="EX559" s="2"/>
      <c r="EY559" s="2"/>
      <c r="EZ559" s="2"/>
      <c r="FA559" s="2"/>
      <c r="FB559" s="2"/>
      <c r="FC559" s="2"/>
      <c r="FD559" s="2"/>
      <c r="FE559" s="2"/>
      <c r="FF559" s="2"/>
      <c r="FG559" s="2"/>
      <c r="FH559" s="2"/>
      <c r="FI559" s="2"/>
      <c r="FJ559" s="2"/>
      <c r="FK559" s="2"/>
      <c r="FL559" s="2"/>
      <c r="FM559" s="2"/>
      <c r="FN559" s="2"/>
      <c r="FO559" s="2"/>
      <c r="FP559" s="2"/>
      <c r="FQ559" s="2"/>
      <c r="FR559" s="2"/>
      <c r="FS559" s="2"/>
      <c r="FT559" s="2"/>
      <c r="FU559" s="2"/>
      <c r="FV559" s="2"/>
      <c r="FW559" s="2"/>
      <c r="FX559" s="2"/>
      <c r="FY559" s="2"/>
      <c r="FZ559" s="2"/>
      <c r="GA559" s="2"/>
      <c r="GB559" s="2"/>
      <c r="GC559" s="2"/>
      <c r="GD559" s="2"/>
      <c r="GE559" s="2"/>
      <c r="GF559" s="2"/>
      <c r="GG559" s="2"/>
      <c r="GH559" s="2"/>
      <c r="GI559" s="2"/>
      <c r="GJ559" s="2"/>
      <c r="GK559" s="2"/>
      <c r="GL559" s="2"/>
      <c r="GM559" s="2"/>
      <c r="GN559" s="2"/>
      <c r="GO559" s="2"/>
      <c r="GP559" s="2"/>
      <c r="GQ559" s="2"/>
      <c r="GR559" s="2"/>
      <c r="GS559" s="2"/>
      <c r="GT559" s="2"/>
      <c r="GU559" s="2"/>
      <c r="GV559" s="2"/>
      <c r="GW559" s="2"/>
      <c r="GX559" s="2"/>
      <c r="GY559" s="2"/>
      <c r="GZ559" s="2"/>
      <c r="HA559" s="2"/>
      <c r="HB559" s="2"/>
      <c r="HC559" s="2"/>
      <c r="HD559" s="2"/>
      <c r="HE559" s="2"/>
      <c r="HF559" s="2"/>
      <c r="HG559" s="2"/>
      <c r="HH559" s="2"/>
      <c r="HI559" s="2"/>
      <c r="HJ559" s="2"/>
      <c r="HK559" s="2"/>
      <c r="HL559" s="2"/>
      <c r="HM559" s="2"/>
      <c r="HN559" s="2"/>
      <c r="HO559" s="2"/>
      <c r="HP559" s="2"/>
      <c r="HQ559" s="2"/>
      <c r="HR559" s="2"/>
      <c r="HS559" s="2"/>
      <c r="HT559" s="2"/>
      <c r="HU559" s="2"/>
      <c r="HV559" s="2"/>
      <c r="HW559" s="2"/>
      <c r="HX559" s="2"/>
      <c r="HY559" s="2"/>
      <c r="HZ559" s="2"/>
      <c r="IA559" s="2"/>
      <c r="IB559" s="2"/>
      <c r="IC559" s="2"/>
      <c r="ID559" s="2"/>
      <c r="IE559" s="2"/>
      <c r="IF559" s="2"/>
      <c r="IG559" s="2"/>
      <c r="IH559" s="2"/>
      <c r="II559" s="2"/>
      <c r="IJ559" s="2"/>
      <c r="IK559" s="2"/>
      <c r="IL559" s="2"/>
      <c r="IM559" s="2"/>
      <c r="IN559" s="2"/>
      <c r="IO559" s="2"/>
      <c r="IP559" s="2"/>
      <c r="IQ559" s="2"/>
      <c r="IR559" s="2"/>
      <c r="IS559" s="2"/>
      <c r="IT559" s="2"/>
      <c r="IU559" s="2"/>
      <c r="IV559" s="2"/>
      <c r="IW559" s="2"/>
      <c r="IX559" s="2"/>
      <c r="IY559" s="2"/>
      <c r="IZ559" s="2"/>
      <c r="JA559" s="2"/>
      <c r="JB559" s="2"/>
      <c r="JC559" s="2"/>
      <c r="JD559" s="2"/>
      <c r="JE559" s="2"/>
      <c r="JF559" s="2"/>
      <c r="JG559" s="2"/>
      <c r="JH559" s="2"/>
      <c r="JI559" s="2"/>
      <c r="JJ559" s="2"/>
      <c r="JK559" s="2"/>
      <c r="JL559" s="2"/>
      <c r="JM559" s="2"/>
      <c r="JN559" s="2"/>
      <c r="JO559" s="2"/>
      <c r="JP559" s="2"/>
      <c r="JQ559" s="2"/>
      <c r="JR559" s="2"/>
      <c r="JS559" s="2"/>
      <c r="JT559" s="2"/>
      <c r="JU559" s="2"/>
      <c r="JV559" s="2"/>
      <c r="JW559" s="2"/>
      <c r="JX559" s="2"/>
      <c r="JY559" s="2"/>
      <c r="JZ559" s="2"/>
      <c r="KA559" s="2"/>
      <c r="KB559" s="2"/>
      <c r="KC559" s="2"/>
      <c r="KD559" s="2"/>
      <c r="KE559" s="2"/>
      <c r="KF559" s="2"/>
      <c r="KG559" s="2"/>
      <c r="KH559" s="2"/>
      <c r="KI559" s="2"/>
      <c r="KJ559" s="2"/>
      <c r="KK559" s="2"/>
      <c r="KL559" s="2"/>
      <c r="KM559" s="2"/>
      <c r="KN559" s="2"/>
      <c r="KO559" s="2"/>
      <c r="KP559" s="2"/>
      <c r="KQ559" s="2"/>
      <c r="KR559" s="2"/>
      <c r="KS559" s="2"/>
      <c r="KT559" s="2"/>
      <c r="KU559" s="2"/>
      <c r="KV559" s="2"/>
      <c r="KW559" s="2"/>
      <c r="KX559" s="2"/>
      <c r="KY559" s="2"/>
      <c r="KZ559" s="2"/>
      <c r="LA559" s="2"/>
      <c r="LB559" s="2"/>
      <c r="LC559" s="2"/>
      <c r="LD559" s="2"/>
      <c r="LE559" s="2"/>
      <c r="LF559" s="2"/>
      <c r="LG559" s="2"/>
      <c r="LH559" s="2"/>
      <c r="LI559" s="2"/>
      <c r="LJ559" s="2"/>
      <c r="LK559" s="2"/>
      <c r="LL559" s="2"/>
      <c r="LM559" s="2"/>
      <c r="LN559" s="2"/>
      <c r="LO559" s="2"/>
      <c r="LP559" s="2"/>
      <c r="LQ559" s="2"/>
      <c r="LR559" s="2"/>
      <c r="LS559" s="2"/>
      <c r="LT559" s="2"/>
      <c r="LU559" s="2"/>
      <c r="LV559" s="2"/>
      <c r="LW559" s="2"/>
      <c r="LX559" s="2"/>
      <c r="LY559" s="2"/>
      <c r="LZ559" s="2"/>
      <c r="MA559" s="2"/>
      <c r="MB559" s="2"/>
      <c r="MC559" s="2"/>
      <c r="MD559" s="2"/>
      <c r="ME559" s="2"/>
      <c r="MF559" s="2"/>
      <c r="MG559" s="2"/>
      <c r="MH559" s="2"/>
      <c r="MI559" s="2"/>
      <c r="MJ559" s="2"/>
      <c r="MK559" s="2"/>
      <c r="ML559" s="2"/>
      <c r="MM559" s="2"/>
      <c r="MN559" s="2"/>
      <c r="MO559" s="2"/>
      <c r="MP559" s="2"/>
      <c r="MQ559" s="2"/>
      <c r="MR559" s="2"/>
      <c r="MS559" s="2"/>
      <c r="MT559" s="2"/>
      <c r="MU559" s="2"/>
      <c r="MV559" s="2"/>
      <c r="MW559" s="2"/>
      <c r="MX559" s="2"/>
      <c r="MY559" s="2"/>
      <c r="MZ559" s="2"/>
      <c r="NA559" s="2"/>
      <c r="NB559" s="2"/>
      <c r="NC559" s="2"/>
      <c r="ND559" s="2"/>
      <c r="NE559" s="2"/>
      <c r="NF559" s="2"/>
      <c r="NG559" s="2"/>
      <c r="NH559" s="2"/>
      <c r="NI559" s="2"/>
      <c r="NJ559" s="2"/>
      <c r="NK559" s="2"/>
      <c r="NL559" s="2"/>
      <c r="NM559" s="2"/>
      <c r="NN559" s="2"/>
      <c r="NO559" s="2"/>
      <c r="NP559" s="2"/>
      <c r="NQ559" s="2"/>
      <c r="NR559" s="2"/>
      <c r="NS559" s="2"/>
      <c r="NT559" s="2"/>
      <c r="NU559" s="2"/>
      <c r="NV559" s="2"/>
      <c r="NW559" s="2"/>
      <c r="NX559" s="2"/>
      <c r="NY559" s="2"/>
      <c r="NZ559" s="2"/>
      <c r="OA559" s="2"/>
      <c r="OB559" s="2"/>
      <c r="OC559" s="2"/>
      <c r="OD559" s="2"/>
      <c r="OE559" s="2"/>
      <c r="OF559" s="2"/>
      <c r="OG559" s="2"/>
      <c r="OH559" s="2"/>
      <c r="OI559" s="2"/>
      <c r="OJ559" s="2"/>
      <c r="OK559" s="2"/>
      <c r="OL559" s="2"/>
      <c r="OM559" s="2"/>
      <c r="ON559" s="2"/>
      <c r="OO559" s="2"/>
      <c r="OP559" s="2"/>
      <c r="OQ559" s="2"/>
      <c r="OR559" s="2"/>
      <c r="OS559" s="2"/>
      <c r="OT559" s="2"/>
      <c r="OU559" s="2"/>
      <c r="OV559" s="2"/>
      <c r="OW559" s="2"/>
      <c r="OX559" s="2"/>
      <c r="OY559" s="2"/>
      <c r="OZ559" s="2"/>
      <c r="PA559" s="2"/>
      <c r="PB559" s="2"/>
      <c r="PC559" s="2"/>
      <c r="PD559" s="2"/>
      <c r="PE559" s="2"/>
      <c r="PF559" s="2"/>
      <c r="PG559" s="2"/>
      <c r="PH559" s="2"/>
      <c r="PI559" s="2"/>
      <c r="PJ559" s="2"/>
      <c r="PK559" s="2"/>
      <c r="PL559" s="2"/>
      <c r="PM559" s="2"/>
      <c r="PN559" s="2"/>
      <c r="PO559" s="2"/>
      <c r="PP559" s="2"/>
      <c r="PQ559" s="2"/>
      <c r="PR559" s="2"/>
      <c r="PS559" s="2"/>
      <c r="PT559" s="2"/>
      <c r="PU559" s="2"/>
      <c r="PV559" s="2"/>
      <c r="PW559" s="2"/>
      <c r="PX559" s="2"/>
      <c r="PY559" s="2"/>
      <c r="PZ559" s="2"/>
      <c r="QA559" s="2"/>
      <c r="QB559" s="2"/>
      <c r="QC559" s="2"/>
      <c r="QD559" s="2"/>
      <c r="QE559" s="2"/>
      <c r="QF559" s="2"/>
      <c r="QG559" s="2"/>
      <c r="QH559" s="2"/>
      <c r="QI559" s="2"/>
      <c r="QJ559" s="2"/>
      <c r="QK559" s="2"/>
      <c r="QL559" s="2"/>
      <c r="QM559" s="2"/>
      <c r="QN559" s="2"/>
      <c r="QO559" s="2"/>
      <c r="QP559" s="2"/>
      <c r="QQ559" s="2"/>
      <c r="QR559" s="2"/>
      <c r="QS559" s="2"/>
      <c r="QT559" s="2"/>
      <c r="QU559" s="2"/>
      <c r="QV559" s="2"/>
      <c r="QW559" s="2"/>
      <c r="QX559" s="2"/>
      <c r="QY559" s="2"/>
      <c r="QZ559" s="2"/>
      <c r="RA559" s="2"/>
      <c r="RB559" s="2"/>
      <c r="RC559" s="2"/>
      <c r="RD559" s="2"/>
      <c r="RE559" s="2"/>
      <c r="RF559" s="2"/>
      <c r="RG559" s="2"/>
      <c r="RH559" s="2"/>
      <c r="RI559" s="2"/>
      <c r="RJ559" s="2"/>
      <c r="RK559" s="2"/>
      <c r="RL559" s="2"/>
      <c r="RM559" s="2"/>
      <c r="RN559" s="2"/>
      <c r="RO559" s="2"/>
      <c r="RP559" s="2"/>
      <c r="RQ559" s="2"/>
      <c r="RR559" s="2"/>
      <c r="RS559" s="2"/>
      <c r="RT559" s="2"/>
      <c r="RU559" s="2"/>
      <c r="RV559" s="2"/>
      <c r="RW559" s="2"/>
      <c r="RX559" s="2"/>
      <c r="RY559" s="2"/>
      <c r="RZ559" s="2"/>
      <c r="SA559" s="2"/>
      <c r="SB559" s="2"/>
      <c r="SC559" s="2"/>
      <c r="SD559" s="2"/>
      <c r="SE559" s="2"/>
      <c r="SF559" s="2"/>
      <c r="SG559" s="2"/>
      <c r="SH559" s="2"/>
      <c r="SI559" s="2"/>
      <c r="SJ559" s="2"/>
      <c r="SK559" s="2"/>
      <c r="SL559" s="2"/>
      <c r="SM559" s="2"/>
      <c r="SN559" s="2"/>
      <c r="SO559" s="2"/>
      <c r="SP559" s="2"/>
      <c r="SQ559" s="2"/>
      <c r="SR559" s="2"/>
      <c r="SS559" s="2"/>
      <c r="ST559" s="2"/>
      <c r="SU559" s="2"/>
      <c r="SV559" s="2"/>
      <c r="SW559" s="2"/>
      <c r="SX559" s="2"/>
      <c r="SY559" s="2"/>
      <c r="SZ559" s="2"/>
      <c r="TA559" s="2"/>
      <c r="TB559" s="2"/>
      <c r="TC559" s="2"/>
      <c r="TD559" s="2"/>
      <c r="TE559" s="2"/>
      <c r="TF559" s="2"/>
      <c r="TG559" s="2"/>
      <c r="TH559" s="2"/>
      <c r="TI559" s="2"/>
      <c r="TJ559" s="2"/>
      <c r="TK559" s="2"/>
      <c r="TL559" s="2"/>
      <c r="TM559" s="2"/>
      <c r="TN559" s="2"/>
      <c r="TO559" s="2"/>
      <c r="TP559" s="2"/>
      <c r="TQ559" s="2"/>
      <c r="TR559" s="2"/>
      <c r="TS559" s="2"/>
      <c r="TT559" s="2"/>
      <c r="TU559" s="2"/>
      <c r="TV559" s="2"/>
      <c r="TW559" s="2"/>
      <c r="TX559" s="2"/>
      <c r="TY559" s="2"/>
      <c r="TZ559" s="2"/>
      <c r="UA559" s="2"/>
      <c r="UB559" s="2"/>
      <c r="UC559" s="2"/>
      <c r="UD559" s="2"/>
      <c r="UE559" s="2"/>
      <c r="UF559" s="2"/>
      <c r="UG559" s="2"/>
      <c r="UH559" s="2"/>
      <c r="UI559" s="2"/>
      <c r="UJ559" s="2"/>
      <c r="UK559" s="2"/>
      <c r="UL559" s="2"/>
      <c r="UM559" s="2"/>
      <c r="UN559" s="2"/>
      <c r="UO559" s="2"/>
      <c r="UP559" s="2"/>
      <c r="UQ559" s="2"/>
      <c r="UR559" s="2"/>
      <c r="US559" s="2"/>
      <c r="UT559" s="2"/>
      <c r="UU559" s="2"/>
      <c r="UV559" s="2"/>
      <c r="UW559" s="2"/>
      <c r="UX559" s="2"/>
      <c r="UY559" s="2"/>
      <c r="UZ559" s="2"/>
      <c r="VA559" s="2"/>
      <c r="VB559" s="2"/>
      <c r="VC559" s="2"/>
      <c r="VD559" s="2"/>
      <c r="VE559" s="2"/>
      <c r="VF559" s="2"/>
      <c r="VG559" s="2"/>
      <c r="VH559" s="2"/>
      <c r="VI559" s="2"/>
      <c r="VJ559" s="2"/>
      <c r="VK559" s="2"/>
      <c r="VL559" s="2"/>
      <c r="VM559" s="2"/>
      <c r="VN559" s="2"/>
      <c r="VO559" s="2"/>
      <c r="VP559" s="2"/>
      <c r="VQ559" s="2"/>
      <c r="VR559" s="2"/>
      <c r="VS559" s="2"/>
      <c r="VT559" s="2"/>
      <c r="VU559" s="2"/>
      <c r="VV559" s="2"/>
      <c r="VW559" s="2"/>
      <c r="VX559" s="2"/>
      <c r="VY559" s="2"/>
      <c r="VZ559" s="2"/>
      <c r="WA559" s="2"/>
      <c r="WB559" s="2"/>
      <c r="WC559" s="2"/>
      <c r="WD559" s="2"/>
      <c r="WE559" s="2"/>
      <c r="WF559" s="2"/>
      <c r="WG559" s="2"/>
      <c r="WH559" s="2"/>
      <c r="WI559" s="2"/>
      <c r="WJ559" s="2"/>
      <c r="WK559" s="2"/>
      <c r="WL559" s="2"/>
      <c r="WM559" s="2"/>
      <c r="WN559" s="2"/>
      <c r="WO559" s="2"/>
      <c r="WP559" s="2"/>
      <c r="WQ559" s="2"/>
      <c r="WR559" s="2"/>
      <c r="WS559" s="2"/>
      <c r="WT559" s="2"/>
      <c r="WU559" s="2"/>
      <c r="WV559" s="2"/>
      <c r="WW559" s="2"/>
      <c r="WX559" s="2"/>
      <c r="WY559" s="2"/>
      <c r="WZ559" s="2"/>
      <c r="XA559" s="2"/>
      <c r="XB559" s="2"/>
      <c r="XC559" s="2"/>
      <c r="XD559" s="2"/>
      <c r="XE559" s="2"/>
      <c r="XF559" s="2"/>
      <c r="XG559" s="2"/>
      <c r="XH559" s="2"/>
      <c r="XI559" s="2"/>
      <c r="XJ559" s="2"/>
      <c r="XK559" s="2"/>
      <c r="XL559" s="2"/>
      <c r="XM559" s="2"/>
      <c r="XN559" s="2"/>
      <c r="XO559" s="2"/>
      <c r="XP559" s="2"/>
      <c r="XQ559" s="2"/>
      <c r="XR559" s="2"/>
      <c r="XS559" s="2"/>
      <c r="XT559" s="2"/>
      <c r="XU559" s="2"/>
      <c r="XV559" s="2"/>
      <c r="XW559" s="2"/>
      <c r="XX559" s="2"/>
      <c r="XY559" s="2"/>
      <c r="XZ559" s="2"/>
      <c r="YA559" s="2"/>
      <c r="YB559" s="2"/>
      <c r="YC559" s="2"/>
      <c r="YD559" s="2"/>
      <c r="YE559" s="2"/>
      <c r="YF559" s="2"/>
      <c r="YG559" s="2"/>
      <c r="YH559" s="2"/>
      <c r="YI559" s="2"/>
      <c r="YJ559" s="2"/>
      <c r="YK559" s="2"/>
      <c r="YL559" s="2"/>
      <c r="YM559" s="2"/>
      <c r="YN559" s="2"/>
      <c r="YO559" s="2"/>
      <c r="YP559" s="2"/>
      <c r="YQ559" s="2"/>
      <c r="YR559" s="2"/>
      <c r="YS559" s="2"/>
      <c r="YT559" s="2"/>
      <c r="YU559" s="2"/>
      <c r="YV559" s="2"/>
      <c r="YW559" s="2"/>
      <c r="YX559" s="2"/>
      <c r="YY559" s="2"/>
      <c r="YZ559" s="2"/>
      <c r="ZA559" s="2"/>
      <c r="ZB559" s="2"/>
      <c r="ZC559" s="2"/>
      <c r="ZD559" s="2"/>
      <c r="ZE559" s="2"/>
      <c r="ZF559" s="2"/>
      <c r="ZG559" s="2"/>
      <c r="ZH559" s="2"/>
      <c r="ZI559" s="2"/>
      <c r="ZJ559" s="2"/>
      <c r="ZK559" s="2"/>
      <c r="ZL559" s="2"/>
      <c r="ZM559" s="2"/>
      <c r="ZN559" s="2"/>
      <c r="ZO559" s="2"/>
      <c r="ZP559" s="2"/>
      <c r="ZQ559" s="2"/>
      <c r="ZR559" s="2"/>
      <c r="ZS559" s="2"/>
      <c r="ZT559" s="2"/>
      <c r="ZU559" s="2"/>
      <c r="ZV559" s="2"/>
      <c r="ZW559" s="2"/>
      <c r="ZX559" s="2"/>
      <c r="ZY559" s="2"/>
      <c r="ZZ559" s="2"/>
      <c r="AAA559" s="2"/>
      <c r="AAB559" s="2"/>
      <c r="AAC559" s="2"/>
      <c r="AAD559" s="2"/>
      <c r="AAE559" s="2"/>
      <c r="AAF559" s="2"/>
      <c r="AAG559" s="2"/>
      <c r="AAH559" s="2"/>
      <c r="AAI559" s="2"/>
      <c r="AAJ559" s="2"/>
      <c r="AAK559" s="2"/>
      <c r="AAL559" s="2"/>
      <c r="AAM559" s="2"/>
      <c r="AAN559" s="2"/>
      <c r="AAO559" s="2"/>
      <c r="AAP559" s="2"/>
      <c r="AAQ559" s="2"/>
      <c r="AAR559" s="2"/>
      <c r="AAS559" s="2"/>
      <c r="AAT559" s="2"/>
      <c r="AAU559" s="2"/>
      <c r="AAV559" s="2"/>
      <c r="AAW559" s="2"/>
      <c r="AAX559" s="2"/>
      <c r="AAY559" s="2"/>
      <c r="AAZ559" s="2"/>
      <c r="ABA559" s="2"/>
      <c r="ABB559" s="2"/>
      <c r="ABC559" s="2"/>
      <c r="ABD559" s="2"/>
      <c r="ABE559" s="2"/>
      <c r="ABF559" s="2"/>
      <c r="ABG559" s="2"/>
      <c r="ABH559" s="2"/>
      <c r="ABI559" s="2"/>
      <c r="ABJ559" s="2"/>
      <c r="ABK559" s="2"/>
      <c r="ABL559" s="2"/>
      <c r="ABM559" s="2"/>
      <c r="ABN559" s="2"/>
      <c r="ABO559" s="2"/>
      <c r="ABP559" s="2"/>
      <c r="ABQ559" s="2"/>
      <c r="ABR559" s="2"/>
      <c r="ABS559" s="2"/>
      <c r="ABT559" s="2"/>
      <c r="ABU559" s="2"/>
      <c r="ABV559" s="2"/>
      <c r="ABW559" s="2"/>
      <c r="ABX559" s="2"/>
      <c r="ABY559" s="2"/>
      <c r="ABZ559" s="2"/>
    </row>
    <row r="560" spans="1:754" x14ac:dyDescent="0.2">
      <c r="A560" s="2">
        <v>1978</v>
      </c>
      <c r="B560" s="19" t="s">
        <v>29</v>
      </c>
      <c r="C560" s="6">
        <v>247206</v>
      </c>
      <c r="D560" s="5">
        <v>837</v>
      </c>
      <c r="E560" s="7">
        <f>C560/D560</f>
        <v>295.34767025089604</v>
      </c>
      <c r="F560" s="11">
        <f>C560/404326</f>
        <v>0.61140268001563092</v>
      </c>
      <c r="G560" s="5">
        <v>57308</v>
      </c>
      <c r="H560" s="16">
        <f>C560/G560</f>
        <v>4.3136385844908212</v>
      </c>
    </row>
    <row r="561" spans="1:754" x14ac:dyDescent="0.2">
      <c r="A561" s="2">
        <v>1974</v>
      </c>
      <c r="B561" s="19" t="s">
        <v>29</v>
      </c>
      <c r="C561" s="6">
        <v>267329</v>
      </c>
      <c r="D561" s="5">
        <v>952</v>
      </c>
      <c r="E561" s="7">
        <f>C561/D561</f>
        <v>280.80777310924367</v>
      </c>
      <c r="F561" s="11">
        <f>C561/404326</f>
        <v>0.66117192562437244</v>
      </c>
      <c r="G561" s="5">
        <v>56620</v>
      </c>
      <c r="H561" s="16">
        <f>C561/G561</f>
        <v>4.7214588484634401</v>
      </c>
    </row>
    <row r="562" spans="1:754" x14ac:dyDescent="0.2">
      <c r="A562" s="2">
        <v>1950</v>
      </c>
      <c r="B562" s="19" t="s">
        <v>29</v>
      </c>
      <c r="C562" s="6">
        <v>326831</v>
      </c>
      <c r="D562" s="5">
        <v>1835</v>
      </c>
      <c r="E562" s="7">
        <f>C562/D562</f>
        <v>178.10953678474115</v>
      </c>
      <c r="F562" s="11">
        <f>C562/404326</f>
        <v>0.80833535315562199</v>
      </c>
      <c r="G562" s="12">
        <v>38510</v>
      </c>
      <c r="H562" s="16">
        <f>C562/G562</f>
        <v>8.4869124902622701</v>
      </c>
    </row>
    <row r="563" spans="1:754" x14ac:dyDescent="0.2">
      <c r="A563" s="2">
        <v>1940</v>
      </c>
      <c r="B563" s="19" t="s">
        <v>29</v>
      </c>
      <c r="C563" s="6">
        <v>329897</v>
      </c>
      <c r="D563" s="5">
        <v>2155</v>
      </c>
      <c r="E563" s="7">
        <f>C563/D563</f>
        <v>153.08445475638052</v>
      </c>
      <c r="F563" s="11">
        <f>C563/404326</f>
        <v>0.81591834311916622</v>
      </c>
      <c r="G563" s="12">
        <v>38510</v>
      </c>
      <c r="H563" s="16">
        <f>C563/G563</f>
        <v>8.5665281745001298</v>
      </c>
    </row>
    <row r="564" spans="1:754" x14ac:dyDescent="0.2">
      <c r="A564">
        <v>1930</v>
      </c>
      <c r="B564" s="19" t="s">
        <v>29</v>
      </c>
      <c r="C564" s="5">
        <v>332762</v>
      </c>
      <c r="D564" s="5">
        <v>2322</v>
      </c>
      <c r="E564" s="7">
        <f>C564/D564</f>
        <v>143.3083548664944</v>
      </c>
      <c r="F564" s="11">
        <f>C564/404326</f>
        <v>0.8230042094745329</v>
      </c>
      <c r="G564" s="12">
        <v>36830</v>
      </c>
      <c r="H564" s="16">
        <f>C564/G564</f>
        <v>9.0350800977464019</v>
      </c>
    </row>
    <row r="565" spans="1:754" x14ac:dyDescent="0.2">
      <c r="A565">
        <v>1920</v>
      </c>
      <c r="B565" s="19" t="s">
        <v>29</v>
      </c>
      <c r="C565" s="4">
        <v>353170</v>
      </c>
      <c r="D565" s="5">
        <v>2899</v>
      </c>
      <c r="E565" s="7">
        <f>C565/D565</f>
        <v>121.82476716109004</v>
      </c>
      <c r="F565" s="11">
        <f>C565/404326</f>
        <v>0.8734783318411381</v>
      </c>
      <c r="G565" s="12">
        <v>36830</v>
      </c>
      <c r="H565" s="16">
        <f>C565/G565</f>
        <v>9.5891935921802887</v>
      </c>
    </row>
    <row r="566" spans="1:754" x14ac:dyDescent="0.2">
      <c r="A566">
        <v>1910</v>
      </c>
      <c r="B566" s="19" t="s">
        <v>29</v>
      </c>
      <c r="C566" s="4">
        <v>389536</v>
      </c>
      <c r="D566">
        <v>3298</v>
      </c>
      <c r="E566" s="7">
        <f>C566/D566</f>
        <v>118.11279563371741</v>
      </c>
      <c r="F566" s="11">
        <f>C566/404326</f>
        <v>0.96342060614454672</v>
      </c>
      <c r="DU566" s="2"/>
      <c r="DV566" s="2"/>
      <c r="DW566" s="2"/>
      <c r="DX566" s="2"/>
      <c r="DY566" s="2"/>
      <c r="DZ566" s="2"/>
      <c r="EA566" s="2"/>
      <c r="EB566" s="2"/>
      <c r="EC566" s="2"/>
      <c r="ED566" s="2"/>
      <c r="EE566" s="2"/>
      <c r="EF566" s="2"/>
      <c r="EG566" s="2"/>
      <c r="EH566" s="2"/>
      <c r="EI566" s="2"/>
      <c r="EJ566" s="2"/>
      <c r="EK566" s="2"/>
      <c r="EL566" s="2"/>
      <c r="EM566" s="2"/>
      <c r="EN566" s="2"/>
      <c r="EO566" s="2"/>
      <c r="EP566" s="2"/>
      <c r="EQ566" s="2"/>
      <c r="ER566" s="2"/>
      <c r="ES566" s="2"/>
      <c r="ET566" s="2"/>
      <c r="EU566" s="2"/>
      <c r="EV566" s="2"/>
      <c r="EW566" s="2"/>
      <c r="EX566" s="2"/>
      <c r="EY566" s="2"/>
      <c r="EZ566" s="2"/>
      <c r="FA566" s="2"/>
      <c r="FB566" s="2"/>
      <c r="FC566" s="2"/>
      <c r="FD566" s="2"/>
      <c r="FE566" s="2"/>
      <c r="FF566" s="2"/>
      <c r="FG566" s="2"/>
      <c r="FH566" s="2"/>
      <c r="FI566" s="2"/>
      <c r="FJ566" s="2"/>
      <c r="FK566" s="2"/>
      <c r="FL566" s="2"/>
      <c r="FM566" s="2"/>
      <c r="FN566" s="2"/>
      <c r="FO566" s="2"/>
      <c r="FP566" s="2"/>
      <c r="FQ566" s="2"/>
      <c r="FR566" s="2"/>
      <c r="FS566" s="2"/>
      <c r="FT566" s="2"/>
      <c r="FU566" s="2"/>
      <c r="FV566" s="2"/>
      <c r="FW566" s="2"/>
      <c r="FX566" s="2"/>
      <c r="FY566" s="2"/>
      <c r="FZ566" s="2"/>
      <c r="GA566" s="2"/>
      <c r="GB566" s="2"/>
      <c r="GC566" s="2"/>
      <c r="GD566" s="2"/>
      <c r="GE566" s="2"/>
      <c r="GF566" s="2"/>
      <c r="GG566" s="2"/>
      <c r="GH566" s="2"/>
      <c r="GI566" s="2"/>
      <c r="GJ566" s="2"/>
      <c r="GK566" s="2"/>
      <c r="GL566" s="2"/>
      <c r="GM566" s="2"/>
      <c r="GN566" s="2"/>
      <c r="GO566" s="2"/>
      <c r="GP566" s="2"/>
      <c r="GQ566" s="2"/>
      <c r="GR566" s="2"/>
      <c r="GS566" s="2"/>
      <c r="GT566" s="2"/>
      <c r="GU566" s="2"/>
      <c r="GV566" s="2"/>
      <c r="GW566" s="2"/>
      <c r="GX566" s="2"/>
      <c r="GY566" s="2"/>
      <c r="GZ566" s="2"/>
      <c r="HA566" s="2"/>
      <c r="HB566" s="2"/>
      <c r="HC566" s="2"/>
      <c r="HD566" s="2"/>
      <c r="HE566" s="2"/>
      <c r="HF566" s="2"/>
      <c r="HG566" s="2"/>
      <c r="HH566" s="2"/>
      <c r="HI566" s="2"/>
      <c r="HJ566" s="2"/>
      <c r="HK566" s="2"/>
      <c r="HL566" s="2"/>
      <c r="HM566" s="2"/>
      <c r="HN566" s="2"/>
      <c r="HO566" s="2"/>
      <c r="HP566" s="2"/>
      <c r="HQ566" s="2"/>
      <c r="HR566" s="2"/>
      <c r="HS566" s="2"/>
      <c r="HT566" s="2"/>
      <c r="HU566" s="2"/>
      <c r="HV566" s="2"/>
      <c r="HW566" s="2"/>
      <c r="HX566" s="2"/>
      <c r="HY566" s="2"/>
      <c r="HZ566" s="2"/>
      <c r="IA566" s="2"/>
      <c r="IB566" s="2"/>
      <c r="IC566" s="2"/>
      <c r="ID566" s="2"/>
      <c r="IE566" s="2"/>
      <c r="IF566" s="2"/>
      <c r="IG566" s="2"/>
      <c r="IH566" s="2"/>
      <c r="II566" s="2"/>
      <c r="IJ566" s="2"/>
      <c r="IK566" s="2"/>
      <c r="IL566" s="2"/>
      <c r="IM566" s="2"/>
      <c r="IN566" s="2"/>
      <c r="IO566" s="2"/>
      <c r="IP566" s="2"/>
      <c r="IQ566" s="2"/>
      <c r="IR566" s="2"/>
      <c r="IS566" s="2"/>
      <c r="IT566" s="2"/>
      <c r="IU566" s="2"/>
      <c r="IV566" s="2"/>
      <c r="IW566" s="2"/>
      <c r="IX566" s="2"/>
      <c r="IY566" s="2"/>
      <c r="IZ566" s="2"/>
      <c r="JA566" s="2"/>
      <c r="JB566" s="2"/>
      <c r="JC566" s="2"/>
      <c r="JD566" s="2"/>
      <c r="JE566" s="2"/>
      <c r="JF566" s="2"/>
      <c r="JG566" s="2"/>
      <c r="JH566" s="2"/>
      <c r="JI566" s="2"/>
      <c r="JJ566" s="2"/>
      <c r="JK566" s="2"/>
      <c r="JL566" s="2"/>
      <c r="JM566" s="2"/>
      <c r="JN566" s="2"/>
      <c r="JO566" s="2"/>
      <c r="JP566" s="2"/>
      <c r="JQ566" s="2"/>
      <c r="JR566" s="2"/>
      <c r="JS566" s="2"/>
      <c r="JT566" s="2"/>
      <c r="JU566" s="2"/>
      <c r="JV566" s="2"/>
      <c r="JW566" s="2"/>
      <c r="JX566" s="2"/>
      <c r="JY566" s="2"/>
      <c r="JZ566" s="2"/>
      <c r="KA566" s="2"/>
      <c r="KB566" s="2"/>
      <c r="KC566" s="2"/>
      <c r="KD566" s="2"/>
      <c r="KE566" s="2"/>
      <c r="KF566" s="2"/>
      <c r="KG566" s="2"/>
      <c r="KH566" s="2"/>
      <c r="KI566" s="2"/>
      <c r="KJ566" s="2"/>
      <c r="KK566" s="2"/>
      <c r="KL566" s="2"/>
      <c r="KM566" s="2"/>
      <c r="KN566" s="2"/>
      <c r="KO566" s="2"/>
      <c r="KP566" s="2"/>
      <c r="KQ566" s="2"/>
      <c r="KR566" s="2"/>
      <c r="KS566" s="2"/>
      <c r="KT566" s="2"/>
      <c r="KU566" s="2"/>
      <c r="KV566" s="2"/>
      <c r="KW566" s="2"/>
      <c r="KX566" s="2"/>
      <c r="KY566" s="2"/>
      <c r="KZ566" s="2"/>
      <c r="LA566" s="2"/>
      <c r="LB566" s="2"/>
      <c r="LC566" s="2"/>
      <c r="LD566" s="2"/>
      <c r="LE566" s="2"/>
      <c r="LF566" s="2"/>
      <c r="LG566" s="2"/>
      <c r="LH566" s="2"/>
      <c r="LI566" s="2"/>
      <c r="LJ566" s="2"/>
      <c r="LK566" s="2"/>
      <c r="LL566" s="2"/>
      <c r="LM566" s="2"/>
      <c r="LN566" s="2"/>
      <c r="LO566" s="2"/>
      <c r="LP566" s="2"/>
      <c r="LQ566" s="2"/>
      <c r="LR566" s="2"/>
      <c r="LS566" s="2"/>
      <c r="LT566" s="2"/>
      <c r="LU566" s="2"/>
      <c r="LV566" s="2"/>
      <c r="LW566" s="2"/>
      <c r="LX566" s="2"/>
      <c r="LY566" s="2"/>
      <c r="LZ566" s="2"/>
      <c r="MA566" s="2"/>
      <c r="MB566" s="2"/>
      <c r="MC566" s="2"/>
      <c r="MD566" s="2"/>
      <c r="ME566" s="2"/>
      <c r="MF566" s="2"/>
      <c r="MG566" s="2"/>
      <c r="MH566" s="2"/>
      <c r="MI566" s="2"/>
      <c r="MJ566" s="2"/>
      <c r="MK566" s="2"/>
      <c r="ML566" s="2"/>
      <c r="MM566" s="2"/>
      <c r="MN566" s="2"/>
      <c r="MO566" s="2"/>
      <c r="MP566" s="2"/>
      <c r="MQ566" s="2"/>
      <c r="MR566" s="2"/>
      <c r="MS566" s="2"/>
      <c r="MT566" s="2"/>
      <c r="MU566" s="2"/>
      <c r="MV566" s="2"/>
      <c r="MW566" s="2"/>
      <c r="MX566" s="2"/>
      <c r="MY566" s="2"/>
      <c r="MZ566" s="2"/>
      <c r="NA566" s="2"/>
      <c r="NB566" s="2"/>
      <c r="NC566" s="2"/>
      <c r="ND566" s="2"/>
      <c r="NE566" s="2"/>
      <c r="NF566" s="2"/>
      <c r="NG566" s="2"/>
      <c r="NH566" s="2"/>
      <c r="NI566" s="2"/>
      <c r="NJ566" s="2"/>
      <c r="NK566" s="2"/>
      <c r="NL566" s="2"/>
      <c r="NM566" s="2"/>
      <c r="NN566" s="2"/>
      <c r="NO566" s="2"/>
      <c r="NP566" s="2"/>
      <c r="NQ566" s="2"/>
      <c r="NR566" s="2"/>
      <c r="NS566" s="2"/>
      <c r="NT566" s="2"/>
      <c r="NU566" s="2"/>
      <c r="NV566" s="2"/>
      <c r="NW566" s="2"/>
      <c r="NX566" s="2"/>
      <c r="NY566" s="2"/>
      <c r="NZ566" s="2"/>
      <c r="OA566" s="2"/>
      <c r="OB566" s="2"/>
      <c r="OC566" s="2"/>
      <c r="OD566" s="2"/>
      <c r="OE566" s="2"/>
      <c r="OF566" s="2"/>
      <c r="OG566" s="2"/>
      <c r="OH566" s="2"/>
      <c r="OI566" s="2"/>
      <c r="OJ566" s="2"/>
      <c r="OK566" s="2"/>
      <c r="OL566" s="2"/>
      <c r="OM566" s="2"/>
      <c r="ON566" s="2"/>
      <c r="OO566" s="2"/>
      <c r="OP566" s="2"/>
      <c r="OQ566" s="2"/>
      <c r="OR566" s="2"/>
      <c r="OS566" s="2"/>
      <c r="OT566" s="2"/>
      <c r="OU566" s="2"/>
      <c r="OV566" s="2"/>
      <c r="OW566" s="2"/>
      <c r="OX566" s="2"/>
      <c r="OY566" s="2"/>
      <c r="OZ566" s="2"/>
      <c r="PA566" s="2"/>
      <c r="PB566" s="2"/>
      <c r="PC566" s="2"/>
      <c r="PD566" s="2"/>
      <c r="PE566" s="2"/>
      <c r="PF566" s="2"/>
      <c r="PG566" s="2"/>
      <c r="PH566" s="2"/>
      <c r="PI566" s="2"/>
      <c r="PJ566" s="2"/>
      <c r="PK566" s="2"/>
      <c r="PL566" s="2"/>
      <c r="PM566" s="2"/>
      <c r="PN566" s="2"/>
      <c r="PO566" s="2"/>
      <c r="PP566" s="2"/>
      <c r="PQ566" s="2"/>
      <c r="PR566" s="2"/>
      <c r="PS566" s="2"/>
      <c r="PT566" s="2"/>
      <c r="PU566" s="2"/>
      <c r="PV566" s="2"/>
      <c r="PW566" s="2"/>
      <c r="PX566" s="2"/>
      <c r="PY566" s="2"/>
      <c r="PZ566" s="2"/>
      <c r="QA566" s="2"/>
      <c r="QB566" s="2"/>
      <c r="QC566" s="2"/>
      <c r="QD566" s="2"/>
      <c r="QE566" s="2"/>
      <c r="QF566" s="2"/>
      <c r="QG566" s="2"/>
      <c r="QH566" s="2"/>
      <c r="QI566" s="2"/>
      <c r="QJ566" s="2"/>
      <c r="QK566" s="2"/>
      <c r="QL566" s="2"/>
      <c r="QM566" s="2"/>
      <c r="QN566" s="2"/>
      <c r="QO566" s="2"/>
      <c r="QP566" s="2"/>
      <c r="QQ566" s="2"/>
      <c r="QR566" s="2"/>
      <c r="QS566" s="2"/>
      <c r="QT566" s="2"/>
      <c r="QU566" s="2"/>
      <c r="QV566" s="2"/>
      <c r="QW566" s="2"/>
      <c r="QX566" s="2"/>
      <c r="QY566" s="2"/>
      <c r="QZ566" s="2"/>
      <c r="RA566" s="2"/>
      <c r="RB566" s="2"/>
      <c r="RC566" s="2"/>
      <c r="RD566" s="2"/>
      <c r="RE566" s="2"/>
      <c r="RF566" s="2"/>
      <c r="RG566" s="2"/>
      <c r="RH566" s="2"/>
      <c r="RI566" s="2"/>
      <c r="RJ566" s="2"/>
      <c r="RK566" s="2"/>
      <c r="RL566" s="2"/>
      <c r="RM566" s="2"/>
      <c r="RN566" s="2"/>
      <c r="RO566" s="2"/>
      <c r="RP566" s="2"/>
      <c r="RQ566" s="2"/>
      <c r="RR566" s="2"/>
      <c r="RS566" s="2"/>
      <c r="RT566" s="2"/>
      <c r="RU566" s="2"/>
      <c r="RV566" s="2"/>
      <c r="RW566" s="2"/>
      <c r="RX566" s="2"/>
      <c r="RY566" s="2"/>
      <c r="RZ566" s="2"/>
      <c r="SA566" s="2"/>
      <c r="SB566" s="2"/>
      <c r="SC566" s="2"/>
      <c r="SD566" s="2"/>
      <c r="SE566" s="2"/>
      <c r="SF566" s="2"/>
      <c r="SG566" s="2"/>
      <c r="SH566" s="2"/>
      <c r="SI566" s="2"/>
      <c r="SJ566" s="2"/>
      <c r="SK566" s="2"/>
      <c r="SL566" s="2"/>
      <c r="SM566" s="2"/>
      <c r="SN566" s="2"/>
      <c r="SO566" s="2"/>
      <c r="SP566" s="2"/>
      <c r="SQ566" s="2"/>
      <c r="SR566" s="2"/>
      <c r="SS566" s="2"/>
      <c r="ST566" s="2"/>
      <c r="SU566" s="2"/>
      <c r="SV566" s="2"/>
      <c r="SW566" s="2"/>
      <c r="SX566" s="2"/>
      <c r="SY566" s="2"/>
      <c r="SZ566" s="2"/>
      <c r="TA566" s="2"/>
      <c r="TB566" s="2"/>
      <c r="TC566" s="2"/>
      <c r="TD566" s="2"/>
      <c r="TE566" s="2"/>
      <c r="TF566" s="2"/>
      <c r="TG566" s="2"/>
      <c r="TH566" s="2"/>
      <c r="TI566" s="2"/>
      <c r="TJ566" s="2"/>
      <c r="TK566" s="2"/>
      <c r="TL566" s="2"/>
      <c r="TM566" s="2"/>
      <c r="TN566" s="2"/>
      <c r="TO566" s="2"/>
      <c r="TP566" s="2"/>
      <c r="TQ566" s="2"/>
      <c r="TR566" s="2"/>
      <c r="TS566" s="2"/>
      <c r="TT566" s="2"/>
      <c r="TU566" s="2"/>
      <c r="TV566" s="2"/>
      <c r="TW566" s="2"/>
      <c r="TX566" s="2"/>
      <c r="TY566" s="2"/>
      <c r="TZ566" s="2"/>
      <c r="UA566" s="2"/>
      <c r="UB566" s="2"/>
      <c r="UC566" s="2"/>
      <c r="UD566" s="2"/>
      <c r="UE566" s="2"/>
      <c r="UF566" s="2"/>
      <c r="UG566" s="2"/>
      <c r="UH566" s="2"/>
      <c r="UI566" s="2"/>
      <c r="UJ566" s="2"/>
      <c r="UK566" s="2"/>
      <c r="UL566" s="2"/>
      <c r="UM566" s="2"/>
      <c r="UN566" s="2"/>
      <c r="UO566" s="2"/>
      <c r="UP566" s="2"/>
      <c r="UQ566" s="2"/>
      <c r="UR566" s="2"/>
      <c r="US566" s="2"/>
      <c r="UT566" s="2"/>
      <c r="UU566" s="2"/>
      <c r="UV566" s="2"/>
      <c r="UW566" s="2"/>
      <c r="UX566" s="2"/>
      <c r="UY566" s="2"/>
      <c r="UZ566" s="2"/>
      <c r="VA566" s="2"/>
      <c r="VB566" s="2"/>
      <c r="VC566" s="2"/>
      <c r="VD566" s="2"/>
      <c r="VE566" s="2"/>
      <c r="VF566" s="2"/>
      <c r="VG566" s="2"/>
      <c r="VH566" s="2"/>
      <c r="VI566" s="2"/>
      <c r="VJ566" s="2"/>
      <c r="VK566" s="2"/>
      <c r="VL566" s="2"/>
      <c r="VM566" s="2"/>
      <c r="VN566" s="2"/>
      <c r="VO566" s="2"/>
      <c r="VP566" s="2"/>
      <c r="VQ566" s="2"/>
      <c r="VR566" s="2"/>
      <c r="VS566" s="2"/>
      <c r="VT566" s="2"/>
      <c r="VU566" s="2"/>
      <c r="VV566" s="2"/>
      <c r="VW566" s="2"/>
      <c r="VX566" s="2"/>
      <c r="VY566" s="2"/>
      <c r="VZ566" s="2"/>
      <c r="WA566" s="2"/>
      <c r="WB566" s="2"/>
      <c r="WC566" s="2"/>
      <c r="WD566" s="2"/>
      <c r="WE566" s="2"/>
      <c r="WF566" s="2"/>
      <c r="WG566" s="2"/>
      <c r="WH566" s="2"/>
      <c r="WI566" s="2"/>
      <c r="WJ566" s="2"/>
      <c r="WK566" s="2"/>
      <c r="WL566" s="2"/>
      <c r="WM566" s="2"/>
      <c r="WN566" s="2"/>
      <c r="WO566" s="2"/>
      <c r="WP566" s="2"/>
      <c r="WQ566" s="2"/>
      <c r="WR566" s="2"/>
      <c r="WS566" s="2"/>
      <c r="WT566" s="2"/>
      <c r="WU566" s="2"/>
      <c r="WV566" s="2"/>
      <c r="WW566" s="2"/>
      <c r="WX566" s="2"/>
      <c r="WY566" s="2"/>
      <c r="WZ566" s="2"/>
      <c r="XA566" s="2"/>
      <c r="XB566" s="2"/>
      <c r="XC566" s="2"/>
      <c r="XD566" s="2"/>
      <c r="XE566" s="2"/>
      <c r="XF566" s="2"/>
      <c r="XG566" s="2"/>
      <c r="XH566" s="2"/>
      <c r="XI566" s="2"/>
      <c r="XJ566" s="2"/>
      <c r="XK566" s="2"/>
      <c r="XL566" s="2"/>
      <c r="XM566" s="2"/>
      <c r="XN566" s="2"/>
      <c r="XO566" s="2"/>
      <c r="XP566" s="2"/>
      <c r="XQ566" s="2"/>
      <c r="XR566" s="2"/>
      <c r="XS566" s="2"/>
      <c r="XT566" s="2"/>
      <c r="XU566" s="2"/>
      <c r="XV566" s="2"/>
      <c r="XW566" s="2"/>
      <c r="XX566" s="2"/>
      <c r="XY566" s="2"/>
      <c r="XZ566" s="2"/>
      <c r="YA566" s="2"/>
      <c r="YB566" s="2"/>
      <c r="YC566" s="2"/>
      <c r="YD566" s="2"/>
      <c r="YE566" s="2"/>
      <c r="YF566" s="2"/>
      <c r="YG566" s="2"/>
      <c r="YH566" s="2"/>
      <c r="YI566" s="2"/>
      <c r="YJ566" s="2"/>
      <c r="YK566" s="2"/>
      <c r="YL566" s="2"/>
      <c r="YM566" s="2"/>
      <c r="YN566" s="2"/>
      <c r="YO566" s="2"/>
      <c r="YP566" s="2"/>
      <c r="YQ566" s="2"/>
      <c r="YR566" s="2"/>
      <c r="YS566" s="2"/>
      <c r="YT566" s="2"/>
      <c r="YU566" s="2"/>
      <c r="YV566" s="2"/>
      <c r="YW566" s="2"/>
      <c r="YX566" s="2"/>
      <c r="YY566" s="2"/>
      <c r="YZ566" s="2"/>
      <c r="ZA566" s="2"/>
      <c r="ZB566" s="2"/>
      <c r="ZC566" s="2"/>
      <c r="ZD566" s="2"/>
      <c r="ZE566" s="2"/>
      <c r="ZF566" s="2"/>
      <c r="ZG566" s="2"/>
      <c r="ZH566" s="2"/>
      <c r="ZI566" s="2"/>
      <c r="ZJ566" s="2"/>
      <c r="ZK566" s="2"/>
      <c r="ZL566" s="2"/>
      <c r="ZM566" s="2"/>
      <c r="ZN566" s="2"/>
      <c r="ZO566" s="2"/>
      <c r="ZP566" s="2"/>
      <c r="ZQ566" s="2"/>
      <c r="ZR566" s="2"/>
      <c r="ZS566" s="2"/>
      <c r="ZT566" s="2"/>
      <c r="ZU566" s="2"/>
      <c r="ZV566" s="2"/>
      <c r="ZW566" s="2"/>
      <c r="ZX566" s="2"/>
      <c r="ZY566" s="2"/>
      <c r="ZZ566" s="2"/>
      <c r="AAA566" s="2"/>
      <c r="AAB566" s="2"/>
      <c r="AAC566" s="2"/>
      <c r="AAD566" s="2"/>
      <c r="AAE566" s="2"/>
      <c r="AAF566" s="2"/>
      <c r="AAG566" s="2"/>
      <c r="AAH566" s="2"/>
      <c r="AAI566" s="2"/>
      <c r="AAJ566" s="2"/>
      <c r="AAK566" s="2"/>
      <c r="AAL566" s="2"/>
      <c r="AAM566" s="2"/>
      <c r="AAN566" s="2"/>
      <c r="AAO566" s="2"/>
      <c r="AAP566" s="2"/>
      <c r="AAQ566" s="2"/>
      <c r="AAR566" s="2"/>
      <c r="AAS566" s="2"/>
      <c r="AAT566" s="2"/>
      <c r="AAU566" s="2"/>
      <c r="AAV566" s="2"/>
      <c r="AAW566" s="2"/>
      <c r="AAX566" s="2"/>
      <c r="AAY566" s="2"/>
      <c r="AAZ566" s="2"/>
      <c r="ABA566" s="2"/>
      <c r="ABB566" s="2"/>
      <c r="ABC566" s="2"/>
      <c r="ABD566" s="2"/>
      <c r="ABE566" s="2"/>
      <c r="ABF566" s="2"/>
      <c r="ABG566" s="2"/>
      <c r="ABH566" s="2"/>
      <c r="ABI566" s="2"/>
      <c r="ABJ566" s="2"/>
      <c r="ABK566" s="2"/>
      <c r="ABL566" s="2"/>
      <c r="ABM566" s="2"/>
      <c r="ABN566" s="2"/>
      <c r="ABO566" s="2"/>
      <c r="ABP566" s="2"/>
      <c r="ABQ566" s="2"/>
      <c r="ABR566" s="2"/>
      <c r="ABS566" s="2"/>
      <c r="ABT566" s="2"/>
      <c r="ABU566" s="2"/>
      <c r="ABV566" s="2"/>
      <c r="ABW566" s="2"/>
      <c r="ABX566" s="2"/>
      <c r="ABY566" s="2"/>
      <c r="ABZ566" s="2"/>
    </row>
    <row r="567" spans="1:754" x14ac:dyDescent="0.2">
      <c r="A567">
        <v>1925</v>
      </c>
      <c r="B567" s="19" t="s">
        <v>29</v>
      </c>
      <c r="C567" s="4">
        <v>339487</v>
      </c>
      <c r="D567">
        <v>2686</v>
      </c>
      <c r="E567" s="7">
        <f>C567/D567</f>
        <v>126.39128816083395</v>
      </c>
      <c r="F567" s="11">
        <f>C567/404326</f>
        <v>0.83963682770833437</v>
      </c>
      <c r="G567" s="15"/>
    </row>
    <row r="568" spans="1:754" x14ac:dyDescent="0.2">
      <c r="A568" s="2">
        <v>1935</v>
      </c>
      <c r="B568" s="19" t="s">
        <v>29</v>
      </c>
      <c r="C568" s="5">
        <v>336809</v>
      </c>
      <c r="D568" s="5">
        <v>2409</v>
      </c>
      <c r="E568" s="7">
        <f>C568/D568</f>
        <v>139.81278538812785</v>
      </c>
      <c r="F568" s="11">
        <f>C568/404326</f>
        <v>0.83301345943619753</v>
      </c>
      <c r="G568" s="15"/>
    </row>
    <row r="569" spans="1:754" x14ac:dyDescent="0.2">
      <c r="A569" s="2">
        <v>1945</v>
      </c>
      <c r="B569" s="19" t="s">
        <v>29</v>
      </c>
      <c r="C569" s="6">
        <v>335611</v>
      </c>
      <c r="D569" s="5">
        <v>2034</v>
      </c>
      <c r="E569" s="7">
        <f>C569/D569</f>
        <v>165.00049164208457</v>
      </c>
      <c r="F569" s="11">
        <f>C569/404326</f>
        <v>0.83005050380138801</v>
      </c>
      <c r="G569" s="15"/>
    </row>
    <row r="570" spans="1:754" x14ac:dyDescent="0.2">
      <c r="A570" s="2">
        <v>1954</v>
      </c>
      <c r="B570" s="19" t="s">
        <v>29</v>
      </c>
      <c r="C570" s="6">
        <v>319401</v>
      </c>
      <c r="D570" s="5">
        <v>1612</v>
      </c>
      <c r="E570" s="7">
        <f>C570/D570</f>
        <v>198.13957816377172</v>
      </c>
      <c r="F570" s="11">
        <f>C570/404326</f>
        <v>0.78995909241552609</v>
      </c>
      <c r="G570" s="15"/>
    </row>
    <row r="571" spans="1:754" x14ac:dyDescent="0.2">
      <c r="A571" s="2">
        <v>1959</v>
      </c>
      <c r="B571" s="19" t="s">
        <v>29</v>
      </c>
      <c r="C571" s="6">
        <v>288196</v>
      </c>
      <c r="D571" s="5">
        <v>1302</v>
      </c>
      <c r="E571" s="7">
        <f>C571/D571</f>
        <v>221.34869431643625</v>
      </c>
      <c r="F571" s="11">
        <f>C571/404326</f>
        <v>0.71278127055890539</v>
      </c>
    </row>
    <row r="572" spans="1:754" x14ac:dyDescent="0.2">
      <c r="A572" s="2">
        <v>1964</v>
      </c>
      <c r="B572" s="19" t="s">
        <v>29</v>
      </c>
      <c r="C572" s="6">
        <v>257696</v>
      </c>
      <c r="D572" s="5">
        <v>984</v>
      </c>
      <c r="E572" s="7">
        <f>C572/D572</f>
        <v>261.88617886178861</v>
      </c>
      <c r="F572" s="11">
        <f>C572/404326</f>
        <v>0.63734709120857924</v>
      </c>
      <c r="G572" s="15"/>
    </row>
    <row r="573" spans="1:754" x14ac:dyDescent="0.2">
      <c r="A573" s="2">
        <v>1969</v>
      </c>
      <c r="B573" s="19" t="s">
        <v>29</v>
      </c>
      <c r="C573" s="6">
        <v>249290</v>
      </c>
      <c r="D573" s="5">
        <v>1038</v>
      </c>
      <c r="E573" s="7">
        <f>C573/D573</f>
        <v>240.16377649325625</v>
      </c>
      <c r="F573" s="11">
        <f>C573/404326</f>
        <v>0.61655693672927292</v>
      </c>
      <c r="G573" s="15"/>
    </row>
    <row r="574" spans="1:754" x14ac:dyDescent="0.2">
      <c r="A574" s="2">
        <v>2002</v>
      </c>
      <c r="B574" s="19" t="s">
        <v>30</v>
      </c>
      <c r="C574" s="6">
        <v>168264</v>
      </c>
      <c r="D574">
        <v>734</v>
      </c>
      <c r="E574" s="7">
        <f>C574/D574</f>
        <v>229.2425068119891</v>
      </c>
      <c r="F574" s="11">
        <f>C574/419098</f>
        <v>0.40149082076268555</v>
      </c>
      <c r="G574" s="14">
        <v>70261</v>
      </c>
      <c r="H574" s="16">
        <f>C574/G574</f>
        <v>2.3948420887832511</v>
      </c>
    </row>
    <row r="575" spans="1:754" x14ac:dyDescent="0.2">
      <c r="A575" s="2">
        <v>2017</v>
      </c>
      <c r="B575" s="19" t="s">
        <v>30</v>
      </c>
      <c r="C575" s="5">
        <v>171865</v>
      </c>
      <c r="D575">
        <v>691</v>
      </c>
      <c r="E575" s="7">
        <f>C575/D575</f>
        <v>248.71924746743849</v>
      </c>
      <c r="F575" s="11">
        <f>C575/419098</f>
        <v>0.4100830831929525</v>
      </c>
      <c r="G575" s="14">
        <v>70993</v>
      </c>
      <c r="H575" s="16">
        <f>C575/G575</f>
        <v>2.4208724803853903</v>
      </c>
    </row>
    <row r="576" spans="1:754" x14ac:dyDescent="0.2">
      <c r="A576" s="2">
        <v>2012</v>
      </c>
      <c r="B576" s="19" t="s">
        <v>30</v>
      </c>
      <c r="C576" s="5">
        <v>187496</v>
      </c>
      <c r="D576">
        <v>838</v>
      </c>
      <c r="E576" s="7">
        <f>C576/D576</f>
        <v>223.74224343675417</v>
      </c>
      <c r="F576" s="11">
        <f>C576/419098</f>
        <v>0.4473798491045054</v>
      </c>
      <c r="G576" s="14">
        <v>72438</v>
      </c>
      <c r="H576" s="16">
        <f>C576/G576</f>
        <v>2.5883652226731826</v>
      </c>
    </row>
    <row r="577" spans="1:754" x14ac:dyDescent="0.2">
      <c r="A577" s="2">
        <v>2007</v>
      </c>
      <c r="B577" s="19" t="s">
        <v>30</v>
      </c>
      <c r="C577" s="5">
        <v>188320</v>
      </c>
      <c r="D577">
        <v>744</v>
      </c>
      <c r="E577" s="7">
        <f>C577/D577</f>
        <v>253.11827956989248</v>
      </c>
      <c r="F577" s="11">
        <f>C577/419098</f>
        <v>0.4493459763587514</v>
      </c>
      <c r="G577" s="5">
        <v>72709</v>
      </c>
      <c r="H577" s="16">
        <f>C577/G577</f>
        <v>2.5900507502510006</v>
      </c>
    </row>
    <row r="578" spans="1:754" x14ac:dyDescent="0.2">
      <c r="A578">
        <v>1997</v>
      </c>
      <c r="B578" s="19" t="s">
        <v>30</v>
      </c>
      <c r="C578" s="6">
        <v>185924</v>
      </c>
      <c r="D578">
        <v>692</v>
      </c>
      <c r="E578" s="7">
        <f>C578/D578</f>
        <v>268.67630057803467</v>
      </c>
      <c r="F578" s="11">
        <f>C578/419098</f>
        <v>0.44362893643014284</v>
      </c>
      <c r="G578" s="5">
        <v>69554</v>
      </c>
      <c r="H578" s="16">
        <f>C578/G578</f>
        <v>2.6730885355263538</v>
      </c>
    </row>
    <row r="579" spans="1:754" x14ac:dyDescent="0.2">
      <c r="A579">
        <v>1992</v>
      </c>
      <c r="B579" s="19" t="s">
        <v>30</v>
      </c>
      <c r="C579" s="6">
        <v>195626</v>
      </c>
      <c r="D579">
        <v>699</v>
      </c>
      <c r="E579" s="7">
        <f>C579/D579</f>
        <v>279.86552217453504</v>
      </c>
      <c r="F579" s="11">
        <f>C579/419098</f>
        <v>0.46677865320283085</v>
      </c>
      <c r="G579" s="14">
        <v>70660</v>
      </c>
      <c r="H579" s="16">
        <f>C579/G579</f>
        <v>2.7685536371355788</v>
      </c>
    </row>
    <row r="580" spans="1:754" x14ac:dyDescent="0.2">
      <c r="A580">
        <v>1987</v>
      </c>
      <c r="B580" s="19" t="s">
        <v>30</v>
      </c>
      <c r="C580" s="6">
        <v>212804</v>
      </c>
      <c r="D580" s="5">
        <v>785</v>
      </c>
      <c r="E580" s="7">
        <f>C580/D580</f>
        <v>271.08789808917197</v>
      </c>
      <c r="F580" s="11">
        <f>C580/419098</f>
        <v>0.50776667986962476</v>
      </c>
      <c r="G580" s="14">
        <v>66977</v>
      </c>
      <c r="H580" s="16">
        <f>C580/G580</f>
        <v>3.1772698090389238</v>
      </c>
    </row>
    <row r="581" spans="1:754" x14ac:dyDescent="0.2">
      <c r="A581" s="2">
        <v>1978</v>
      </c>
      <c r="B581" s="19" t="s">
        <v>30</v>
      </c>
      <c r="C581" s="6">
        <v>236012</v>
      </c>
      <c r="D581" s="5">
        <v>920</v>
      </c>
      <c r="E581" s="7">
        <f>C581/D581</f>
        <v>256.53478260869565</v>
      </c>
      <c r="F581" s="11">
        <f>C581/419098</f>
        <v>0.56314274942853459</v>
      </c>
      <c r="G581" s="14">
        <v>66144</v>
      </c>
      <c r="H581" s="16">
        <f>C581/G581</f>
        <v>3.5681543299467826</v>
      </c>
    </row>
    <row r="582" spans="1:754" x14ac:dyDescent="0.2">
      <c r="A582">
        <v>1982</v>
      </c>
      <c r="B582" s="19" t="s">
        <v>30</v>
      </c>
      <c r="C582" s="6">
        <v>233061</v>
      </c>
      <c r="D582" s="5">
        <v>888</v>
      </c>
      <c r="E582" s="7">
        <f>C582/D582</f>
        <v>262.45608108108109</v>
      </c>
      <c r="F582" s="11">
        <f>C582/419098</f>
        <v>0.55610143689542779</v>
      </c>
      <c r="G582" s="14">
        <v>65263</v>
      </c>
      <c r="H582" s="16">
        <f>C582/G582</f>
        <v>3.5711046075111472</v>
      </c>
      <c r="DU582" s="2"/>
      <c r="DV582" s="2"/>
      <c r="DW582" s="2"/>
      <c r="DX582" s="2"/>
      <c r="DY582" s="2"/>
      <c r="DZ582" s="2"/>
      <c r="EA582" s="2"/>
      <c r="EB582" s="2"/>
      <c r="EC582" s="2"/>
      <c r="ED582" s="2"/>
      <c r="EE582" s="2"/>
      <c r="EF582" s="2"/>
      <c r="EG582" s="2"/>
      <c r="EH582" s="2"/>
      <c r="EI582" s="2"/>
      <c r="EJ582" s="2"/>
      <c r="EK582" s="2"/>
      <c r="EL582" s="2"/>
      <c r="EM582" s="2"/>
      <c r="EN582" s="2"/>
      <c r="EO582" s="2"/>
      <c r="EP582" s="2"/>
      <c r="EQ582" s="2"/>
      <c r="ER582" s="2"/>
      <c r="ES582" s="2"/>
      <c r="ET582" s="2"/>
      <c r="EU582" s="2"/>
      <c r="EV582" s="2"/>
      <c r="EW582" s="2"/>
      <c r="EX582" s="2"/>
      <c r="EY582" s="2"/>
      <c r="EZ582" s="2"/>
      <c r="FA582" s="2"/>
      <c r="FB582" s="2"/>
      <c r="FC582" s="2"/>
      <c r="FD582" s="2"/>
      <c r="FE582" s="2"/>
      <c r="FF582" s="2"/>
      <c r="FG582" s="2"/>
      <c r="FH582" s="2"/>
      <c r="FI582" s="2"/>
      <c r="FJ582" s="2"/>
      <c r="FK582" s="2"/>
      <c r="FL582" s="2"/>
      <c r="FM582" s="2"/>
      <c r="FN582" s="2"/>
      <c r="FO582" s="2"/>
      <c r="FP582" s="2"/>
      <c r="FQ582" s="2"/>
      <c r="FR582" s="2"/>
      <c r="FS582" s="2"/>
      <c r="FT582" s="2"/>
      <c r="FU582" s="2"/>
      <c r="FV582" s="2"/>
      <c r="FW582" s="2"/>
      <c r="FX582" s="2"/>
      <c r="FY582" s="2"/>
      <c r="FZ582" s="2"/>
      <c r="GA582" s="2"/>
      <c r="GB582" s="2"/>
      <c r="GC582" s="2"/>
      <c r="GD582" s="2"/>
      <c r="GE582" s="2"/>
      <c r="GF582" s="2"/>
      <c r="GG582" s="2"/>
      <c r="GH582" s="2"/>
      <c r="GI582" s="2"/>
      <c r="GJ582" s="2"/>
      <c r="GK582" s="2"/>
      <c r="GL582" s="2"/>
      <c r="GM582" s="2"/>
      <c r="GN582" s="2"/>
      <c r="GO582" s="2"/>
      <c r="GP582" s="2"/>
      <c r="GQ582" s="2"/>
      <c r="GR582" s="2"/>
      <c r="GS582" s="2"/>
      <c r="GT582" s="2"/>
      <c r="GU582" s="2"/>
      <c r="GV582" s="2"/>
      <c r="GW582" s="2"/>
      <c r="GX582" s="2"/>
      <c r="GY582" s="2"/>
      <c r="GZ582" s="2"/>
      <c r="HA582" s="2"/>
      <c r="HB582" s="2"/>
      <c r="HC582" s="2"/>
      <c r="HD582" s="2"/>
      <c r="HE582" s="2"/>
      <c r="HF582" s="2"/>
      <c r="HG582" s="2"/>
      <c r="HH582" s="2"/>
      <c r="HI582" s="2"/>
      <c r="HJ582" s="2"/>
      <c r="HK582" s="2"/>
      <c r="HL582" s="2"/>
      <c r="HM582" s="2"/>
      <c r="HN582" s="2"/>
      <c r="HO582" s="2"/>
      <c r="HP582" s="2"/>
      <c r="HQ582" s="2"/>
      <c r="HR582" s="2"/>
      <c r="HS582" s="2"/>
      <c r="HT582" s="2"/>
      <c r="HU582" s="2"/>
      <c r="HV582" s="2"/>
      <c r="HW582" s="2"/>
      <c r="HX582" s="2"/>
      <c r="HY582" s="2"/>
      <c r="HZ582" s="2"/>
      <c r="IA582" s="2"/>
      <c r="IB582" s="2"/>
      <c r="IC582" s="2"/>
      <c r="ID582" s="2"/>
      <c r="IE582" s="2"/>
      <c r="IF582" s="2"/>
      <c r="IG582" s="2"/>
      <c r="IH582" s="2"/>
      <c r="II582" s="2"/>
      <c r="IJ582" s="2"/>
      <c r="IK582" s="2"/>
      <c r="IL582" s="2"/>
      <c r="IM582" s="2"/>
      <c r="IN582" s="2"/>
      <c r="IO582" s="2"/>
      <c r="IP582" s="2"/>
      <c r="IQ582" s="2"/>
      <c r="IR582" s="2"/>
      <c r="IS582" s="2"/>
      <c r="IT582" s="2"/>
      <c r="IU582" s="2"/>
      <c r="IV582" s="2"/>
      <c r="IW582" s="2"/>
      <c r="IX582" s="2"/>
      <c r="IY582" s="2"/>
      <c r="IZ582" s="2"/>
      <c r="JA582" s="2"/>
      <c r="JB582" s="2"/>
      <c r="JC582" s="2"/>
      <c r="JD582" s="2"/>
      <c r="JE582" s="2"/>
      <c r="JF582" s="2"/>
      <c r="JG582" s="2"/>
      <c r="JH582" s="2"/>
      <c r="JI582" s="2"/>
      <c r="JJ582" s="2"/>
      <c r="JK582" s="2"/>
      <c r="JL582" s="2"/>
      <c r="JM582" s="2"/>
      <c r="JN582" s="2"/>
      <c r="JO582" s="2"/>
      <c r="JP582" s="2"/>
      <c r="JQ582" s="2"/>
      <c r="JR582" s="2"/>
      <c r="JS582" s="2"/>
      <c r="JT582" s="2"/>
      <c r="JU582" s="2"/>
      <c r="JV582" s="2"/>
      <c r="JW582" s="2"/>
      <c r="JX582" s="2"/>
      <c r="JY582" s="2"/>
      <c r="JZ582" s="2"/>
      <c r="KA582" s="2"/>
      <c r="KB582" s="2"/>
      <c r="KC582" s="2"/>
      <c r="KD582" s="2"/>
      <c r="KE582" s="2"/>
      <c r="KF582" s="2"/>
      <c r="KG582" s="2"/>
      <c r="KH582" s="2"/>
      <c r="KI582" s="2"/>
      <c r="KJ582" s="2"/>
      <c r="KK582" s="2"/>
      <c r="KL582" s="2"/>
      <c r="KM582" s="2"/>
      <c r="KN582" s="2"/>
      <c r="KO582" s="2"/>
      <c r="KP582" s="2"/>
      <c r="KQ582" s="2"/>
      <c r="KR582" s="2"/>
      <c r="KS582" s="2"/>
      <c r="KT582" s="2"/>
      <c r="KU582" s="2"/>
      <c r="KV582" s="2"/>
      <c r="KW582" s="2"/>
      <c r="KX582" s="2"/>
      <c r="KY582" s="2"/>
      <c r="KZ582" s="2"/>
      <c r="LA582" s="2"/>
      <c r="LB582" s="2"/>
      <c r="LC582" s="2"/>
      <c r="LD582" s="2"/>
      <c r="LE582" s="2"/>
      <c r="LF582" s="2"/>
      <c r="LG582" s="2"/>
      <c r="LH582" s="2"/>
      <c r="LI582" s="2"/>
      <c r="LJ582" s="2"/>
      <c r="LK582" s="2"/>
      <c r="LL582" s="2"/>
      <c r="LM582" s="2"/>
      <c r="LN582" s="2"/>
      <c r="LO582" s="2"/>
      <c r="LP582" s="2"/>
      <c r="LQ582" s="2"/>
      <c r="LR582" s="2"/>
      <c r="LS582" s="2"/>
      <c r="LT582" s="2"/>
      <c r="LU582" s="2"/>
      <c r="LV582" s="2"/>
      <c r="LW582" s="2"/>
      <c r="LX582" s="2"/>
      <c r="LY582" s="2"/>
      <c r="LZ582" s="2"/>
      <c r="MA582" s="2"/>
      <c r="MB582" s="2"/>
      <c r="MC582" s="2"/>
      <c r="MD582" s="2"/>
      <c r="ME582" s="2"/>
      <c r="MF582" s="2"/>
      <c r="MG582" s="2"/>
      <c r="MH582" s="2"/>
      <c r="MI582" s="2"/>
      <c r="MJ582" s="2"/>
      <c r="MK582" s="2"/>
      <c r="ML582" s="2"/>
      <c r="MM582" s="2"/>
      <c r="MN582" s="2"/>
      <c r="MO582" s="2"/>
      <c r="MP582" s="2"/>
      <c r="MQ582" s="2"/>
      <c r="MR582" s="2"/>
      <c r="MS582" s="2"/>
      <c r="MT582" s="2"/>
      <c r="MU582" s="2"/>
      <c r="MV582" s="2"/>
      <c r="MW582" s="2"/>
      <c r="MX582" s="2"/>
      <c r="MY582" s="2"/>
      <c r="MZ582" s="2"/>
      <c r="NA582" s="2"/>
      <c r="NB582" s="2"/>
      <c r="NC582" s="2"/>
      <c r="ND582" s="2"/>
      <c r="NE582" s="2"/>
      <c r="NF582" s="2"/>
      <c r="NG582" s="2"/>
      <c r="NH582" s="2"/>
      <c r="NI582" s="2"/>
      <c r="NJ582" s="2"/>
      <c r="NK582" s="2"/>
      <c r="NL582" s="2"/>
      <c r="NM582" s="2"/>
      <c r="NN582" s="2"/>
      <c r="NO582" s="2"/>
      <c r="NP582" s="2"/>
      <c r="NQ582" s="2"/>
      <c r="NR582" s="2"/>
      <c r="NS582" s="2"/>
      <c r="NT582" s="2"/>
      <c r="NU582" s="2"/>
      <c r="NV582" s="2"/>
      <c r="NW582" s="2"/>
      <c r="NX582" s="2"/>
      <c r="NY582" s="2"/>
      <c r="NZ582" s="2"/>
      <c r="OA582" s="2"/>
      <c r="OB582" s="2"/>
      <c r="OC582" s="2"/>
      <c r="OD582" s="2"/>
      <c r="OE582" s="2"/>
      <c r="OF582" s="2"/>
      <c r="OG582" s="2"/>
      <c r="OH582" s="2"/>
      <c r="OI582" s="2"/>
      <c r="OJ582" s="2"/>
      <c r="OK582" s="2"/>
      <c r="OL582" s="2"/>
      <c r="OM582" s="2"/>
      <c r="ON582" s="2"/>
      <c r="OO582" s="2"/>
      <c r="OP582" s="2"/>
      <c r="OQ582" s="2"/>
      <c r="OR582" s="2"/>
      <c r="OS582" s="2"/>
      <c r="OT582" s="2"/>
      <c r="OU582" s="2"/>
      <c r="OV582" s="2"/>
      <c r="OW582" s="2"/>
      <c r="OX582" s="2"/>
      <c r="OY582" s="2"/>
      <c r="OZ582" s="2"/>
      <c r="PA582" s="2"/>
      <c r="PB582" s="2"/>
      <c r="PC582" s="2"/>
      <c r="PD582" s="2"/>
      <c r="PE582" s="2"/>
      <c r="PF582" s="2"/>
      <c r="PG582" s="2"/>
      <c r="PH582" s="2"/>
      <c r="PI582" s="2"/>
      <c r="PJ582" s="2"/>
      <c r="PK582" s="2"/>
      <c r="PL582" s="2"/>
      <c r="PM582" s="2"/>
      <c r="PN582" s="2"/>
      <c r="PO582" s="2"/>
      <c r="PP582" s="2"/>
      <c r="PQ582" s="2"/>
      <c r="PR582" s="2"/>
      <c r="PS582" s="2"/>
      <c r="PT582" s="2"/>
      <c r="PU582" s="2"/>
      <c r="PV582" s="2"/>
      <c r="PW582" s="2"/>
      <c r="PX582" s="2"/>
      <c r="PY582" s="2"/>
      <c r="PZ582" s="2"/>
      <c r="QA582" s="2"/>
      <c r="QB582" s="2"/>
      <c r="QC582" s="2"/>
      <c r="QD582" s="2"/>
      <c r="QE582" s="2"/>
      <c r="QF582" s="2"/>
      <c r="QG582" s="2"/>
      <c r="QH582" s="2"/>
      <c r="QI582" s="2"/>
      <c r="QJ582" s="2"/>
      <c r="QK582" s="2"/>
      <c r="QL582" s="2"/>
      <c r="QM582" s="2"/>
      <c r="QN582" s="2"/>
      <c r="QO582" s="2"/>
      <c r="QP582" s="2"/>
      <c r="QQ582" s="2"/>
      <c r="QR582" s="2"/>
      <c r="QS582" s="2"/>
      <c r="QT582" s="2"/>
      <c r="QU582" s="2"/>
      <c r="QV582" s="2"/>
      <c r="QW582" s="2"/>
      <c r="QX582" s="2"/>
      <c r="QY582" s="2"/>
      <c r="QZ582" s="2"/>
      <c r="RA582" s="2"/>
      <c r="RB582" s="2"/>
      <c r="RC582" s="2"/>
      <c r="RD582" s="2"/>
      <c r="RE582" s="2"/>
      <c r="RF582" s="2"/>
      <c r="RG582" s="2"/>
      <c r="RH582" s="2"/>
      <c r="RI582" s="2"/>
      <c r="RJ582" s="2"/>
      <c r="RK582" s="2"/>
      <c r="RL582" s="2"/>
      <c r="RM582" s="2"/>
      <c r="RN582" s="2"/>
      <c r="RO582" s="2"/>
      <c r="RP582" s="2"/>
      <c r="RQ582" s="2"/>
      <c r="RR582" s="2"/>
      <c r="RS582" s="2"/>
      <c r="RT582" s="2"/>
      <c r="RU582" s="2"/>
      <c r="RV582" s="2"/>
      <c r="RW582" s="2"/>
      <c r="RX582" s="2"/>
      <c r="RY582" s="2"/>
      <c r="RZ582" s="2"/>
      <c r="SA582" s="2"/>
      <c r="SB582" s="2"/>
      <c r="SC582" s="2"/>
      <c r="SD582" s="2"/>
      <c r="SE582" s="2"/>
      <c r="SF582" s="2"/>
      <c r="SG582" s="2"/>
      <c r="SH582" s="2"/>
      <c r="SI582" s="2"/>
      <c r="SJ582" s="2"/>
      <c r="SK582" s="2"/>
      <c r="SL582" s="2"/>
      <c r="SM582" s="2"/>
      <c r="SN582" s="2"/>
      <c r="SO582" s="2"/>
      <c r="SP582" s="2"/>
      <c r="SQ582" s="2"/>
      <c r="SR582" s="2"/>
      <c r="SS582" s="2"/>
      <c r="ST582" s="2"/>
      <c r="SU582" s="2"/>
      <c r="SV582" s="2"/>
      <c r="SW582" s="2"/>
      <c r="SX582" s="2"/>
      <c r="SY582" s="2"/>
      <c r="SZ582" s="2"/>
      <c r="TA582" s="2"/>
      <c r="TB582" s="2"/>
      <c r="TC582" s="2"/>
      <c r="TD582" s="2"/>
      <c r="TE582" s="2"/>
      <c r="TF582" s="2"/>
      <c r="TG582" s="2"/>
      <c r="TH582" s="2"/>
      <c r="TI582" s="2"/>
      <c r="TJ582" s="2"/>
      <c r="TK582" s="2"/>
      <c r="TL582" s="2"/>
      <c r="TM582" s="2"/>
      <c r="TN582" s="2"/>
      <c r="TO582" s="2"/>
      <c r="TP582" s="2"/>
      <c r="TQ582" s="2"/>
      <c r="TR582" s="2"/>
      <c r="TS582" s="2"/>
      <c r="TT582" s="2"/>
      <c r="TU582" s="2"/>
      <c r="TV582" s="2"/>
      <c r="TW582" s="2"/>
      <c r="TX582" s="2"/>
      <c r="TY582" s="2"/>
      <c r="TZ582" s="2"/>
      <c r="UA582" s="2"/>
      <c r="UB582" s="2"/>
      <c r="UC582" s="2"/>
      <c r="UD582" s="2"/>
      <c r="UE582" s="2"/>
      <c r="UF582" s="2"/>
      <c r="UG582" s="2"/>
      <c r="UH582" s="2"/>
      <c r="UI582" s="2"/>
      <c r="UJ582" s="2"/>
      <c r="UK582" s="2"/>
      <c r="UL582" s="2"/>
      <c r="UM582" s="2"/>
      <c r="UN582" s="2"/>
      <c r="UO582" s="2"/>
      <c r="UP582" s="2"/>
      <c r="UQ582" s="2"/>
      <c r="UR582" s="2"/>
      <c r="US582" s="2"/>
      <c r="UT582" s="2"/>
      <c r="UU582" s="2"/>
      <c r="UV582" s="2"/>
      <c r="UW582" s="2"/>
      <c r="UX582" s="2"/>
      <c r="UY582" s="2"/>
      <c r="UZ582" s="2"/>
      <c r="VA582" s="2"/>
      <c r="VB582" s="2"/>
      <c r="VC582" s="2"/>
      <c r="VD582" s="2"/>
      <c r="VE582" s="2"/>
      <c r="VF582" s="2"/>
      <c r="VG582" s="2"/>
      <c r="VH582" s="2"/>
      <c r="VI582" s="2"/>
      <c r="VJ582" s="2"/>
      <c r="VK582" s="2"/>
      <c r="VL582" s="2"/>
      <c r="VM582" s="2"/>
      <c r="VN582" s="2"/>
      <c r="VO582" s="2"/>
      <c r="VP582" s="2"/>
      <c r="VQ582" s="2"/>
      <c r="VR582" s="2"/>
      <c r="VS582" s="2"/>
      <c r="VT582" s="2"/>
      <c r="VU582" s="2"/>
      <c r="VV582" s="2"/>
      <c r="VW582" s="2"/>
      <c r="VX582" s="2"/>
      <c r="VY582" s="2"/>
      <c r="VZ582" s="2"/>
      <c r="WA582" s="2"/>
      <c r="WB582" s="2"/>
      <c r="WC582" s="2"/>
      <c r="WD582" s="2"/>
      <c r="WE582" s="2"/>
      <c r="WF582" s="2"/>
      <c r="WG582" s="2"/>
      <c r="WH582" s="2"/>
      <c r="WI582" s="2"/>
      <c r="WJ582" s="2"/>
      <c r="WK582" s="2"/>
      <c r="WL582" s="2"/>
      <c r="WM582" s="2"/>
      <c r="WN582" s="2"/>
      <c r="WO582" s="2"/>
      <c r="WP582" s="2"/>
      <c r="WQ582" s="2"/>
      <c r="WR582" s="2"/>
      <c r="WS582" s="2"/>
      <c r="WT582" s="2"/>
      <c r="WU582" s="2"/>
      <c r="WV582" s="2"/>
      <c r="WW582" s="2"/>
      <c r="WX582" s="2"/>
      <c r="WY582" s="2"/>
      <c r="WZ582" s="2"/>
      <c r="XA582" s="2"/>
      <c r="XB582" s="2"/>
      <c r="XC582" s="2"/>
      <c r="XD582" s="2"/>
      <c r="XE582" s="2"/>
      <c r="XF582" s="2"/>
      <c r="XG582" s="2"/>
      <c r="XH582" s="2"/>
      <c r="XI582" s="2"/>
      <c r="XJ582" s="2"/>
      <c r="XK582" s="2"/>
      <c r="XL582" s="2"/>
      <c r="XM582" s="2"/>
      <c r="XN582" s="2"/>
      <c r="XO582" s="2"/>
      <c r="XP582" s="2"/>
      <c r="XQ582" s="2"/>
      <c r="XR582" s="2"/>
      <c r="XS582" s="2"/>
      <c r="XT582" s="2"/>
      <c r="XU582" s="2"/>
      <c r="XV582" s="2"/>
      <c r="XW582" s="2"/>
      <c r="XX582" s="2"/>
      <c r="XY582" s="2"/>
      <c r="XZ582" s="2"/>
      <c r="YA582" s="2"/>
      <c r="YB582" s="2"/>
      <c r="YC582" s="2"/>
      <c r="YD582" s="2"/>
      <c r="YE582" s="2"/>
      <c r="YF582" s="2"/>
      <c r="YG582" s="2"/>
      <c r="YH582" s="2"/>
      <c r="YI582" s="2"/>
      <c r="YJ582" s="2"/>
      <c r="YK582" s="2"/>
      <c r="YL582" s="2"/>
      <c r="YM582" s="2"/>
      <c r="YN582" s="2"/>
      <c r="YO582" s="2"/>
      <c r="YP582" s="2"/>
      <c r="YQ582" s="2"/>
      <c r="YR582" s="2"/>
      <c r="YS582" s="2"/>
      <c r="YT582" s="2"/>
      <c r="YU582" s="2"/>
      <c r="YV582" s="2"/>
      <c r="YW582" s="2"/>
      <c r="YX582" s="2"/>
      <c r="YY582" s="2"/>
      <c r="YZ582" s="2"/>
      <c r="ZA582" s="2"/>
      <c r="ZB582" s="2"/>
      <c r="ZC582" s="2"/>
      <c r="ZD582" s="2"/>
      <c r="ZE582" s="2"/>
      <c r="ZF582" s="2"/>
      <c r="ZG582" s="2"/>
      <c r="ZH582" s="2"/>
      <c r="ZI582" s="2"/>
      <c r="ZJ582" s="2"/>
      <c r="ZK582" s="2"/>
      <c r="ZL582" s="2"/>
      <c r="ZM582" s="2"/>
      <c r="ZN582" s="2"/>
      <c r="ZO582" s="2"/>
      <c r="ZP582" s="2"/>
      <c r="ZQ582" s="2"/>
      <c r="ZR582" s="2"/>
      <c r="ZS582" s="2"/>
      <c r="ZT582" s="2"/>
      <c r="ZU582" s="2"/>
      <c r="ZV582" s="2"/>
      <c r="ZW582" s="2"/>
      <c r="ZX582" s="2"/>
      <c r="ZY582" s="2"/>
      <c r="ZZ582" s="2"/>
      <c r="AAA582" s="2"/>
      <c r="AAB582" s="2"/>
      <c r="AAC582" s="2"/>
      <c r="AAD582" s="2"/>
      <c r="AAE582" s="2"/>
      <c r="AAF582" s="2"/>
      <c r="AAG582" s="2"/>
      <c r="AAH582" s="2"/>
      <c r="AAI582" s="2"/>
      <c r="AAJ582" s="2"/>
      <c r="AAK582" s="2"/>
      <c r="AAL582" s="2"/>
      <c r="AAM582" s="2"/>
      <c r="AAN582" s="2"/>
      <c r="AAO582" s="2"/>
      <c r="AAP582" s="2"/>
      <c r="AAQ582" s="2"/>
      <c r="AAR582" s="2"/>
      <c r="AAS582" s="2"/>
      <c r="AAT582" s="2"/>
      <c r="AAU582" s="2"/>
      <c r="AAV582" s="2"/>
      <c r="AAW582" s="2"/>
      <c r="AAX582" s="2"/>
      <c r="AAY582" s="2"/>
      <c r="AAZ582" s="2"/>
      <c r="ABA582" s="2"/>
      <c r="ABB582" s="2"/>
      <c r="ABC582" s="2"/>
      <c r="ABD582" s="2"/>
      <c r="ABE582" s="2"/>
      <c r="ABF582" s="2"/>
      <c r="ABG582" s="2"/>
      <c r="ABH582" s="2"/>
      <c r="ABI582" s="2"/>
      <c r="ABJ582" s="2"/>
      <c r="ABK582" s="2"/>
      <c r="ABL582" s="2"/>
      <c r="ABM582" s="2"/>
      <c r="ABN582" s="2"/>
      <c r="ABO582" s="2"/>
      <c r="ABP582" s="2"/>
      <c r="ABQ582" s="2"/>
      <c r="ABR582" s="2"/>
      <c r="ABS582" s="2"/>
      <c r="ABT582" s="2"/>
      <c r="ABU582" s="2"/>
      <c r="ABV582" s="2"/>
      <c r="ABW582" s="2"/>
      <c r="ABX582" s="2"/>
      <c r="ABY582" s="2"/>
      <c r="ABZ582" s="2"/>
    </row>
    <row r="583" spans="1:754" x14ac:dyDescent="0.2">
      <c r="A583" s="2">
        <v>1974</v>
      </c>
      <c r="B583" s="19" t="s">
        <v>30</v>
      </c>
      <c r="C583" s="6">
        <v>237063</v>
      </c>
      <c r="D583" s="5">
        <v>942</v>
      </c>
      <c r="E583" s="7">
        <f>C583/D583</f>
        <v>251.65923566878982</v>
      </c>
      <c r="F583" s="11">
        <f>C583/419098</f>
        <v>0.56565051610840422</v>
      </c>
      <c r="G583" s="5">
        <v>65169</v>
      </c>
      <c r="H583" s="16">
        <f>C583/G583</f>
        <v>3.6376651475394741</v>
      </c>
    </row>
    <row r="584" spans="1:754" x14ac:dyDescent="0.2">
      <c r="A584" s="2">
        <v>1950</v>
      </c>
      <c r="B584" s="19" t="s">
        <v>30</v>
      </c>
      <c r="C584" s="6">
        <v>317578</v>
      </c>
      <c r="D584" s="5">
        <v>2360</v>
      </c>
      <c r="E584" s="7">
        <f>C584/D584</f>
        <v>134.56694915254238</v>
      </c>
      <c r="F584" s="11">
        <f>C584/419098</f>
        <v>0.75776548683124234</v>
      </c>
      <c r="G584" s="9">
        <v>39598</v>
      </c>
      <c r="H584" s="16">
        <f>C584/G584</f>
        <v>8.0200515177534211</v>
      </c>
    </row>
    <row r="585" spans="1:754" x14ac:dyDescent="0.2">
      <c r="A585" s="2">
        <v>1940</v>
      </c>
      <c r="B585" s="19" t="s">
        <v>30</v>
      </c>
      <c r="C585" s="6">
        <v>318159</v>
      </c>
      <c r="D585" s="5">
        <v>2752</v>
      </c>
      <c r="E585" s="7">
        <f>C585/D585</f>
        <v>115.61010174418605</v>
      </c>
      <c r="F585" s="11">
        <f>C585/419098</f>
        <v>0.75915179743162697</v>
      </c>
      <c r="G585" s="12">
        <v>39598</v>
      </c>
      <c r="H585" s="16">
        <f>C585/G585</f>
        <v>8.0347239759583822</v>
      </c>
    </row>
    <row r="586" spans="1:754" x14ac:dyDescent="0.2">
      <c r="A586">
        <v>1930</v>
      </c>
      <c r="B586" s="19" t="s">
        <v>30</v>
      </c>
      <c r="C586" s="5">
        <v>337272</v>
      </c>
      <c r="D586" s="5">
        <v>3176</v>
      </c>
      <c r="E586" s="7">
        <f>C586/D586</f>
        <v>106.19395465994963</v>
      </c>
      <c r="F586" s="11">
        <f>C586/419098</f>
        <v>0.80475688263842826</v>
      </c>
      <c r="G586" s="9">
        <v>39535</v>
      </c>
      <c r="H586" s="16">
        <f>C586/G586</f>
        <v>8.5309725559630714</v>
      </c>
    </row>
    <row r="587" spans="1:754" x14ac:dyDescent="0.2">
      <c r="A587">
        <v>1920</v>
      </c>
      <c r="B587" s="19" t="s">
        <v>30</v>
      </c>
      <c r="C587" s="4">
        <v>362459</v>
      </c>
      <c r="D587">
        <v>3597</v>
      </c>
      <c r="E587" s="7">
        <f>C587/D587</f>
        <v>100.76702807895468</v>
      </c>
      <c r="F587" s="11">
        <f>C587/419098</f>
        <v>0.86485499811499933</v>
      </c>
      <c r="G587" s="12">
        <v>39535</v>
      </c>
      <c r="H587" s="16">
        <f>C587/G587</f>
        <v>9.168053623371696</v>
      </c>
    </row>
    <row r="588" spans="1:754" x14ac:dyDescent="0.2">
      <c r="A588">
        <v>1910</v>
      </c>
      <c r="B588" s="19" t="s">
        <v>30</v>
      </c>
      <c r="C588" s="4">
        <v>381434</v>
      </c>
      <c r="D588" s="5">
        <v>4042</v>
      </c>
      <c r="E588" s="7">
        <f>C588/D588</f>
        <v>94.367639782285991</v>
      </c>
      <c r="F588" s="11">
        <f>C588/419098</f>
        <v>0.9101308047282497</v>
      </c>
      <c r="G588" s="15"/>
      <c r="DU588" s="2"/>
      <c r="DV588" s="2"/>
      <c r="DW588" s="2"/>
      <c r="DX588" s="2"/>
      <c r="DY588" s="2"/>
      <c r="DZ588" s="2"/>
      <c r="EA588" s="2"/>
      <c r="EB588" s="2"/>
      <c r="EC588" s="2"/>
      <c r="ED588" s="2"/>
      <c r="EE588" s="2"/>
      <c r="EF588" s="2"/>
      <c r="EG588" s="2"/>
      <c r="EH588" s="2"/>
      <c r="EI588" s="2"/>
      <c r="EJ588" s="2"/>
      <c r="EK588" s="2"/>
      <c r="EL588" s="2"/>
      <c r="EM588" s="2"/>
      <c r="EN588" s="2"/>
      <c r="EO588" s="2"/>
      <c r="EP588" s="2"/>
      <c r="EQ588" s="2"/>
      <c r="ER588" s="2"/>
      <c r="ES588" s="2"/>
      <c r="ET588" s="2"/>
      <c r="EU588" s="2"/>
      <c r="EV588" s="2"/>
      <c r="EW588" s="2"/>
      <c r="EX588" s="2"/>
      <c r="EY588" s="2"/>
      <c r="EZ588" s="2"/>
      <c r="FA588" s="2"/>
      <c r="FB588" s="2"/>
      <c r="FC588" s="2"/>
      <c r="FD588" s="2"/>
      <c r="FE588" s="2"/>
      <c r="FF588" s="2"/>
      <c r="FG588" s="2"/>
      <c r="FH588" s="2"/>
      <c r="FI588" s="2"/>
      <c r="FJ588" s="2"/>
      <c r="FK588" s="2"/>
      <c r="FL588" s="2"/>
      <c r="FM588" s="2"/>
      <c r="FN588" s="2"/>
      <c r="FO588" s="2"/>
      <c r="FP588" s="2"/>
      <c r="FQ588" s="2"/>
      <c r="FR588" s="2"/>
      <c r="FS588" s="2"/>
      <c r="FT588" s="2"/>
      <c r="FU588" s="2"/>
      <c r="FV588" s="2"/>
      <c r="FW588" s="2"/>
      <c r="FX588" s="2"/>
      <c r="FY588" s="2"/>
      <c r="FZ588" s="2"/>
      <c r="GA588" s="2"/>
      <c r="GB588" s="2"/>
      <c r="GC588" s="2"/>
      <c r="GD588" s="2"/>
      <c r="GE588" s="2"/>
      <c r="GF588" s="2"/>
      <c r="GG588" s="2"/>
      <c r="GH588" s="2"/>
      <c r="GI588" s="2"/>
      <c r="GJ588" s="2"/>
      <c r="GK588" s="2"/>
      <c r="GL588" s="2"/>
      <c r="GM588" s="2"/>
      <c r="GN588" s="2"/>
      <c r="GO588" s="2"/>
      <c r="GP588" s="2"/>
      <c r="GQ588" s="2"/>
      <c r="GR588" s="2"/>
      <c r="GS588" s="2"/>
      <c r="GT588" s="2"/>
      <c r="GU588" s="2"/>
      <c r="GV588" s="2"/>
      <c r="GW588" s="2"/>
      <c r="GX588" s="2"/>
      <c r="GY588" s="2"/>
      <c r="GZ588" s="2"/>
      <c r="HA588" s="2"/>
      <c r="HB588" s="2"/>
      <c r="HC588" s="2"/>
      <c r="HD588" s="2"/>
      <c r="HE588" s="2"/>
      <c r="HF588" s="2"/>
      <c r="HG588" s="2"/>
      <c r="HH588" s="2"/>
      <c r="HI588" s="2"/>
      <c r="HJ588" s="2"/>
      <c r="HK588" s="2"/>
      <c r="HL588" s="2"/>
      <c r="HM588" s="2"/>
      <c r="HN588" s="2"/>
      <c r="HO588" s="2"/>
      <c r="HP588" s="2"/>
      <c r="HQ588" s="2"/>
      <c r="HR588" s="2"/>
      <c r="HS588" s="2"/>
      <c r="HT588" s="2"/>
      <c r="HU588" s="2"/>
      <c r="HV588" s="2"/>
      <c r="HW588" s="2"/>
      <c r="HX588" s="2"/>
      <c r="HY588" s="2"/>
      <c r="HZ588" s="2"/>
      <c r="IA588" s="2"/>
      <c r="IB588" s="2"/>
      <c r="IC588" s="2"/>
      <c r="ID588" s="2"/>
      <c r="IE588" s="2"/>
      <c r="IF588" s="2"/>
      <c r="IG588" s="2"/>
      <c r="IH588" s="2"/>
      <c r="II588" s="2"/>
      <c r="IJ588" s="2"/>
      <c r="IK588" s="2"/>
      <c r="IL588" s="2"/>
      <c r="IM588" s="2"/>
      <c r="IN588" s="2"/>
      <c r="IO588" s="2"/>
      <c r="IP588" s="2"/>
      <c r="IQ588" s="2"/>
      <c r="IR588" s="2"/>
      <c r="IS588" s="2"/>
      <c r="IT588" s="2"/>
      <c r="IU588" s="2"/>
      <c r="IV588" s="2"/>
      <c r="IW588" s="2"/>
      <c r="IX588" s="2"/>
      <c r="IY588" s="2"/>
      <c r="IZ588" s="2"/>
      <c r="JA588" s="2"/>
      <c r="JB588" s="2"/>
      <c r="JC588" s="2"/>
      <c r="JD588" s="2"/>
      <c r="JE588" s="2"/>
      <c r="JF588" s="2"/>
      <c r="JG588" s="2"/>
      <c r="JH588" s="2"/>
      <c r="JI588" s="2"/>
      <c r="JJ588" s="2"/>
      <c r="JK588" s="2"/>
      <c r="JL588" s="2"/>
      <c r="JM588" s="2"/>
      <c r="JN588" s="2"/>
      <c r="JO588" s="2"/>
      <c r="JP588" s="2"/>
      <c r="JQ588" s="2"/>
      <c r="JR588" s="2"/>
      <c r="JS588" s="2"/>
      <c r="JT588" s="2"/>
      <c r="JU588" s="2"/>
      <c r="JV588" s="2"/>
      <c r="JW588" s="2"/>
      <c r="JX588" s="2"/>
      <c r="JY588" s="2"/>
      <c r="JZ588" s="2"/>
      <c r="KA588" s="2"/>
      <c r="KB588" s="2"/>
      <c r="KC588" s="2"/>
      <c r="KD588" s="2"/>
      <c r="KE588" s="2"/>
      <c r="KF588" s="2"/>
      <c r="KG588" s="2"/>
      <c r="KH588" s="2"/>
      <c r="KI588" s="2"/>
      <c r="KJ588" s="2"/>
      <c r="KK588" s="2"/>
      <c r="KL588" s="2"/>
      <c r="KM588" s="2"/>
      <c r="KN588" s="2"/>
      <c r="KO588" s="2"/>
      <c r="KP588" s="2"/>
      <c r="KQ588" s="2"/>
      <c r="KR588" s="2"/>
      <c r="KS588" s="2"/>
      <c r="KT588" s="2"/>
      <c r="KU588" s="2"/>
      <c r="KV588" s="2"/>
      <c r="KW588" s="2"/>
      <c r="KX588" s="2"/>
      <c r="KY588" s="2"/>
      <c r="KZ588" s="2"/>
      <c r="LA588" s="2"/>
      <c r="LB588" s="2"/>
      <c r="LC588" s="2"/>
      <c r="LD588" s="2"/>
      <c r="LE588" s="2"/>
      <c r="LF588" s="2"/>
      <c r="LG588" s="2"/>
      <c r="LH588" s="2"/>
      <c r="LI588" s="2"/>
      <c r="LJ588" s="2"/>
      <c r="LK588" s="2"/>
      <c r="LL588" s="2"/>
      <c r="LM588" s="2"/>
      <c r="LN588" s="2"/>
      <c r="LO588" s="2"/>
      <c r="LP588" s="2"/>
      <c r="LQ588" s="2"/>
      <c r="LR588" s="2"/>
      <c r="LS588" s="2"/>
      <c r="LT588" s="2"/>
      <c r="LU588" s="2"/>
      <c r="LV588" s="2"/>
      <c r="LW588" s="2"/>
      <c r="LX588" s="2"/>
      <c r="LY588" s="2"/>
      <c r="LZ588" s="2"/>
      <c r="MA588" s="2"/>
      <c r="MB588" s="2"/>
      <c r="MC588" s="2"/>
      <c r="MD588" s="2"/>
      <c r="ME588" s="2"/>
      <c r="MF588" s="2"/>
      <c r="MG588" s="2"/>
      <c r="MH588" s="2"/>
      <c r="MI588" s="2"/>
      <c r="MJ588" s="2"/>
      <c r="MK588" s="2"/>
      <c r="ML588" s="2"/>
      <c r="MM588" s="2"/>
      <c r="MN588" s="2"/>
      <c r="MO588" s="2"/>
      <c r="MP588" s="2"/>
      <c r="MQ588" s="2"/>
      <c r="MR588" s="2"/>
      <c r="MS588" s="2"/>
      <c r="MT588" s="2"/>
      <c r="MU588" s="2"/>
      <c r="MV588" s="2"/>
      <c r="MW588" s="2"/>
      <c r="MX588" s="2"/>
      <c r="MY588" s="2"/>
      <c r="MZ588" s="2"/>
      <c r="NA588" s="2"/>
      <c r="NB588" s="2"/>
      <c r="NC588" s="2"/>
      <c r="ND588" s="2"/>
      <c r="NE588" s="2"/>
      <c r="NF588" s="2"/>
      <c r="NG588" s="2"/>
      <c r="NH588" s="2"/>
      <c r="NI588" s="2"/>
      <c r="NJ588" s="2"/>
      <c r="NK588" s="2"/>
      <c r="NL588" s="2"/>
      <c r="NM588" s="2"/>
      <c r="NN588" s="2"/>
      <c r="NO588" s="2"/>
      <c r="NP588" s="2"/>
      <c r="NQ588" s="2"/>
      <c r="NR588" s="2"/>
      <c r="NS588" s="2"/>
      <c r="NT588" s="2"/>
      <c r="NU588" s="2"/>
      <c r="NV588" s="2"/>
      <c r="NW588" s="2"/>
      <c r="NX588" s="2"/>
      <c r="NY588" s="2"/>
      <c r="NZ588" s="2"/>
      <c r="OA588" s="2"/>
      <c r="OB588" s="2"/>
      <c r="OC588" s="2"/>
      <c r="OD588" s="2"/>
      <c r="OE588" s="2"/>
      <c r="OF588" s="2"/>
      <c r="OG588" s="2"/>
      <c r="OH588" s="2"/>
      <c r="OI588" s="2"/>
      <c r="OJ588" s="2"/>
      <c r="OK588" s="2"/>
      <c r="OL588" s="2"/>
      <c r="OM588" s="2"/>
      <c r="ON588" s="2"/>
      <c r="OO588" s="2"/>
      <c r="OP588" s="2"/>
      <c r="OQ588" s="2"/>
      <c r="OR588" s="2"/>
      <c r="OS588" s="2"/>
      <c r="OT588" s="2"/>
      <c r="OU588" s="2"/>
      <c r="OV588" s="2"/>
      <c r="OW588" s="2"/>
      <c r="OX588" s="2"/>
      <c r="OY588" s="2"/>
      <c r="OZ588" s="2"/>
      <c r="PA588" s="2"/>
      <c r="PB588" s="2"/>
      <c r="PC588" s="2"/>
      <c r="PD588" s="2"/>
      <c r="PE588" s="2"/>
      <c r="PF588" s="2"/>
      <c r="PG588" s="2"/>
      <c r="PH588" s="2"/>
      <c r="PI588" s="2"/>
      <c r="PJ588" s="2"/>
      <c r="PK588" s="2"/>
      <c r="PL588" s="2"/>
      <c r="PM588" s="2"/>
      <c r="PN588" s="2"/>
      <c r="PO588" s="2"/>
      <c r="PP588" s="2"/>
      <c r="PQ588" s="2"/>
      <c r="PR588" s="2"/>
      <c r="PS588" s="2"/>
      <c r="PT588" s="2"/>
      <c r="PU588" s="2"/>
      <c r="PV588" s="2"/>
      <c r="PW588" s="2"/>
      <c r="PX588" s="2"/>
      <c r="PY588" s="2"/>
      <c r="PZ588" s="2"/>
      <c r="QA588" s="2"/>
      <c r="QB588" s="2"/>
      <c r="QC588" s="2"/>
      <c r="QD588" s="2"/>
      <c r="QE588" s="2"/>
      <c r="QF588" s="2"/>
      <c r="QG588" s="2"/>
      <c r="QH588" s="2"/>
      <c r="QI588" s="2"/>
      <c r="QJ588" s="2"/>
      <c r="QK588" s="2"/>
      <c r="QL588" s="2"/>
      <c r="QM588" s="2"/>
      <c r="QN588" s="2"/>
      <c r="QO588" s="2"/>
      <c r="QP588" s="2"/>
      <c r="QQ588" s="2"/>
      <c r="QR588" s="2"/>
      <c r="QS588" s="2"/>
      <c r="QT588" s="2"/>
      <c r="QU588" s="2"/>
      <c r="QV588" s="2"/>
      <c r="QW588" s="2"/>
      <c r="QX588" s="2"/>
      <c r="QY588" s="2"/>
      <c r="QZ588" s="2"/>
      <c r="RA588" s="2"/>
      <c r="RB588" s="2"/>
      <c r="RC588" s="2"/>
      <c r="RD588" s="2"/>
      <c r="RE588" s="2"/>
      <c r="RF588" s="2"/>
      <c r="RG588" s="2"/>
      <c r="RH588" s="2"/>
      <c r="RI588" s="2"/>
      <c r="RJ588" s="2"/>
      <c r="RK588" s="2"/>
      <c r="RL588" s="2"/>
      <c r="RM588" s="2"/>
      <c r="RN588" s="2"/>
      <c r="RO588" s="2"/>
      <c r="RP588" s="2"/>
      <c r="RQ588" s="2"/>
      <c r="RR588" s="2"/>
      <c r="RS588" s="2"/>
      <c r="RT588" s="2"/>
      <c r="RU588" s="2"/>
      <c r="RV588" s="2"/>
      <c r="RW588" s="2"/>
      <c r="RX588" s="2"/>
      <c r="RY588" s="2"/>
      <c r="RZ588" s="2"/>
      <c r="SA588" s="2"/>
      <c r="SB588" s="2"/>
      <c r="SC588" s="2"/>
      <c r="SD588" s="2"/>
      <c r="SE588" s="2"/>
      <c r="SF588" s="2"/>
      <c r="SG588" s="2"/>
      <c r="SH588" s="2"/>
      <c r="SI588" s="2"/>
      <c r="SJ588" s="2"/>
      <c r="SK588" s="2"/>
      <c r="SL588" s="2"/>
      <c r="SM588" s="2"/>
      <c r="SN588" s="2"/>
      <c r="SO588" s="2"/>
      <c r="SP588" s="2"/>
      <c r="SQ588" s="2"/>
      <c r="SR588" s="2"/>
      <c r="SS588" s="2"/>
      <c r="ST588" s="2"/>
      <c r="SU588" s="2"/>
      <c r="SV588" s="2"/>
      <c r="SW588" s="2"/>
      <c r="SX588" s="2"/>
      <c r="SY588" s="2"/>
      <c r="SZ588" s="2"/>
      <c r="TA588" s="2"/>
      <c r="TB588" s="2"/>
      <c r="TC588" s="2"/>
      <c r="TD588" s="2"/>
      <c r="TE588" s="2"/>
      <c r="TF588" s="2"/>
      <c r="TG588" s="2"/>
      <c r="TH588" s="2"/>
      <c r="TI588" s="2"/>
      <c r="TJ588" s="2"/>
      <c r="TK588" s="2"/>
      <c r="TL588" s="2"/>
      <c r="TM588" s="2"/>
      <c r="TN588" s="2"/>
      <c r="TO588" s="2"/>
      <c r="TP588" s="2"/>
      <c r="TQ588" s="2"/>
      <c r="TR588" s="2"/>
      <c r="TS588" s="2"/>
      <c r="TT588" s="2"/>
      <c r="TU588" s="2"/>
      <c r="TV588" s="2"/>
      <c r="TW588" s="2"/>
      <c r="TX588" s="2"/>
      <c r="TY588" s="2"/>
      <c r="TZ588" s="2"/>
      <c r="UA588" s="2"/>
      <c r="UB588" s="2"/>
      <c r="UC588" s="2"/>
      <c r="UD588" s="2"/>
      <c r="UE588" s="2"/>
      <c r="UF588" s="2"/>
      <c r="UG588" s="2"/>
      <c r="UH588" s="2"/>
      <c r="UI588" s="2"/>
      <c r="UJ588" s="2"/>
      <c r="UK588" s="2"/>
      <c r="UL588" s="2"/>
      <c r="UM588" s="2"/>
      <c r="UN588" s="2"/>
      <c r="UO588" s="2"/>
      <c r="UP588" s="2"/>
      <c r="UQ588" s="2"/>
      <c r="UR588" s="2"/>
      <c r="US588" s="2"/>
      <c r="UT588" s="2"/>
      <c r="UU588" s="2"/>
      <c r="UV588" s="2"/>
      <c r="UW588" s="2"/>
      <c r="UX588" s="2"/>
      <c r="UY588" s="2"/>
      <c r="UZ588" s="2"/>
      <c r="VA588" s="2"/>
      <c r="VB588" s="2"/>
      <c r="VC588" s="2"/>
      <c r="VD588" s="2"/>
      <c r="VE588" s="2"/>
      <c r="VF588" s="2"/>
      <c r="VG588" s="2"/>
      <c r="VH588" s="2"/>
      <c r="VI588" s="2"/>
      <c r="VJ588" s="2"/>
      <c r="VK588" s="2"/>
      <c r="VL588" s="2"/>
      <c r="VM588" s="2"/>
      <c r="VN588" s="2"/>
      <c r="VO588" s="2"/>
      <c r="VP588" s="2"/>
      <c r="VQ588" s="2"/>
      <c r="VR588" s="2"/>
      <c r="VS588" s="2"/>
      <c r="VT588" s="2"/>
      <c r="VU588" s="2"/>
      <c r="VV588" s="2"/>
      <c r="VW588" s="2"/>
      <c r="VX588" s="2"/>
      <c r="VY588" s="2"/>
      <c r="VZ588" s="2"/>
      <c r="WA588" s="2"/>
      <c r="WB588" s="2"/>
      <c r="WC588" s="2"/>
      <c r="WD588" s="2"/>
      <c r="WE588" s="2"/>
      <c r="WF588" s="2"/>
      <c r="WG588" s="2"/>
      <c r="WH588" s="2"/>
      <c r="WI588" s="2"/>
      <c r="WJ588" s="2"/>
      <c r="WK588" s="2"/>
      <c r="WL588" s="2"/>
      <c r="WM588" s="2"/>
      <c r="WN588" s="2"/>
      <c r="WO588" s="2"/>
      <c r="WP588" s="2"/>
      <c r="WQ588" s="2"/>
      <c r="WR588" s="2"/>
      <c r="WS588" s="2"/>
      <c r="WT588" s="2"/>
      <c r="WU588" s="2"/>
      <c r="WV588" s="2"/>
      <c r="WW588" s="2"/>
      <c r="WX588" s="2"/>
      <c r="WY588" s="2"/>
      <c r="WZ588" s="2"/>
      <c r="XA588" s="2"/>
      <c r="XB588" s="2"/>
      <c r="XC588" s="2"/>
      <c r="XD588" s="2"/>
      <c r="XE588" s="2"/>
      <c r="XF588" s="2"/>
      <c r="XG588" s="2"/>
      <c r="XH588" s="2"/>
      <c r="XI588" s="2"/>
      <c r="XJ588" s="2"/>
      <c r="XK588" s="2"/>
      <c r="XL588" s="2"/>
      <c r="XM588" s="2"/>
      <c r="XN588" s="2"/>
      <c r="XO588" s="2"/>
      <c r="XP588" s="2"/>
      <c r="XQ588" s="2"/>
      <c r="XR588" s="2"/>
      <c r="XS588" s="2"/>
      <c r="XT588" s="2"/>
      <c r="XU588" s="2"/>
      <c r="XV588" s="2"/>
      <c r="XW588" s="2"/>
      <c r="XX588" s="2"/>
      <c r="XY588" s="2"/>
      <c r="XZ588" s="2"/>
      <c r="YA588" s="2"/>
      <c r="YB588" s="2"/>
      <c r="YC588" s="2"/>
      <c r="YD588" s="2"/>
      <c r="YE588" s="2"/>
      <c r="YF588" s="2"/>
      <c r="YG588" s="2"/>
      <c r="YH588" s="2"/>
      <c r="YI588" s="2"/>
      <c r="YJ588" s="2"/>
      <c r="YK588" s="2"/>
      <c r="YL588" s="2"/>
      <c r="YM588" s="2"/>
      <c r="YN588" s="2"/>
      <c r="YO588" s="2"/>
      <c r="YP588" s="2"/>
      <c r="YQ588" s="2"/>
      <c r="YR588" s="2"/>
      <c r="YS588" s="2"/>
      <c r="YT588" s="2"/>
      <c r="YU588" s="2"/>
      <c r="YV588" s="2"/>
      <c r="YW588" s="2"/>
      <c r="YX588" s="2"/>
      <c r="YY588" s="2"/>
      <c r="YZ588" s="2"/>
      <c r="ZA588" s="2"/>
      <c r="ZB588" s="2"/>
      <c r="ZC588" s="2"/>
      <c r="ZD588" s="2"/>
      <c r="ZE588" s="2"/>
      <c r="ZF588" s="2"/>
      <c r="ZG588" s="2"/>
      <c r="ZH588" s="2"/>
      <c r="ZI588" s="2"/>
      <c r="ZJ588" s="2"/>
      <c r="ZK588" s="2"/>
      <c r="ZL588" s="2"/>
      <c r="ZM588" s="2"/>
      <c r="ZN588" s="2"/>
      <c r="ZO588" s="2"/>
      <c r="ZP588" s="2"/>
      <c r="ZQ588" s="2"/>
      <c r="ZR588" s="2"/>
      <c r="ZS588" s="2"/>
      <c r="ZT588" s="2"/>
      <c r="ZU588" s="2"/>
      <c r="ZV588" s="2"/>
      <c r="ZW588" s="2"/>
      <c r="ZX588" s="2"/>
      <c r="ZY588" s="2"/>
      <c r="ZZ588" s="2"/>
      <c r="AAA588" s="2"/>
      <c r="AAB588" s="2"/>
      <c r="AAC588" s="2"/>
      <c r="AAD588" s="2"/>
      <c r="AAE588" s="2"/>
      <c r="AAF588" s="2"/>
      <c r="AAG588" s="2"/>
      <c r="AAH588" s="2"/>
      <c r="AAI588" s="2"/>
      <c r="AAJ588" s="2"/>
      <c r="AAK588" s="2"/>
      <c r="AAL588" s="2"/>
      <c r="AAM588" s="2"/>
      <c r="AAN588" s="2"/>
      <c r="AAO588" s="2"/>
      <c r="AAP588" s="2"/>
      <c r="AAQ588" s="2"/>
      <c r="AAR588" s="2"/>
      <c r="AAS588" s="2"/>
      <c r="AAT588" s="2"/>
      <c r="AAU588" s="2"/>
      <c r="AAV588" s="2"/>
      <c r="AAW588" s="2"/>
      <c r="AAX588" s="2"/>
      <c r="AAY588" s="2"/>
      <c r="AAZ588" s="2"/>
      <c r="ABA588" s="2"/>
      <c r="ABB588" s="2"/>
      <c r="ABC588" s="2"/>
      <c r="ABD588" s="2"/>
      <c r="ABE588" s="2"/>
      <c r="ABF588" s="2"/>
      <c r="ABG588" s="2"/>
      <c r="ABH588" s="2"/>
      <c r="ABI588" s="2"/>
      <c r="ABJ588" s="2"/>
      <c r="ABK588" s="2"/>
      <c r="ABL588" s="2"/>
      <c r="ABM588" s="2"/>
      <c r="ABN588" s="2"/>
      <c r="ABO588" s="2"/>
      <c r="ABP588" s="2"/>
      <c r="ABQ588" s="2"/>
      <c r="ABR588" s="2"/>
      <c r="ABS588" s="2"/>
      <c r="ABT588" s="2"/>
      <c r="ABU588" s="2"/>
      <c r="ABV588" s="2"/>
      <c r="ABW588" s="2"/>
      <c r="ABX588" s="2"/>
      <c r="ABY588" s="2"/>
      <c r="ABZ588" s="2"/>
    </row>
    <row r="589" spans="1:754" x14ac:dyDescent="0.2">
      <c r="A589">
        <v>1925</v>
      </c>
      <c r="B589" s="19" t="s">
        <v>30</v>
      </c>
      <c r="C589" s="4">
        <v>348162</v>
      </c>
      <c r="D589">
        <v>3632</v>
      </c>
      <c r="E589" s="7">
        <f>C589/D589</f>
        <v>95.85958149779735</v>
      </c>
      <c r="F589" s="11">
        <f>C589/419098</f>
        <v>0.83074125860777193</v>
      </c>
      <c r="G589" s="15"/>
    </row>
    <row r="590" spans="1:754" x14ac:dyDescent="0.2">
      <c r="A590" s="2">
        <v>1935</v>
      </c>
      <c r="B590" s="19" t="s">
        <v>30</v>
      </c>
      <c r="C590" s="5">
        <v>344044</v>
      </c>
      <c r="D590" s="5">
        <v>3358</v>
      </c>
      <c r="E590" s="7">
        <f>C590/D590</f>
        <v>102.45503275759381</v>
      </c>
      <c r="F590" s="11">
        <f>C590/419098</f>
        <v>0.82091539449007156</v>
      </c>
      <c r="G590" s="15"/>
    </row>
    <row r="591" spans="1:754" x14ac:dyDescent="0.2">
      <c r="A591" s="2">
        <v>1945</v>
      </c>
      <c r="B591" s="19" t="s">
        <v>30</v>
      </c>
      <c r="C591" s="6">
        <v>341840</v>
      </c>
      <c r="D591" s="5">
        <v>2786</v>
      </c>
      <c r="E591" s="7">
        <f>C591/D591</f>
        <v>122.6992103374013</v>
      </c>
      <c r="F591" s="11">
        <f>C591/419098</f>
        <v>0.81565648130031643</v>
      </c>
      <c r="G591" s="15"/>
    </row>
    <row r="592" spans="1:754" x14ac:dyDescent="0.2">
      <c r="A592" s="2">
        <v>1954</v>
      </c>
      <c r="B592" s="19" t="s">
        <v>30</v>
      </c>
      <c r="C592" s="6">
        <v>313796</v>
      </c>
      <c r="D592" s="5">
        <v>1057</v>
      </c>
      <c r="E592" s="7">
        <f>C592/D592</f>
        <v>296.87417218543044</v>
      </c>
      <c r="F592" s="11">
        <f>C592/419098</f>
        <v>0.74874134450653551</v>
      </c>
    </row>
    <row r="593" spans="1:754" x14ac:dyDescent="0.2">
      <c r="A593" s="2">
        <v>1959</v>
      </c>
      <c r="B593" s="19" t="s">
        <v>30</v>
      </c>
      <c r="C593" s="6">
        <v>302334</v>
      </c>
      <c r="D593" s="5">
        <v>1693</v>
      </c>
      <c r="E593" s="7">
        <f>C593/D593</f>
        <v>178.57885410513882</v>
      </c>
      <c r="F593" s="11">
        <f>C593/419098</f>
        <v>0.72139213262769086</v>
      </c>
      <c r="G593" s="15"/>
    </row>
    <row r="594" spans="1:754" x14ac:dyDescent="0.2">
      <c r="A594" s="2">
        <v>1964</v>
      </c>
      <c r="B594" s="19" t="s">
        <v>30</v>
      </c>
      <c r="C594" s="6">
        <v>277657</v>
      </c>
      <c r="D594" s="5">
        <v>1348</v>
      </c>
      <c r="E594" s="7">
        <f>C594/D594</f>
        <v>205.97700296735906</v>
      </c>
      <c r="F594" s="11">
        <f>C594/419098</f>
        <v>0.66251091630119929</v>
      </c>
      <c r="G594" s="15"/>
    </row>
    <row r="595" spans="1:754" x14ac:dyDescent="0.2">
      <c r="A595" s="2">
        <v>1969</v>
      </c>
      <c r="B595" s="19" t="s">
        <v>30</v>
      </c>
      <c r="C595" s="6">
        <v>236010</v>
      </c>
      <c r="D595" s="5">
        <v>1075</v>
      </c>
      <c r="E595" s="7">
        <f>C595/D595</f>
        <v>219.54418604651164</v>
      </c>
      <c r="F595" s="11">
        <f>C595/419098</f>
        <v>0.56313797727500492</v>
      </c>
    </row>
    <row r="596" spans="1:754" x14ac:dyDescent="0.2">
      <c r="A596" s="2">
        <v>2012</v>
      </c>
      <c r="B596" s="19" t="s">
        <v>31</v>
      </c>
      <c r="C596" s="5">
        <v>98676</v>
      </c>
      <c r="D596">
        <v>475</v>
      </c>
      <c r="E596" s="7">
        <f>C596/D596</f>
        <v>207.73894736842107</v>
      </c>
      <c r="F596" s="11">
        <f>C596/420608</f>
        <v>0.23460324102251978</v>
      </c>
      <c r="G596" s="5">
        <v>747468</v>
      </c>
      <c r="H596" s="16">
        <f>C596/G596</f>
        <v>0.13201367817752732</v>
      </c>
    </row>
    <row r="597" spans="1:754" x14ac:dyDescent="0.2">
      <c r="A597">
        <v>1997</v>
      </c>
      <c r="B597" s="19" t="s">
        <v>31</v>
      </c>
      <c r="C597" s="6">
        <v>103097</v>
      </c>
      <c r="D597">
        <v>480</v>
      </c>
      <c r="E597" s="7">
        <f>C597/D597</f>
        <v>214.78541666666666</v>
      </c>
      <c r="F597" s="11">
        <f>C597/420608</f>
        <v>0.24511421561168595</v>
      </c>
      <c r="G597" s="5">
        <v>734394</v>
      </c>
      <c r="H597" s="16">
        <f>C597/G597</f>
        <v>0.14038377219857462</v>
      </c>
    </row>
    <row r="598" spans="1:754" x14ac:dyDescent="0.2">
      <c r="A598" s="2">
        <v>2017</v>
      </c>
      <c r="B598" s="19" t="s">
        <v>31</v>
      </c>
      <c r="C598" s="5">
        <v>106778</v>
      </c>
      <c r="D598">
        <v>527</v>
      </c>
      <c r="E598" s="7">
        <f>C598/D598</f>
        <v>202.61480075901329</v>
      </c>
      <c r="F598" s="11">
        <f>C598/420608</f>
        <v>0.25386583231892879</v>
      </c>
      <c r="G598" s="14">
        <v>743528</v>
      </c>
      <c r="H598" s="16">
        <f>C598/G598</f>
        <v>0.14360992457580615</v>
      </c>
    </row>
    <row r="599" spans="1:754" x14ac:dyDescent="0.2">
      <c r="A599" s="2">
        <v>2002</v>
      </c>
      <c r="B599" s="19" t="s">
        <v>31</v>
      </c>
      <c r="C599" s="6">
        <v>106561</v>
      </c>
      <c r="D599">
        <v>631</v>
      </c>
      <c r="E599" s="7">
        <f>C599/D599</f>
        <v>168.87638668779715</v>
      </c>
      <c r="F599" s="11">
        <f>C599/420608</f>
        <v>0.25334991250760802</v>
      </c>
      <c r="G599" s="14">
        <v>741391</v>
      </c>
      <c r="H599" s="16">
        <f>C599/G599</f>
        <v>0.1437311755875105</v>
      </c>
    </row>
    <row r="600" spans="1:754" x14ac:dyDescent="0.2">
      <c r="A600">
        <v>1992</v>
      </c>
      <c r="B600" s="19" t="s">
        <v>31</v>
      </c>
      <c r="C600" s="6">
        <v>110150</v>
      </c>
      <c r="D600">
        <v>511</v>
      </c>
      <c r="E600" s="7">
        <f>C600/D600</f>
        <v>215.5577299412916</v>
      </c>
      <c r="F600" s="11">
        <f>C600/420608</f>
        <v>0.2618827982349361</v>
      </c>
      <c r="G600" s="14">
        <v>729060</v>
      </c>
      <c r="H600" s="16">
        <f>C600/G600</f>
        <v>0.15108495871396044</v>
      </c>
    </row>
    <row r="601" spans="1:754" x14ac:dyDescent="0.2">
      <c r="A601" s="2">
        <v>2007</v>
      </c>
      <c r="B601" s="19" t="s">
        <v>31</v>
      </c>
      <c r="C601" s="5">
        <v>133041</v>
      </c>
      <c r="D601">
        <v>585</v>
      </c>
      <c r="E601" s="7">
        <f>C601/D601</f>
        <v>227.42051282051281</v>
      </c>
      <c r="F601" s="11">
        <f>C601/420608</f>
        <v>0.31630639455264759</v>
      </c>
      <c r="G601" s="14">
        <v>739249</v>
      </c>
      <c r="H601" s="16">
        <f>C601/G601</f>
        <v>0.17996777810994671</v>
      </c>
    </row>
    <row r="602" spans="1:754" x14ac:dyDescent="0.2">
      <c r="A602">
        <v>1987</v>
      </c>
      <c r="B602" s="19" t="s">
        <v>31</v>
      </c>
      <c r="C602" s="6">
        <v>134670</v>
      </c>
      <c r="D602" s="5">
        <v>682</v>
      </c>
      <c r="E602" s="7">
        <f>C602/D602</f>
        <v>197.4633431085044</v>
      </c>
      <c r="F602" s="11">
        <f>C602/420608</f>
        <v>0.32017935940353015</v>
      </c>
      <c r="G602" s="5">
        <v>701215</v>
      </c>
      <c r="H602" s="16">
        <f>C602/G602</f>
        <v>0.1920523662500089</v>
      </c>
    </row>
    <row r="603" spans="1:754" x14ac:dyDescent="0.2">
      <c r="A603" s="2">
        <v>1974</v>
      </c>
      <c r="B603" s="19" t="s">
        <v>31</v>
      </c>
      <c r="C603" s="6">
        <v>137413</v>
      </c>
      <c r="D603" s="5">
        <v>795</v>
      </c>
      <c r="E603" s="7">
        <f>C603/D603</f>
        <v>172.84654088050314</v>
      </c>
      <c r="F603" s="11">
        <f>C603/420608</f>
        <v>0.32670087111990259</v>
      </c>
      <c r="G603" s="5">
        <v>705883</v>
      </c>
      <c r="H603" s="16">
        <f>C603/G603</f>
        <v>0.19466823822078164</v>
      </c>
    </row>
    <row r="604" spans="1:754" x14ac:dyDescent="0.2">
      <c r="A604">
        <v>1982</v>
      </c>
      <c r="B604" s="19" t="s">
        <v>31</v>
      </c>
      <c r="C604" s="6">
        <v>145270</v>
      </c>
      <c r="D604" s="5">
        <v>800</v>
      </c>
      <c r="E604" s="7">
        <f>C604/D604</f>
        <v>181.58750000000001</v>
      </c>
      <c r="F604" s="11">
        <f>C604/420608</f>
        <v>0.34538097230675591</v>
      </c>
      <c r="G604" s="5">
        <v>710131</v>
      </c>
      <c r="H604" s="16">
        <f>C604/G604</f>
        <v>0.20456788958656924</v>
      </c>
      <c r="DU604" s="2"/>
      <c r="DV604" s="2"/>
      <c r="DW604" s="2"/>
      <c r="DX604" s="2"/>
      <c r="DY604" s="2"/>
      <c r="DZ604" s="2"/>
      <c r="EA604" s="2"/>
      <c r="EB604" s="2"/>
      <c r="EC604" s="2"/>
      <c r="ED604" s="2"/>
      <c r="EE604" s="2"/>
      <c r="EF604" s="2"/>
      <c r="EG604" s="2"/>
      <c r="EH604" s="2"/>
      <c r="EI604" s="2"/>
      <c r="EJ604" s="2"/>
      <c r="EK604" s="2"/>
      <c r="EL604" s="2"/>
      <c r="EM604" s="2"/>
      <c r="EN604" s="2"/>
      <c r="EO604" s="2"/>
      <c r="EP604" s="2"/>
      <c r="EQ604" s="2"/>
      <c r="ER604" s="2"/>
      <c r="ES604" s="2"/>
      <c r="ET604" s="2"/>
      <c r="EU604" s="2"/>
      <c r="EV604" s="2"/>
      <c r="EW604" s="2"/>
      <c r="EX604" s="2"/>
      <c r="EY604" s="2"/>
      <c r="EZ604" s="2"/>
      <c r="FA604" s="2"/>
      <c r="FB604" s="2"/>
      <c r="FC604" s="2"/>
      <c r="FD604" s="2"/>
      <c r="FE604" s="2"/>
      <c r="FF604" s="2"/>
      <c r="FG604" s="2"/>
      <c r="FH604" s="2"/>
      <c r="FI604" s="2"/>
      <c r="FJ604" s="2"/>
      <c r="FK604" s="2"/>
      <c r="FL604" s="2"/>
      <c r="FM604" s="2"/>
      <c r="FN604" s="2"/>
      <c r="FO604" s="2"/>
      <c r="FP604" s="2"/>
      <c r="FQ604" s="2"/>
      <c r="FR604" s="2"/>
      <c r="FS604" s="2"/>
      <c r="FT604" s="2"/>
      <c r="FU604" s="2"/>
      <c r="FV604" s="2"/>
      <c r="FW604" s="2"/>
      <c r="FX604" s="2"/>
      <c r="FY604" s="2"/>
      <c r="FZ604" s="2"/>
      <c r="GA604" s="2"/>
      <c r="GB604" s="2"/>
      <c r="GC604" s="2"/>
      <c r="GD604" s="2"/>
      <c r="GE604" s="2"/>
      <c r="GF604" s="2"/>
      <c r="GG604" s="2"/>
      <c r="GH604" s="2"/>
      <c r="GI604" s="2"/>
      <c r="GJ604" s="2"/>
      <c r="GK604" s="2"/>
      <c r="GL604" s="2"/>
      <c r="GM604" s="2"/>
      <c r="GN604" s="2"/>
      <c r="GO604" s="2"/>
      <c r="GP604" s="2"/>
      <c r="GQ604" s="2"/>
      <c r="GR604" s="2"/>
      <c r="GS604" s="2"/>
      <c r="GT604" s="2"/>
      <c r="GU604" s="2"/>
      <c r="GV604" s="2"/>
      <c r="GW604" s="2"/>
      <c r="GX604" s="2"/>
      <c r="GY604" s="2"/>
      <c r="GZ604" s="2"/>
      <c r="HA604" s="2"/>
      <c r="HB604" s="2"/>
      <c r="HC604" s="2"/>
      <c r="HD604" s="2"/>
      <c r="HE604" s="2"/>
      <c r="HF604" s="2"/>
      <c r="HG604" s="2"/>
      <c r="HH604" s="2"/>
      <c r="HI604" s="2"/>
      <c r="HJ604" s="2"/>
      <c r="HK604" s="2"/>
      <c r="HL604" s="2"/>
      <c r="HM604" s="2"/>
      <c r="HN604" s="2"/>
      <c r="HO604" s="2"/>
      <c r="HP604" s="2"/>
      <c r="HQ604" s="2"/>
      <c r="HR604" s="2"/>
      <c r="HS604" s="2"/>
      <c r="HT604" s="2"/>
      <c r="HU604" s="2"/>
      <c r="HV604" s="2"/>
      <c r="HW604" s="2"/>
      <c r="HX604" s="2"/>
      <c r="HY604" s="2"/>
      <c r="HZ604" s="2"/>
      <c r="IA604" s="2"/>
      <c r="IB604" s="2"/>
      <c r="IC604" s="2"/>
      <c r="ID604" s="2"/>
      <c r="IE604" s="2"/>
      <c r="IF604" s="2"/>
      <c r="IG604" s="2"/>
      <c r="IH604" s="2"/>
      <c r="II604" s="2"/>
      <c r="IJ604" s="2"/>
      <c r="IK604" s="2"/>
      <c r="IL604" s="2"/>
      <c r="IM604" s="2"/>
      <c r="IN604" s="2"/>
      <c r="IO604" s="2"/>
      <c r="IP604" s="2"/>
      <c r="IQ604" s="2"/>
      <c r="IR604" s="2"/>
      <c r="IS604" s="2"/>
      <c r="IT604" s="2"/>
      <c r="IU604" s="2"/>
      <c r="IV604" s="2"/>
      <c r="IW604" s="2"/>
      <c r="IX604" s="2"/>
      <c r="IY604" s="2"/>
      <c r="IZ604" s="2"/>
      <c r="JA604" s="2"/>
      <c r="JB604" s="2"/>
      <c r="JC604" s="2"/>
      <c r="JD604" s="2"/>
      <c r="JE604" s="2"/>
      <c r="JF604" s="2"/>
      <c r="JG604" s="2"/>
      <c r="JH604" s="2"/>
      <c r="JI604" s="2"/>
      <c r="JJ604" s="2"/>
      <c r="JK604" s="2"/>
      <c r="JL604" s="2"/>
      <c r="JM604" s="2"/>
      <c r="JN604" s="2"/>
      <c r="JO604" s="2"/>
      <c r="JP604" s="2"/>
      <c r="JQ604" s="2"/>
      <c r="JR604" s="2"/>
      <c r="JS604" s="2"/>
      <c r="JT604" s="2"/>
      <c r="JU604" s="2"/>
      <c r="JV604" s="2"/>
      <c r="JW604" s="2"/>
      <c r="JX604" s="2"/>
      <c r="JY604" s="2"/>
      <c r="JZ604" s="2"/>
      <c r="KA604" s="2"/>
      <c r="KB604" s="2"/>
      <c r="KC604" s="2"/>
      <c r="KD604" s="2"/>
      <c r="KE604" s="2"/>
      <c r="KF604" s="2"/>
      <c r="KG604" s="2"/>
      <c r="KH604" s="2"/>
      <c r="KI604" s="2"/>
      <c r="KJ604" s="2"/>
      <c r="KK604" s="2"/>
      <c r="KL604" s="2"/>
      <c r="KM604" s="2"/>
      <c r="KN604" s="2"/>
      <c r="KO604" s="2"/>
      <c r="KP604" s="2"/>
      <c r="KQ604" s="2"/>
      <c r="KR604" s="2"/>
      <c r="KS604" s="2"/>
      <c r="KT604" s="2"/>
      <c r="KU604" s="2"/>
      <c r="KV604" s="2"/>
      <c r="KW604" s="2"/>
      <c r="KX604" s="2"/>
      <c r="KY604" s="2"/>
      <c r="KZ604" s="2"/>
      <c r="LA604" s="2"/>
      <c r="LB604" s="2"/>
      <c r="LC604" s="2"/>
      <c r="LD604" s="2"/>
      <c r="LE604" s="2"/>
      <c r="LF604" s="2"/>
      <c r="LG604" s="2"/>
      <c r="LH604" s="2"/>
      <c r="LI604" s="2"/>
      <c r="LJ604" s="2"/>
      <c r="LK604" s="2"/>
      <c r="LL604" s="2"/>
      <c r="LM604" s="2"/>
      <c r="LN604" s="2"/>
      <c r="LO604" s="2"/>
      <c r="LP604" s="2"/>
      <c r="LQ604" s="2"/>
      <c r="LR604" s="2"/>
      <c r="LS604" s="2"/>
      <c r="LT604" s="2"/>
      <c r="LU604" s="2"/>
      <c r="LV604" s="2"/>
      <c r="LW604" s="2"/>
      <c r="LX604" s="2"/>
      <c r="LY604" s="2"/>
      <c r="LZ604" s="2"/>
      <c r="MA604" s="2"/>
      <c r="MB604" s="2"/>
      <c r="MC604" s="2"/>
      <c r="MD604" s="2"/>
      <c r="ME604" s="2"/>
      <c r="MF604" s="2"/>
      <c r="MG604" s="2"/>
      <c r="MH604" s="2"/>
      <c r="MI604" s="2"/>
      <c r="MJ604" s="2"/>
      <c r="MK604" s="2"/>
      <c r="ML604" s="2"/>
      <c r="MM604" s="2"/>
      <c r="MN604" s="2"/>
      <c r="MO604" s="2"/>
      <c r="MP604" s="2"/>
      <c r="MQ604" s="2"/>
      <c r="MR604" s="2"/>
      <c r="MS604" s="2"/>
      <c r="MT604" s="2"/>
      <c r="MU604" s="2"/>
      <c r="MV604" s="2"/>
      <c r="MW604" s="2"/>
      <c r="MX604" s="2"/>
      <c r="MY604" s="2"/>
      <c r="MZ604" s="2"/>
      <c r="NA604" s="2"/>
      <c r="NB604" s="2"/>
      <c r="NC604" s="2"/>
      <c r="ND604" s="2"/>
      <c r="NE604" s="2"/>
      <c r="NF604" s="2"/>
      <c r="NG604" s="2"/>
      <c r="NH604" s="2"/>
      <c r="NI604" s="2"/>
      <c r="NJ604" s="2"/>
      <c r="NK604" s="2"/>
      <c r="NL604" s="2"/>
      <c r="NM604" s="2"/>
      <c r="NN604" s="2"/>
      <c r="NO604" s="2"/>
      <c r="NP604" s="2"/>
      <c r="NQ604" s="2"/>
      <c r="NR604" s="2"/>
      <c r="NS604" s="2"/>
      <c r="NT604" s="2"/>
      <c r="NU604" s="2"/>
      <c r="NV604" s="2"/>
      <c r="NW604" s="2"/>
      <c r="NX604" s="2"/>
      <c r="NY604" s="2"/>
      <c r="NZ604" s="2"/>
      <c r="OA604" s="2"/>
      <c r="OB604" s="2"/>
      <c r="OC604" s="2"/>
      <c r="OD604" s="2"/>
      <c r="OE604" s="2"/>
      <c r="OF604" s="2"/>
      <c r="OG604" s="2"/>
      <c r="OH604" s="2"/>
      <c r="OI604" s="2"/>
      <c r="OJ604" s="2"/>
      <c r="OK604" s="2"/>
      <c r="OL604" s="2"/>
      <c r="OM604" s="2"/>
      <c r="ON604" s="2"/>
      <c r="OO604" s="2"/>
      <c r="OP604" s="2"/>
      <c r="OQ604" s="2"/>
      <c r="OR604" s="2"/>
      <c r="OS604" s="2"/>
      <c r="OT604" s="2"/>
      <c r="OU604" s="2"/>
      <c r="OV604" s="2"/>
      <c r="OW604" s="2"/>
      <c r="OX604" s="2"/>
      <c r="OY604" s="2"/>
      <c r="OZ604" s="2"/>
      <c r="PA604" s="2"/>
      <c r="PB604" s="2"/>
      <c r="PC604" s="2"/>
      <c r="PD604" s="2"/>
      <c r="PE604" s="2"/>
      <c r="PF604" s="2"/>
      <c r="PG604" s="2"/>
      <c r="PH604" s="2"/>
      <c r="PI604" s="2"/>
      <c r="PJ604" s="2"/>
      <c r="PK604" s="2"/>
      <c r="PL604" s="2"/>
      <c r="PM604" s="2"/>
      <c r="PN604" s="2"/>
      <c r="PO604" s="2"/>
      <c r="PP604" s="2"/>
      <c r="PQ604" s="2"/>
      <c r="PR604" s="2"/>
      <c r="PS604" s="2"/>
      <c r="PT604" s="2"/>
      <c r="PU604" s="2"/>
      <c r="PV604" s="2"/>
      <c r="PW604" s="2"/>
      <c r="PX604" s="2"/>
      <c r="PY604" s="2"/>
      <c r="PZ604" s="2"/>
      <c r="QA604" s="2"/>
      <c r="QB604" s="2"/>
      <c r="QC604" s="2"/>
      <c r="QD604" s="2"/>
      <c r="QE604" s="2"/>
      <c r="QF604" s="2"/>
      <c r="QG604" s="2"/>
      <c r="QH604" s="2"/>
      <c r="QI604" s="2"/>
      <c r="QJ604" s="2"/>
      <c r="QK604" s="2"/>
      <c r="QL604" s="2"/>
      <c r="QM604" s="2"/>
      <c r="QN604" s="2"/>
      <c r="QO604" s="2"/>
      <c r="QP604" s="2"/>
      <c r="QQ604" s="2"/>
      <c r="QR604" s="2"/>
      <c r="QS604" s="2"/>
      <c r="QT604" s="2"/>
      <c r="QU604" s="2"/>
      <c r="QV604" s="2"/>
      <c r="QW604" s="2"/>
      <c r="QX604" s="2"/>
      <c r="QY604" s="2"/>
      <c r="QZ604" s="2"/>
      <c r="RA604" s="2"/>
      <c r="RB604" s="2"/>
      <c r="RC604" s="2"/>
      <c r="RD604" s="2"/>
      <c r="RE604" s="2"/>
      <c r="RF604" s="2"/>
      <c r="RG604" s="2"/>
      <c r="RH604" s="2"/>
      <c r="RI604" s="2"/>
      <c r="RJ604" s="2"/>
      <c r="RK604" s="2"/>
      <c r="RL604" s="2"/>
      <c r="RM604" s="2"/>
      <c r="RN604" s="2"/>
      <c r="RO604" s="2"/>
      <c r="RP604" s="2"/>
      <c r="RQ604" s="2"/>
      <c r="RR604" s="2"/>
      <c r="RS604" s="2"/>
      <c r="RT604" s="2"/>
      <c r="RU604" s="2"/>
      <c r="RV604" s="2"/>
      <c r="RW604" s="2"/>
      <c r="RX604" s="2"/>
      <c r="RY604" s="2"/>
      <c r="RZ604" s="2"/>
      <c r="SA604" s="2"/>
      <c r="SB604" s="2"/>
      <c r="SC604" s="2"/>
      <c r="SD604" s="2"/>
      <c r="SE604" s="2"/>
      <c r="SF604" s="2"/>
      <c r="SG604" s="2"/>
      <c r="SH604" s="2"/>
      <c r="SI604" s="2"/>
      <c r="SJ604" s="2"/>
      <c r="SK604" s="2"/>
      <c r="SL604" s="2"/>
      <c r="SM604" s="2"/>
      <c r="SN604" s="2"/>
      <c r="SO604" s="2"/>
      <c r="SP604" s="2"/>
      <c r="SQ604" s="2"/>
      <c r="SR604" s="2"/>
      <c r="SS604" s="2"/>
      <c r="ST604" s="2"/>
      <c r="SU604" s="2"/>
      <c r="SV604" s="2"/>
      <c r="SW604" s="2"/>
      <c r="SX604" s="2"/>
      <c r="SY604" s="2"/>
      <c r="SZ604" s="2"/>
      <c r="TA604" s="2"/>
      <c r="TB604" s="2"/>
      <c r="TC604" s="2"/>
      <c r="TD604" s="2"/>
      <c r="TE604" s="2"/>
      <c r="TF604" s="2"/>
      <c r="TG604" s="2"/>
      <c r="TH604" s="2"/>
      <c r="TI604" s="2"/>
      <c r="TJ604" s="2"/>
      <c r="TK604" s="2"/>
      <c r="TL604" s="2"/>
      <c r="TM604" s="2"/>
      <c r="TN604" s="2"/>
      <c r="TO604" s="2"/>
      <c r="TP604" s="2"/>
      <c r="TQ604" s="2"/>
      <c r="TR604" s="2"/>
      <c r="TS604" s="2"/>
      <c r="TT604" s="2"/>
      <c r="TU604" s="2"/>
      <c r="TV604" s="2"/>
      <c r="TW604" s="2"/>
      <c r="TX604" s="2"/>
      <c r="TY604" s="2"/>
      <c r="TZ604" s="2"/>
      <c r="UA604" s="2"/>
      <c r="UB604" s="2"/>
      <c r="UC604" s="2"/>
      <c r="UD604" s="2"/>
      <c r="UE604" s="2"/>
      <c r="UF604" s="2"/>
      <c r="UG604" s="2"/>
      <c r="UH604" s="2"/>
      <c r="UI604" s="2"/>
      <c r="UJ604" s="2"/>
      <c r="UK604" s="2"/>
      <c r="UL604" s="2"/>
      <c r="UM604" s="2"/>
      <c r="UN604" s="2"/>
      <c r="UO604" s="2"/>
      <c r="UP604" s="2"/>
      <c r="UQ604" s="2"/>
      <c r="UR604" s="2"/>
      <c r="US604" s="2"/>
      <c r="UT604" s="2"/>
      <c r="UU604" s="2"/>
      <c r="UV604" s="2"/>
      <c r="UW604" s="2"/>
      <c r="UX604" s="2"/>
      <c r="UY604" s="2"/>
      <c r="UZ604" s="2"/>
      <c r="VA604" s="2"/>
      <c r="VB604" s="2"/>
      <c r="VC604" s="2"/>
      <c r="VD604" s="2"/>
      <c r="VE604" s="2"/>
      <c r="VF604" s="2"/>
      <c r="VG604" s="2"/>
      <c r="VH604" s="2"/>
      <c r="VI604" s="2"/>
      <c r="VJ604" s="2"/>
      <c r="VK604" s="2"/>
      <c r="VL604" s="2"/>
      <c r="VM604" s="2"/>
      <c r="VN604" s="2"/>
      <c r="VO604" s="2"/>
      <c r="VP604" s="2"/>
      <c r="VQ604" s="2"/>
      <c r="VR604" s="2"/>
      <c r="VS604" s="2"/>
      <c r="VT604" s="2"/>
      <c r="VU604" s="2"/>
      <c r="VV604" s="2"/>
      <c r="VW604" s="2"/>
      <c r="VX604" s="2"/>
      <c r="VY604" s="2"/>
      <c r="VZ604" s="2"/>
      <c r="WA604" s="2"/>
      <c r="WB604" s="2"/>
      <c r="WC604" s="2"/>
      <c r="WD604" s="2"/>
      <c r="WE604" s="2"/>
      <c r="WF604" s="2"/>
      <c r="WG604" s="2"/>
      <c r="WH604" s="2"/>
      <c r="WI604" s="2"/>
      <c r="WJ604" s="2"/>
      <c r="WK604" s="2"/>
      <c r="WL604" s="2"/>
      <c r="WM604" s="2"/>
      <c r="WN604" s="2"/>
      <c r="WO604" s="2"/>
      <c r="WP604" s="2"/>
      <c r="WQ604" s="2"/>
      <c r="WR604" s="2"/>
      <c r="WS604" s="2"/>
      <c r="WT604" s="2"/>
      <c r="WU604" s="2"/>
      <c r="WV604" s="2"/>
      <c r="WW604" s="2"/>
      <c r="WX604" s="2"/>
      <c r="WY604" s="2"/>
      <c r="WZ604" s="2"/>
      <c r="XA604" s="2"/>
      <c r="XB604" s="2"/>
      <c r="XC604" s="2"/>
      <c r="XD604" s="2"/>
      <c r="XE604" s="2"/>
      <c r="XF604" s="2"/>
      <c r="XG604" s="2"/>
      <c r="XH604" s="2"/>
      <c r="XI604" s="2"/>
      <c r="XJ604" s="2"/>
      <c r="XK604" s="2"/>
      <c r="XL604" s="2"/>
      <c r="XM604" s="2"/>
      <c r="XN604" s="2"/>
      <c r="XO604" s="2"/>
      <c r="XP604" s="2"/>
      <c r="XQ604" s="2"/>
      <c r="XR604" s="2"/>
      <c r="XS604" s="2"/>
      <c r="XT604" s="2"/>
      <c r="XU604" s="2"/>
      <c r="XV604" s="2"/>
      <c r="XW604" s="2"/>
      <c r="XX604" s="2"/>
      <c r="XY604" s="2"/>
      <c r="XZ604" s="2"/>
      <c r="YA604" s="2"/>
      <c r="YB604" s="2"/>
      <c r="YC604" s="2"/>
      <c r="YD604" s="2"/>
      <c r="YE604" s="2"/>
      <c r="YF604" s="2"/>
      <c r="YG604" s="2"/>
      <c r="YH604" s="2"/>
      <c r="YI604" s="2"/>
      <c r="YJ604" s="2"/>
      <c r="YK604" s="2"/>
      <c r="YL604" s="2"/>
      <c r="YM604" s="2"/>
      <c r="YN604" s="2"/>
      <c r="YO604" s="2"/>
      <c r="YP604" s="2"/>
      <c r="YQ604" s="2"/>
      <c r="YR604" s="2"/>
      <c r="YS604" s="2"/>
      <c r="YT604" s="2"/>
      <c r="YU604" s="2"/>
      <c r="YV604" s="2"/>
      <c r="YW604" s="2"/>
      <c r="YX604" s="2"/>
      <c r="YY604" s="2"/>
      <c r="YZ604" s="2"/>
      <c r="ZA604" s="2"/>
      <c r="ZB604" s="2"/>
      <c r="ZC604" s="2"/>
      <c r="ZD604" s="2"/>
      <c r="ZE604" s="2"/>
      <c r="ZF604" s="2"/>
      <c r="ZG604" s="2"/>
      <c r="ZH604" s="2"/>
      <c r="ZI604" s="2"/>
      <c r="ZJ604" s="2"/>
      <c r="ZK604" s="2"/>
      <c r="ZL604" s="2"/>
      <c r="ZM604" s="2"/>
      <c r="ZN604" s="2"/>
      <c r="ZO604" s="2"/>
      <c r="ZP604" s="2"/>
      <c r="ZQ604" s="2"/>
      <c r="ZR604" s="2"/>
      <c r="ZS604" s="2"/>
      <c r="ZT604" s="2"/>
      <c r="ZU604" s="2"/>
      <c r="ZV604" s="2"/>
      <c r="ZW604" s="2"/>
      <c r="ZX604" s="2"/>
      <c r="ZY604" s="2"/>
      <c r="ZZ604" s="2"/>
      <c r="AAA604" s="2"/>
      <c r="AAB604" s="2"/>
      <c r="AAC604" s="2"/>
      <c r="AAD604" s="2"/>
      <c r="AAE604" s="2"/>
      <c r="AAF604" s="2"/>
      <c r="AAG604" s="2"/>
      <c r="AAH604" s="2"/>
      <c r="AAI604" s="2"/>
      <c r="AAJ604" s="2"/>
      <c r="AAK604" s="2"/>
      <c r="AAL604" s="2"/>
      <c r="AAM604" s="2"/>
      <c r="AAN604" s="2"/>
      <c r="AAO604" s="2"/>
      <c r="AAP604" s="2"/>
      <c r="AAQ604" s="2"/>
      <c r="AAR604" s="2"/>
      <c r="AAS604" s="2"/>
      <c r="AAT604" s="2"/>
      <c r="AAU604" s="2"/>
      <c r="AAV604" s="2"/>
      <c r="AAW604" s="2"/>
      <c r="AAX604" s="2"/>
      <c r="AAY604" s="2"/>
      <c r="AAZ604" s="2"/>
      <c r="ABA604" s="2"/>
      <c r="ABB604" s="2"/>
      <c r="ABC604" s="2"/>
      <c r="ABD604" s="2"/>
      <c r="ABE604" s="2"/>
      <c r="ABF604" s="2"/>
      <c r="ABG604" s="2"/>
      <c r="ABH604" s="2"/>
      <c r="ABI604" s="2"/>
      <c r="ABJ604" s="2"/>
      <c r="ABK604" s="2"/>
      <c r="ABL604" s="2"/>
      <c r="ABM604" s="2"/>
      <c r="ABN604" s="2"/>
      <c r="ABO604" s="2"/>
      <c r="ABP604" s="2"/>
      <c r="ABQ604" s="2"/>
      <c r="ABR604" s="2"/>
      <c r="ABS604" s="2"/>
      <c r="ABT604" s="2"/>
      <c r="ABU604" s="2"/>
      <c r="ABV604" s="2"/>
      <c r="ABW604" s="2"/>
      <c r="ABX604" s="2"/>
      <c r="ABY604" s="2"/>
      <c r="ABZ604" s="2"/>
    </row>
    <row r="605" spans="1:754" x14ac:dyDescent="0.2">
      <c r="A605" s="2">
        <v>1978</v>
      </c>
      <c r="B605" s="19" t="s">
        <v>31</v>
      </c>
      <c r="C605" s="6">
        <v>145239</v>
      </c>
      <c r="D605" s="5">
        <v>784</v>
      </c>
      <c r="E605" s="7">
        <f>C605/D605</f>
        <v>185.25382653061226</v>
      </c>
      <c r="F605" s="11">
        <f>C605/420608</f>
        <v>0.34530726947656726</v>
      </c>
      <c r="G605" s="5">
        <v>704925</v>
      </c>
      <c r="H605" s="16">
        <f>C605/G605</f>
        <v>0.20603468454090862</v>
      </c>
    </row>
    <row r="606" spans="1:754" x14ac:dyDescent="0.2">
      <c r="A606" s="2">
        <v>1950</v>
      </c>
      <c r="B606" s="19" t="s">
        <v>31</v>
      </c>
      <c r="C606" s="6">
        <v>285005</v>
      </c>
      <c r="D606" s="5">
        <v>3147</v>
      </c>
      <c r="E606" s="7">
        <f>C606/D606</f>
        <v>90.564029234191295</v>
      </c>
      <c r="F606" s="11">
        <f>C606/420608</f>
        <v>0.67760242315885577</v>
      </c>
      <c r="G606" s="12">
        <v>438230</v>
      </c>
      <c r="H606" s="16">
        <f>C606/G606</f>
        <v>0.6503548365013806</v>
      </c>
    </row>
    <row r="607" spans="1:754" x14ac:dyDescent="0.2">
      <c r="A607" s="2">
        <v>1940</v>
      </c>
      <c r="B607" s="19" t="s">
        <v>31</v>
      </c>
      <c r="C607" s="6">
        <v>307285</v>
      </c>
      <c r="D607" s="5">
        <v>4129</v>
      </c>
      <c r="E607" s="7">
        <f>C607/D607</f>
        <v>74.421167352869944</v>
      </c>
      <c r="F607" s="11">
        <f>C607/420608</f>
        <v>0.73057336046865495</v>
      </c>
      <c r="G607" s="12">
        <v>438230</v>
      </c>
      <c r="H607" s="16">
        <f>C607/G607</f>
        <v>0.70119571914291579</v>
      </c>
    </row>
    <row r="608" spans="1:754" x14ac:dyDescent="0.2">
      <c r="A608">
        <v>1930</v>
      </c>
      <c r="B608" s="19" t="s">
        <v>31</v>
      </c>
      <c r="C608" s="5">
        <v>312589</v>
      </c>
      <c r="D608" s="5">
        <v>4165</v>
      </c>
      <c r="E608" s="7">
        <f>C608/D608</f>
        <v>75.051380552220891</v>
      </c>
      <c r="F608" s="11">
        <f>C608/420608</f>
        <v>0.7431836769628728</v>
      </c>
      <c r="G608" s="12">
        <v>352034</v>
      </c>
      <c r="H608" s="16">
        <f>C608/G608</f>
        <v>0.88795116380804129</v>
      </c>
    </row>
    <row r="609" spans="1:754" x14ac:dyDescent="0.2">
      <c r="A609">
        <v>1920</v>
      </c>
      <c r="B609" s="19" t="s">
        <v>31</v>
      </c>
      <c r="C609" s="4">
        <v>359877</v>
      </c>
      <c r="D609" s="5">
        <v>5174</v>
      </c>
      <c r="E609" s="7">
        <f>C609/D609</f>
        <v>69.554889833784301</v>
      </c>
      <c r="F609" s="11">
        <f>C609/420608</f>
        <v>0.85561140063907482</v>
      </c>
      <c r="G609" s="12">
        <v>352034</v>
      </c>
      <c r="H609" s="16">
        <f>C609/G609</f>
        <v>1.0222790980416665</v>
      </c>
    </row>
    <row r="610" spans="1:754" x14ac:dyDescent="0.2">
      <c r="A610">
        <v>1910</v>
      </c>
      <c r="B610" s="19" t="s">
        <v>31</v>
      </c>
      <c r="C610" s="4">
        <v>885296</v>
      </c>
      <c r="D610" s="6">
        <v>5971</v>
      </c>
      <c r="E610" s="7">
        <f>C610/D610</f>
        <v>148.26595210182549</v>
      </c>
      <c r="F610" s="11">
        <f>C610/420608</f>
        <v>2.1048006695069992</v>
      </c>
      <c r="DU610" s="2"/>
      <c r="DV610" s="2"/>
      <c r="DW610" s="2"/>
      <c r="DX610" s="2"/>
      <c r="DY610" s="2"/>
      <c r="DZ610" s="2"/>
      <c r="EA610" s="2"/>
      <c r="EB610" s="2"/>
      <c r="EC610" s="2"/>
      <c r="ED610" s="2"/>
      <c r="EE610" s="2"/>
      <c r="EF610" s="2"/>
      <c r="EG610" s="2"/>
      <c r="EH610" s="2"/>
      <c r="EI610" s="2"/>
      <c r="EJ610" s="2"/>
      <c r="EK610" s="2"/>
      <c r="EL610" s="2"/>
      <c r="EM610" s="2"/>
      <c r="EN610" s="2"/>
      <c r="EO610" s="2"/>
      <c r="EP610" s="2"/>
      <c r="EQ610" s="2"/>
      <c r="ER610" s="2"/>
      <c r="ES610" s="2"/>
      <c r="ET610" s="2"/>
      <c r="EU610" s="2"/>
      <c r="EV610" s="2"/>
      <c r="EW610" s="2"/>
      <c r="EX610" s="2"/>
      <c r="EY610" s="2"/>
      <c r="EZ610" s="2"/>
      <c r="FA610" s="2"/>
      <c r="FB610" s="2"/>
      <c r="FC610" s="2"/>
      <c r="FD610" s="2"/>
      <c r="FE610" s="2"/>
      <c r="FF610" s="2"/>
      <c r="FG610" s="2"/>
      <c r="FH610" s="2"/>
      <c r="FI610" s="2"/>
      <c r="FJ610" s="2"/>
      <c r="FK610" s="2"/>
      <c r="FL610" s="2"/>
      <c r="FM610" s="2"/>
      <c r="FN610" s="2"/>
      <c r="FO610" s="2"/>
      <c r="FP610" s="2"/>
      <c r="FQ610" s="2"/>
      <c r="FR610" s="2"/>
      <c r="FS610" s="2"/>
      <c r="FT610" s="2"/>
      <c r="FU610" s="2"/>
      <c r="FV610" s="2"/>
      <c r="FW610" s="2"/>
      <c r="FX610" s="2"/>
      <c r="FY610" s="2"/>
      <c r="FZ610" s="2"/>
      <c r="GA610" s="2"/>
      <c r="GB610" s="2"/>
      <c r="GC610" s="2"/>
      <c r="GD610" s="2"/>
      <c r="GE610" s="2"/>
      <c r="GF610" s="2"/>
      <c r="GG610" s="2"/>
      <c r="GH610" s="2"/>
      <c r="GI610" s="2"/>
      <c r="GJ610" s="2"/>
      <c r="GK610" s="2"/>
      <c r="GL610" s="2"/>
      <c r="GM610" s="2"/>
      <c r="GN610" s="2"/>
      <c r="GO610" s="2"/>
      <c r="GP610" s="2"/>
      <c r="GQ610" s="2"/>
      <c r="GR610" s="2"/>
      <c r="GS610" s="2"/>
      <c r="GT610" s="2"/>
      <c r="GU610" s="2"/>
      <c r="GV610" s="2"/>
      <c r="GW610" s="2"/>
      <c r="GX610" s="2"/>
      <c r="GY610" s="2"/>
      <c r="GZ610" s="2"/>
      <c r="HA610" s="2"/>
      <c r="HB610" s="2"/>
      <c r="HC610" s="2"/>
      <c r="HD610" s="2"/>
      <c r="HE610" s="2"/>
      <c r="HF610" s="2"/>
      <c r="HG610" s="2"/>
      <c r="HH610" s="2"/>
      <c r="HI610" s="2"/>
      <c r="HJ610" s="2"/>
      <c r="HK610" s="2"/>
      <c r="HL610" s="2"/>
      <c r="HM610" s="2"/>
      <c r="HN610" s="2"/>
      <c r="HO610" s="2"/>
      <c r="HP610" s="2"/>
      <c r="HQ610" s="2"/>
      <c r="HR610" s="2"/>
      <c r="HS610" s="2"/>
      <c r="HT610" s="2"/>
      <c r="HU610" s="2"/>
      <c r="HV610" s="2"/>
      <c r="HW610" s="2"/>
      <c r="HX610" s="2"/>
      <c r="HY610" s="2"/>
      <c r="HZ610" s="2"/>
      <c r="IA610" s="2"/>
      <c r="IB610" s="2"/>
      <c r="IC610" s="2"/>
      <c r="ID610" s="2"/>
      <c r="IE610" s="2"/>
      <c r="IF610" s="2"/>
      <c r="IG610" s="2"/>
      <c r="IH610" s="2"/>
      <c r="II610" s="2"/>
      <c r="IJ610" s="2"/>
      <c r="IK610" s="2"/>
      <c r="IL610" s="2"/>
      <c r="IM610" s="2"/>
      <c r="IN610" s="2"/>
      <c r="IO610" s="2"/>
      <c r="IP610" s="2"/>
      <c r="IQ610" s="2"/>
      <c r="IR610" s="2"/>
      <c r="IS610" s="2"/>
      <c r="IT610" s="2"/>
      <c r="IU610" s="2"/>
      <c r="IV610" s="2"/>
      <c r="IW610" s="2"/>
      <c r="IX610" s="2"/>
      <c r="IY610" s="2"/>
      <c r="IZ610" s="2"/>
      <c r="JA610" s="2"/>
      <c r="JB610" s="2"/>
      <c r="JC610" s="2"/>
      <c r="JD610" s="2"/>
      <c r="JE610" s="2"/>
      <c r="JF610" s="2"/>
      <c r="JG610" s="2"/>
      <c r="JH610" s="2"/>
      <c r="JI610" s="2"/>
      <c r="JJ610" s="2"/>
      <c r="JK610" s="2"/>
      <c r="JL610" s="2"/>
      <c r="JM610" s="2"/>
      <c r="JN610" s="2"/>
      <c r="JO610" s="2"/>
      <c r="JP610" s="2"/>
      <c r="JQ610" s="2"/>
      <c r="JR610" s="2"/>
      <c r="JS610" s="2"/>
      <c r="JT610" s="2"/>
      <c r="JU610" s="2"/>
      <c r="JV610" s="2"/>
      <c r="JW610" s="2"/>
      <c r="JX610" s="2"/>
      <c r="JY610" s="2"/>
      <c r="JZ610" s="2"/>
      <c r="KA610" s="2"/>
      <c r="KB610" s="2"/>
      <c r="KC610" s="2"/>
      <c r="KD610" s="2"/>
      <c r="KE610" s="2"/>
      <c r="KF610" s="2"/>
      <c r="KG610" s="2"/>
      <c r="KH610" s="2"/>
      <c r="KI610" s="2"/>
      <c r="KJ610" s="2"/>
      <c r="KK610" s="2"/>
      <c r="KL610" s="2"/>
      <c r="KM610" s="2"/>
      <c r="KN610" s="2"/>
      <c r="KO610" s="2"/>
      <c r="KP610" s="2"/>
      <c r="KQ610" s="2"/>
      <c r="KR610" s="2"/>
      <c r="KS610" s="2"/>
      <c r="KT610" s="2"/>
      <c r="KU610" s="2"/>
      <c r="KV610" s="2"/>
      <c r="KW610" s="2"/>
      <c r="KX610" s="2"/>
      <c r="KY610" s="2"/>
      <c r="KZ610" s="2"/>
      <c r="LA610" s="2"/>
      <c r="LB610" s="2"/>
      <c r="LC610" s="2"/>
      <c r="LD610" s="2"/>
      <c r="LE610" s="2"/>
      <c r="LF610" s="2"/>
      <c r="LG610" s="2"/>
      <c r="LH610" s="2"/>
      <c r="LI610" s="2"/>
      <c r="LJ610" s="2"/>
      <c r="LK610" s="2"/>
      <c r="LL610" s="2"/>
      <c r="LM610" s="2"/>
      <c r="LN610" s="2"/>
      <c r="LO610" s="2"/>
      <c r="LP610" s="2"/>
      <c r="LQ610" s="2"/>
      <c r="LR610" s="2"/>
      <c r="LS610" s="2"/>
      <c r="LT610" s="2"/>
      <c r="LU610" s="2"/>
      <c r="LV610" s="2"/>
      <c r="LW610" s="2"/>
      <c r="LX610" s="2"/>
      <c r="LY610" s="2"/>
      <c r="LZ610" s="2"/>
      <c r="MA610" s="2"/>
      <c r="MB610" s="2"/>
      <c r="MC610" s="2"/>
      <c r="MD610" s="2"/>
      <c r="ME610" s="2"/>
      <c r="MF610" s="2"/>
      <c r="MG610" s="2"/>
      <c r="MH610" s="2"/>
      <c r="MI610" s="2"/>
      <c r="MJ610" s="2"/>
      <c r="MK610" s="2"/>
      <c r="ML610" s="2"/>
      <c r="MM610" s="2"/>
      <c r="MN610" s="2"/>
      <c r="MO610" s="2"/>
      <c r="MP610" s="2"/>
      <c r="MQ610" s="2"/>
      <c r="MR610" s="2"/>
      <c r="MS610" s="2"/>
      <c r="MT610" s="2"/>
      <c r="MU610" s="2"/>
      <c r="MV610" s="2"/>
      <c r="MW610" s="2"/>
      <c r="MX610" s="2"/>
      <c r="MY610" s="2"/>
      <c r="MZ610" s="2"/>
      <c r="NA610" s="2"/>
      <c r="NB610" s="2"/>
      <c r="NC610" s="2"/>
      <c r="ND610" s="2"/>
      <c r="NE610" s="2"/>
      <c r="NF610" s="2"/>
      <c r="NG610" s="2"/>
      <c r="NH610" s="2"/>
      <c r="NI610" s="2"/>
      <c r="NJ610" s="2"/>
      <c r="NK610" s="2"/>
      <c r="NL610" s="2"/>
      <c r="NM610" s="2"/>
      <c r="NN610" s="2"/>
      <c r="NO610" s="2"/>
      <c r="NP610" s="2"/>
      <c r="NQ610" s="2"/>
      <c r="NR610" s="2"/>
      <c r="NS610" s="2"/>
      <c r="NT610" s="2"/>
      <c r="NU610" s="2"/>
      <c r="NV610" s="2"/>
      <c r="NW610" s="2"/>
      <c r="NX610" s="2"/>
      <c r="NY610" s="2"/>
      <c r="NZ610" s="2"/>
      <c r="OA610" s="2"/>
      <c r="OB610" s="2"/>
      <c r="OC610" s="2"/>
      <c r="OD610" s="2"/>
      <c r="OE610" s="2"/>
      <c r="OF610" s="2"/>
      <c r="OG610" s="2"/>
      <c r="OH610" s="2"/>
      <c r="OI610" s="2"/>
      <c r="OJ610" s="2"/>
      <c r="OK610" s="2"/>
      <c r="OL610" s="2"/>
      <c r="OM610" s="2"/>
      <c r="ON610" s="2"/>
      <c r="OO610" s="2"/>
      <c r="OP610" s="2"/>
      <c r="OQ610" s="2"/>
      <c r="OR610" s="2"/>
      <c r="OS610" s="2"/>
      <c r="OT610" s="2"/>
      <c r="OU610" s="2"/>
      <c r="OV610" s="2"/>
      <c r="OW610" s="2"/>
      <c r="OX610" s="2"/>
      <c r="OY610" s="2"/>
      <c r="OZ610" s="2"/>
      <c r="PA610" s="2"/>
      <c r="PB610" s="2"/>
      <c r="PC610" s="2"/>
      <c r="PD610" s="2"/>
      <c r="PE610" s="2"/>
      <c r="PF610" s="2"/>
      <c r="PG610" s="2"/>
      <c r="PH610" s="2"/>
      <c r="PI610" s="2"/>
      <c r="PJ610" s="2"/>
      <c r="PK610" s="2"/>
      <c r="PL610" s="2"/>
      <c r="PM610" s="2"/>
      <c r="PN610" s="2"/>
      <c r="PO610" s="2"/>
      <c r="PP610" s="2"/>
      <c r="PQ610" s="2"/>
      <c r="PR610" s="2"/>
      <c r="PS610" s="2"/>
      <c r="PT610" s="2"/>
      <c r="PU610" s="2"/>
      <c r="PV610" s="2"/>
      <c r="PW610" s="2"/>
      <c r="PX610" s="2"/>
      <c r="PY610" s="2"/>
      <c r="PZ610" s="2"/>
      <c r="QA610" s="2"/>
      <c r="QB610" s="2"/>
      <c r="QC610" s="2"/>
      <c r="QD610" s="2"/>
      <c r="QE610" s="2"/>
      <c r="QF610" s="2"/>
      <c r="QG610" s="2"/>
      <c r="QH610" s="2"/>
      <c r="QI610" s="2"/>
      <c r="QJ610" s="2"/>
      <c r="QK610" s="2"/>
      <c r="QL610" s="2"/>
      <c r="QM610" s="2"/>
      <c r="QN610" s="2"/>
      <c r="QO610" s="2"/>
      <c r="QP610" s="2"/>
      <c r="QQ610" s="2"/>
      <c r="QR610" s="2"/>
      <c r="QS610" s="2"/>
      <c r="QT610" s="2"/>
      <c r="QU610" s="2"/>
      <c r="QV610" s="2"/>
      <c r="QW610" s="2"/>
      <c r="QX610" s="2"/>
      <c r="QY610" s="2"/>
      <c r="QZ610" s="2"/>
      <c r="RA610" s="2"/>
      <c r="RB610" s="2"/>
      <c r="RC610" s="2"/>
      <c r="RD610" s="2"/>
      <c r="RE610" s="2"/>
      <c r="RF610" s="2"/>
      <c r="RG610" s="2"/>
      <c r="RH610" s="2"/>
      <c r="RI610" s="2"/>
      <c r="RJ610" s="2"/>
      <c r="RK610" s="2"/>
      <c r="RL610" s="2"/>
      <c r="RM610" s="2"/>
      <c r="RN610" s="2"/>
      <c r="RO610" s="2"/>
      <c r="RP610" s="2"/>
      <c r="RQ610" s="2"/>
      <c r="RR610" s="2"/>
      <c r="RS610" s="2"/>
      <c r="RT610" s="2"/>
      <c r="RU610" s="2"/>
      <c r="RV610" s="2"/>
      <c r="RW610" s="2"/>
      <c r="RX610" s="2"/>
      <c r="RY610" s="2"/>
      <c r="RZ610" s="2"/>
      <c r="SA610" s="2"/>
      <c r="SB610" s="2"/>
      <c r="SC610" s="2"/>
      <c r="SD610" s="2"/>
      <c r="SE610" s="2"/>
      <c r="SF610" s="2"/>
      <c r="SG610" s="2"/>
      <c r="SH610" s="2"/>
      <c r="SI610" s="2"/>
      <c r="SJ610" s="2"/>
      <c r="SK610" s="2"/>
      <c r="SL610" s="2"/>
      <c r="SM610" s="2"/>
      <c r="SN610" s="2"/>
      <c r="SO610" s="2"/>
      <c r="SP610" s="2"/>
      <c r="SQ610" s="2"/>
      <c r="SR610" s="2"/>
      <c r="SS610" s="2"/>
      <c r="ST610" s="2"/>
      <c r="SU610" s="2"/>
      <c r="SV610" s="2"/>
      <c r="SW610" s="2"/>
      <c r="SX610" s="2"/>
      <c r="SY610" s="2"/>
      <c r="SZ610" s="2"/>
      <c r="TA610" s="2"/>
      <c r="TB610" s="2"/>
      <c r="TC610" s="2"/>
      <c r="TD610" s="2"/>
      <c r="TE610" s="2"/>
      <c r="TF610" s="2"/>
      <c r="TG610" s="2"/>
      <c r="TH610" s="2"/>
      <c r="TI610" s="2"/>
      <c r="TJ610" s="2"/>
      <c r="TK610" s="2"/>
      <c r="TL610" s="2"/>
      <c r="TM610" s="2"/>
      <c r="TN610" s="2"/>
      <c r="TO610" s="2"/>
      <c r="TP610" s="2"/>
      <c r="TQ610" s="2"/>
      <c r="TR610" s="2"/>
      <c r="TS610" s="2"/>
      <c r="TT610" s="2"/>
      <c r="TU610" s="2"/>
      <c r="TV610" s="2"/>
      <c r="TW610" s="2"/>
      <c r="TX610" s="2"/>
      <c r="TY610" s="2"/>
      <c r="TZ610" s="2"/>
      <c r="UA610" s="2"/>
      <c r="UB610" s="2"/>
      <c r="UC610" s="2"/>
      <c r="UD610" s="2"/>
      <c r="UE610" s="2"/>
      <c r="UF610" s="2"/>
      <c r="UG610" s="2"/>
      <c r="UH610" s="2"/>
      <c r="UI610" s="2"/>
      <c r="UJ610" s="2"/>
      <c r="UK610" s="2"/>
      <c r="UL610" s="2"/>
      <c r="UM610" s="2"/>
      <c r="UN610" s="2"/>
      <c r="UO610" s="2"/>
      <c r="UP610" s="2"/>
      <c r="UQ610" s="2"/>
      <c r="UR610" s="2"/>
      <c r="US610" s="2"/>
      <c r="UT610" s="2"/>
      <c r="UU610" s="2"/>
      <c r="UV610" s="2"/>
      <c r="UW610" s="2"/>
      <c r="UX610" s="2"/>
      <c r="UY610" s="2"/>
      <c r="UZ610" s="2"/>
      <c r="VA610" s="2"/>
      <c r="VB610" s="2"/>
      <c r="VC610" s="2"/>
      <c r="VD610" s="2"/>
      <c r="VE610" s="2"/>
      <c r="VF610" s="2"/>
      <c r="VG610" s="2"/>
      <c r="VH610" s="2"/>
      <c r="VI610" s="2"/>
      <c r="VJ610" s="2"/>
      <c r="VK610" s="2"/>
      <c r="VL610" s="2"/>
      <c r="VM610" s="2"/>
      <c r="VN610" s="2"/>
      <c r="VO610" s="2"/>
      <c r="VP610" s="2"/>
      <c r="VQ610" s="2"/>
      <c r="VR610" s="2"/>
      <c r="VS610" s="2"/>
      <c r="VT610" s="2"/>
      <c r="VU610" s="2"/>
      <c r="VV610" s="2"/>
      <c r="VW610" s="2"/>
      <c r="VX610" s="2"/>
      <c r="VY610" s="2"/>
      <c r="VZ610" s="2"/>
      <c r="WA610" s="2"/>
      <c r="WB610" s="2"/>
      <c r="WC610" s="2"/>
      <c r="WD610" s="2"/>
      <c r="WE610" s="2"/>
      <c r="WF610" s="2"/>
      <c r="WG610" s="2"/>
      <c r="WH610" s="2"/>
      <c r="WI610" s="2"/>
      <c r="WJ610" s="2"/>
      <c r="WK610" s="2"/>
      <c r="WL610" s="2"/>
      <c r="WM610" s="2"/>
      <c r="WN610" s="2"/>
      <c r="WO610" s="2"/>
      <c r="WP610" s="2"/>
      <c r="WQ610" s="2"/>
      <c r="WR610" s="2"/>
      <c r="WS610" s="2"/>
      <c r="WT610" s="2"/>
      <c r="WU610" s="2"/>
      <c r="WV610" s="2"/>
      <c r="WW610" s="2"/>
      <c r="WX610" s="2"/>
      <c r="WY610" s="2"/>
      <c r="WZ610" s="2"/>
      <c r="XA610" s="2"/>
      <c r="XB610" s="2"/>
      <c r="XC610" s="2"/>
      <c r="XD610" s="2"/>
      <c r="XE610" s="2"/>
      <c r="XF610" s="2"/>
      <c r="XG610" s="2"/>
      <c r="XH610" s="2"/>
      <c r="XI610" s="2"/>
      <c r="XJ610" s="2"/>
      <c r="XK610" s="2"/>
      <c r="XL610" s="2"/>
      <c r="XM610" s="2"/>
      <c r="XN610" s="2"/>
      <c r="XO610" s="2"/>
      <c r="XP610" s="2"/>
      <c r="XQ610" s="2"/>
      <c r="XR610" s="2"/>
      <c r="XS610" s="2"/>
      <c r="XT610" s="2"/>
      <c r="XU610" s="2"/>
      <c r="XV610" s="2"/>
      <c r="XW610" s="2"/>
      <c r="XX610" s="2"/>
      <c r="XY610" s="2"/>
      <c r="XZ610" s="2"/>
      <c r="YA610" s="2"/>
      <c r="YB610" s="2"/>
      <c r="YC610" s="2"/>
      <c r="YD610" s="2"/>
      <c r="YE610" s="2"/>
      <c r="YF610" s="2"/>
      <c r="YG610" s="2"/>
      <c r="YH610" s="2"/>
      <c r="YI610" s="2"/>
      <c r="YJ610" s="2"/>
      <c r="YK610" s="2"/>
      <c r="YL610" s="2"/>
      <c r="YM610" s="2"/>
      <c r="YN610" s="2"/>
      <c r="YO610" s="2"/>
      <c r="YP610" s="2"/>
      <c r="YQ610" s="2"/>
      <c r="YR610" s="2"/>
      <c r="YS610" s="2"/>
      <c r="YT610" s="2"/>
      <c r="YU610" s="2"/>
      <c r="YV610" s="2"/>
      <c r="YW610" s="2"/>
      <c r="YX610" s="2"/>
      <c r="YY610" s="2"/>
      <c r="YZ610" s="2"/>
      <c r="ZA610" s="2"/>
      <c r="ZB610" s="2"/>
      <c r="ZC610" s="2"/>
      <c r="ZD610" s="2"/>
      <c r="ZE610" s="2"/>
      <c r="ZF610" s="2"/>
      <c r="ZG610" s="2"/>
      <c r="ZH610" s="2"/>
      <c r="ZI610" s="2"/>
      <c r="ZJ610" s="2"/>
      <c r="ZK610" s="2"/>
      <c r="ZL610" s="2"/>
      <c r="ZM610" s="2"/>
      <c r="ZN610" s="2"/>
      <c r="ZO610" s="2"/>
      <c r="ZP610" s="2"/>
      <c r="ZQ610" s="2"/>
      <c r="ZR610" s="2"/>
      <c r="ZS610" s="2"/>
      <c r="ZT610" s="2"/>
      <c r="ZU610" s="2"/>
      <c r="ZV610" s="2"/>
      <c r="ZW610" s="2"/>
      <c r="ZX610" s="2"/>
      <c r="ZY610" s="2"/>
      <c r="ZZ610" s="2"/>
      <c r="AAA610" s="2"/>
      <c r="AAB610" s="2"/>
      <c r="AAC610" s="2"/>
      <c r="AAD610" s="2"/>
      <c r="AAE610" s="2"/>
      <c r="AAF610" s="2"/>
      <c r="AAG610" s="2"/>
      <c r="AAH610" s="2"/>
      <c r="AAI610" s="2"/>
      <c r="AAJ610" s="2"/>
      <c r="AAK610" s="2"/>
      <c r="AAL610" s="2"/>
      <c r="AAM610" s="2"/>
      <c r="AAN610" s="2"/>
      <c r="AAO610" s="2"/>
      <c r="AAP610" s="2"/>
      <c r="AAQ610" s="2"/>
      <c r="AAR610" s="2"/>
      <c r="AAS610" s="2"/>
      <c r="AAT610" s="2"/>
      <c r="AAU610" s="2"/>
      <c r="AAV610" s="2"/>
      <c r="AAW610" s="2"/>
      <c r="AAX610" s="2"/>
      <c r="AAY610" s="2"/>
      <c r="AAZ610" s="2"/>
      <c r="ABA610" s="2"/>
      <c r="ABB610" s="2"/>
      <c r="ABC610" s="2"/>
      <c r="ABD610" s="2"/>
      <c r="ABE610" s="2"/>
      <c r="ABF610" s="2"/>
      <c r="ABG610" s="2"/>
      <c r="ABH610" s="2"/>
      <c r="ABI610" s="2"/>
      <c r="ABJ610" s="2"/>
      <c r="ABK610" s="2"/>
      <c r="ABL610" s="2"/>
      <c r="ABM610" s="2"/>
      <c r="ABN610" s="2"/>
      <c r="ABO610" s="2"/>
      <c r="ABP610" s="2"/>
      <c r="ABQ610" s="2"/>
      <c r="ABR610" s="2"/>
      <c r="ABS610" s="2"/>
      <c r="ABT610" s="2"/>
      <c r="ABU610" s="2"/>
      <c r="ABV610" s="2"/>
      <c r="ABW610" s="2"/>
      <c r="ABX610" s="2"/>
      <c r="ABY610" s="2"/>
      <c r="ABZ610" s="2"/>
    </row>
    <row r="611" spans="1:754" x14ac:dyDescent="0.2">
      <c r="A611">
        <v>1925</v>
      </c>
      <c r="B611" s="19" t="s">
        <v>31</v>
      </c>
      <c r="C611" s="4">
        <v>343823</v>
      </c>
      <c r="D611" s="5">
        <v>5004</v>
      </c>
      <c r="E611" s="7">
        <f>C611/D611</f>
        <v>68.709632294164663</v>
      </c>
      <c r="F611" s="11">
        <f>C611/420608</f>
        <v>0.81744284464394401</v>
      </c>
      <c r="G611" s="15"/>
    </row>
    <row r="612" spans="1:754" x14ac:dyDescent="0.2">
      <c r="A612" s="2">
        <v>1935</v>
      </c>
      <c r="B612" s="19" t="s">
        <v>31</v>
      </c>
      <c r="C612" s="5">
        <v>337092</v>
      </c>
      <c r="D612" s="5">
        <v>5084</v>
      </c>
      <c r="E612" s="7">
        <f>C612/D612</f>
        <v>66.304484657749796</v>
      </c>
      <c r="F612" s="11">
        <f>C612/420608</f>
        <v>0.80143982045039563</v>
      </c>
      <c r="G612" s="15"/>
    </row>
    <row r="613" spans="1:754" x14ac:dyDescent="0.2">
      <c r="A613" s="2">
        <v>1945</v>
      </c>
      <c r="B613" s="19" t="s">
        <v>31</v>
      </c>
      <c r="C613" s="6">
        <v>308377</v>
      </c>
      <c r="D613" s="5">
        <v>2665</v>
      </c>
      <c r="E613" s="7">
        <f>C613/D613</f>
        <v>115.71369606003752</v>
      </c>
      <c r="F613" s="11">
        <f>C613/420608</f>
        <v>0.73316960209981741</v>
      </c>
    </row>
    <row r="614" spans="1:754" x14ac:dyDescent="0.2">
      <c r="A614" s="2">
        <v>1954</v>
      </c>
      <c r="B614" s="19" t="s">
        <v>31</v>
      </c>
      <c r="C614" s="6">
        <v>268002</v>
      </c>
      <c r="D614" s="5">
        <v>2721</v>
      </c>
      <c r="E614" s="7">
        <f>C614/D614</f>
        <v>98.493936052921725</v>
      </c>
      <c r="F614" s="11">
        <f>C614/420608</f>
        <v>0.6371776095556908</v>
      </c>
      <c r="G614" s="15"/>
    </row>
    <row r="615" spans="1:754" x14ac:dyDescent="0.2">
      <c r="A615" s="2">
        <v>1959</v>
      </c>
      <c r="B615" s="19" t="s">
        <v>31</v>
      </c>
      <c r="C615" s="6">
        <v>215900</v>
      </c>
      <c r="D615" s="5">
        <v>1880</v>
      </c>
      <c r="E615" s="7">
        <f>C615/D615</f>
        <v>114.84042553191489</v>
      </c>
      <c r="F615" s="11">
        <f>C615/420608</f>
        <v>0.51330454960438221</v>
      </c>
      <c r="G615" s="15"/>
    </row>
    <row r="616" spans="1:754" x14ac:dyDescent="0.2">
      <c r="A616" s="2">
        <v>1964</v>
      </c>
      <c r="B616" s="19" t="s">
        <v>31</v>
      </c>
      <c r="C616" s="6">
        <v>198342</v>
      </c>
      <c r="D616" s="5">
        <v>1466</v>
      </c>
      <c r="E616" s="7">
        <f>C616/D616</f>
        <v>135.29467939972716</v>
      </c>
      <c r="F616" s="11">
        <f>C616/420608</f>
        <v>0.47156021758977479</v>
      </c>
    </row>
    <row r="617" spans="1:754" x14ac:dyDescent="0.2">
      <c r="A617" s="2">
        <v>1969</v>
      </c>
      <c r="B617" s="19" t="s">
        <v>31</v>
      </c>
      <c r="C617" s="6">
        <v>156405</v>
      </c>
      <c r="D617" s="5">
        <v>1085</v>
      </c>
      <c r="E617" s="7">
        <f>C617/D617</f>
        <v>144.15207373271889</v>
      </c>
      <c r="F617" s="11">
        <f>C617/420608</f>
        <v>0.37185455340839929</v>
      </c>
    </row>
    <row r="618" spans="1:754" x14ac:dyDescent="0.2">
      <c r="A618" s="2">
        <v>2017</v>
      </c>
      <c r="B618" s="19" t="s">
        <v>32</v>
      </c>
      <c r="C618" s="5">
        <v>114990</v>
      </c>
      <c r="D618">
        <v>564</v>
      </c>
      <c r="E618" s="7">
        <f>C618/D618</f>
        <v>203.88297872340425</v>
      </c>
      <c r="F618" s="11">
        <f>C618/257946</f>
        <v>0.44579097950733876</v>
      </c>
      <c r="G618" s="14">
        <v>49203</v>
      </c>
      <c r="H618" s="16">
        <f>C618/G618</f>
        <v>2.3370526187427596</v>
      </c>
    </row>
    <row r="619" spans="1:754" x14ac:dyDescent="0.2">
      <c r="A619" s="2">
        <v>2007</v>
      </c>
      <c r="B619" s="19" t="s">
        <v>32</v>
      </c>
      <c r="C619" s="5">
        <v>124556</v>
      </c>
      <c r="D619">
        <v>604</v>
      </c>
      <c r="E619" s="7">
        <f>C619/D619</f>
        <v>206.21854304635761</v>
      </c>
      <c r="F619" s="11">
        <f>C619/257946</f>
        <v>0.48287626092282881</v>
      </c>
      <c r="G619" s="14">
        <v>49798</v>
      </c>
      <c r="H619" s="16">
        <f>C619/G619</f>
        <v>2.5012249487931242</v>
      </c>
    </row>
    <row r="620" spans="1:754" x14ac:dyDescent="0.2">
      <c r="A620" s="2">
        <v>2012</v>
      </c>
      <c r="B620" s="19" t="s">
        <v>32</v>
      </c>
      <c r="C620" s="5">
        <v>131386</v>
      </c>
      <c r="D620">
        <v>659</v>
      </c>
      <c r="E620" s="7">
        <f>C620/D620</f>
        <v>199.37177541729895</v>
      </c>
      <c r="F620" s="11">
        <f>C620/257946</f>
        <v>0.50935467113271771</v>
      </c>
      <c r="G620" s="14">
        <v>49836</v>
      </c>
      <c r="H620" s="16">
        <f>C620/G620</f>
        <v>2.6363672846937956</v>
      </c>
    </row>
    <row r="621" spans="1:754" x14ac:dyDescent="0.2">
      <c r="A621">
        <v>1997</v>
      </c>
      <c r="B621" s="19" t="s">
        <v>32</v>
      </c>
      <c r="C621" s="6">
        <v>134940</v>
      </c>
      <c r="D621">
        <v>542</v>
      </c>
      <c r="E621" s="7">
        <f>C621/D621</f>
        <v>248.96678966789668</v>
      </c>
      <c r="F621" s="11">
        <f>C621/257946</f>
        <v>0.52313274871484727</v>
      </c>
      <c r="G621" s="14">
        <v>50798</v>
      </c>
      <c r="H621" s="16">
        <f>C621/G621</f>
        <v>2.6564037954250166</v>
      </c>
    </row>
    <row r="622" spans="1:754" x14ac:dyDescent="0.2">
      <c r="A622">
        <v>1992</v>
      </c>
      <c r="B622" s="19" t="s">
        <v>32</v>
      </c>
      <c r="C622" s="6">
        <v>138822</v>
      </c>
      <c r="D622">
        <v>537</v>
      </c>
      <c r="E622" s="7">
        <f>C622/D622</f>
        <v>258.51396648044692</v>
      </c>
      <c r="F622" s="11">
        <f>C622/257946</f>
        <v>0.53818241027191738</v>
      </c>
      <c r="G622" s="5">
        <v>51928</v>
      </c>
      <c r="H622" s="16">
        <f>C622/G622</f>
        <v>2.6733554151902634</v>
      </c>
    </row>
    <row r="623" spans="1:754" x14ac:dyDescent="0.2">
      <c r="A623" s="2">
        <v>1974</v>
      </c>
      <c r="B623" s="19" t="s">
        <v>32</v>
      </c>
      <c r="C623" s="6">
        <v>160954</v>
      </c>
      <c r="D623" s="5">
        <v>680</v>
      </c>
      <c r="E623" s="7">
        <f>C623/D623</f>
        <v>236.6970588235294</v>
      </c>
      <c r="F623" s="11">
        <f>C623/257946</f>
        <v>0.6239833143371093</v>
      </c>
      <c r="G623" s="5">
        <v>55841</v>
      </c>
      <c r="H623" s="16">
        <f>C623/G623</f>
        <v>2.8823624218763992</v>
      </c>
    </row>
    <row r="624" spans="1:754" x14ac:dyDescent="0.2">
      <c r="A624" s="2">
        <v>1978</v>
      </c>
      <c r="B624" s="19" t="s">
        <v>32</v>
      </c>
      <c r="C624" s="6">
        <v>165573</v>
      </c>
      <c r="D624" s="5">
        <v>668</v>
      </c>
      <c r="E624" s="7">
        <f>C624/D624</f>
        <v>247.86377245508982</v>
      </c>
      <c r="F624" s="11">
        <f>C624/257946</f>
        <v>0.64189016305738411</v>
      </c>
      <c r="G624" s="5">
        <v>54800</v>
      </c>
      <c r="H624" s="16">
        <f>C624/G624</f>
        <v>3.0214051094890513</v>
      </c>
    </row>
    <row r="625" spans="1:754" x14ac:dyDescent="0.2">
      <c r="A625">
        <v>1987</v>
      </c>
      <c r="B625" s="19" t="s">
        <v>32</v>
      </c>
      <c r="C625" s="6">
        <v>156368</v>
      </c>
      <c r="D625" s="5">
        <v>616</v>
      </c>
      <c r="E625" s="7">
        <f>C625/D625</f>
        <v>253.84415584415584</v>
      </c>
      <c r="F625" s="11">
        <f>C625/257946</f>
        <v>0.60620439937041082</v>
      </c>
      <c r="G625" s="14">
        <v>51317</v>
      </c>
      <c r="H625" s="16">
        <f>C625/G625</f>
        <v>3.047099401757702</v>
      </c>
    </row>
    <row r="626" spans="1:754" x14ac:dyDescent="0.2">
      <c r="A626" s="2">
        <v>2002</v>
      </c>
      <c r="B626" s="19" t="s">
        <v>32</v>
      </c>
      <c r="C626" s="6">
        <v>151977</v>
      </c>
      <c r="D626">
        <v>624</v>
      </c>
      <c r="E626" s="7">
        <f>C626/D626</f>
        <v>243.55288461538461</v>
      </c>
      <c r="F626" s="11">
        <f>C626/257946</f>
        <v>0.58918145658393617</v>
      </c>
      <c r="G626" s="5">
        <v>49298</v>
      </c>
      <c r="H626" s="16">
        <f>C626/G626</f>
        <v>3.0828228325692728</v>
      </c>
    </row>
    <row r="627" spans="1:754" x14ac:dyDescent="0.2">
      <c r="A627">
        <v>1982</v>
      </c>
      <c r="B627" s="19" t="s">
        <v>32</v>
      </c>
      <c r="C627" s="6">
        <v>164000</v>
      </c>
      <c r="D627" s="5">
        <v>657</v>
      </c>
      <c r="E627" s="7">
        <f>C627/D627</f>
        <v>249.61948249619482</v>
      </c>
      <c r="F627" s="11">
        <f>C627/257946</f>
        <v>0.63579198747024568</v>
      </c>
      <c r="G627" s="14">
        <v>53066</v>
      </c>
      <c r="H627" s="16">
        <f>C627/G627</f>
        <v>3.0904910865714394</v>
      </c>
      <c r="DU627" s="2"/>
      <c r="DV627" s="2"/>
      <c r="DW627" s="2"/>
      <c r="DX627" s="2"/>
      <c r="DY627" s="2"/>
      <c r="DZ627" s="2"/>
      <c r="EA627" s="2"/>
      <c r="EB627" s="2"/>
      <c r="EC627" s="2"/>
      <c r="ED627" s="2"/>
      <c r="EE627" s="2"/>
      <c r="EF627" s="2"/>
      <c r="EG627" s="2"/>
      <c r="EH627" s="2"/>
      <c r="EI627" s="2"/>
      <c r="EJ627" s="2"/>
      <c r="EK627" s="2"/>
      <c r="EL627" s="2"/>
      <c r="EM627" s="2"/>
      <c r="EN627" s="2"/>
      <c r="EO627" s="2"/>
      <c r="EP627" s="2"/>
      <c r="EQ627" s="2"/>
      <c r="ER627" s="2"/>
      <c r="ES627" s="2"/>
      <c r="ET627" s="2"/>
      <c r="EU627" s="2"/>
      <c r="EV627" s="2"/>
      <c r="EW627" s="2"/>
      <c r="EX627" s="2"/>
      <c r="EY627" s="2"/>
      <c r="EZ627" s="2"/>
      <c r="FA627" s="2"/>
      <c r="FB627" s="2"/>
      <c r="FC627" s="2"/>
      <c r="FD627" s="2"/>
      <c r="FE627" s="2"/>
      <c r="FF627" s="2"/>
      <c r="FG627" s="2"/>
      <c r="FH627" s="2"/>
      <c r="FI627" s="2"/>
      <c r="FJ627" s="2"/>
      <c r="FK627" s="2"/>
      <c r="FL627" s="2"/>
      <c r="FM627" s="2"/>
      <c r="FN627" s="2"/>
      <c r="FO627" s="2"/>
      <c r="FP627" s="2"/>
      <c r="FQ627" s="2"/>
      <c r="FR627" s="2"/>
      <c r="FS627" s="2"/>
      <c r="FT627" s="2"/>
      <c r="FU627" s="2"/>
      <c r="FV627" s="2"/>
      <c r="FW627" s="2"/>
      <c r="FX627" s="2"/>
      <c r="FY627" s="2"/>
      <c r="FZ627" s="2"/>
      <c r="GA627" s="2"/>
      <c r="GB627" s="2"/>
      <c r="GC627" s="2"/>
      <c r="GD627" s="2"/>
      <c r="GE627" s="2"/>
      <c r="GF627" s="2"/>
      <c r="GG627" s="2"/>
      <c r="GH627" s="2"/>
      <c r="GI627" s="2"/>
      <c r="GJ627" s="2"/>
      <c r="GK627" s="2"/>
      <c r="GL627" s="2"/>
      <c r="GM627" s="2"/>
      <c r="GN627" s="2"/>
      <c r="GO627" s="2"/>
      <c r="GP627" s="2"/>
      <c r="GQ627" s="2"/>
      <c r="GR627" s="2"/>
      <c r="GS627" s="2"/>
      <c r="GT627" s="2"/>
      <c r="GU627" s="2"/>
      <c r="GV627" s="2"/>
      <c r="GW627" s="2"/>
      <c r="GX627" s="2"/>
      <c r="GY627" s="2"/>
      <c r="GZ627" s="2"/>
      <c r="HA627" s="2"/>
      <c r="HB627" s="2"/>
      <c r="HC627" s="2"/>
      <c r="HD627" s="2"/>
      <c r="HE627" s="2"/>
      <c r="HF627" s="2"/>
      <c r="HG627" s="2"/>
      <c r="HH627" s="2"/>
      <c r="HI627" s="2"/>
      <c r="HJ627" s="2"/>
      <c r="HK627" s="2"/>
      <c r="HL627" s="2"/>
      <c r="HM627" s="2"/>
      <c r="HN627" s="2"/>
      <c r="HO627" s="2"/>
      <c r="HP627" s="2"/>
      <c r="HQ627" s="2"/>
      <c r="HR627" s="2"/>
      <c r="HS627" s="2"/>
      <c r="HT627" s="2"/>
      <c r="HU627" s="2"/>
      <c r="HV627" s="2"/>
      <c r="HW627" s="2"/>
      <c r="HX627" s="2"/>
      <c r="HY627" s="2"/>
      <c r="HZ627" s="2"/>
      <c r="IA627" s="2"/>
      <c r="IB627" s="2"/>
      <c r="IC627" s="2"/>
      <c r="ID627" s="2"/>
      <c r="IE627" s="2"/>
      <c r="IF627" s="2"/>
      <c r="IG627" s="2"/>
      <c r="IH627" s="2"/>
      <c r="II627" s="2"/>
      <c r="IJ627" s="2"/>
      <c r="IK627" s="2"/>
      <c r="IL627" s="2"/>
      <c r="IM627" s="2"/>
      <c r="IN627" s="2"/>
      <c r="IO627" s="2"/>
      <c r="IP627" s="2"/>
      <c r="IQ627" s="2"/>
      <c r="IR627" s="2"/>
      <c r="IS627" s="2"/>
      <c r="IT627" s="2"/>
      <c r="IU627" s="2"/>
      <c r="IV627" s="2"/>
      <c r="IW627" s="2"/>
      <c r="IX627" s="2"/>
      <c r="IY627" s="2"/>
      <c r="IZ627" s="2"/>
      <c r="JA627" s="2"/>
      <c r="JB627" s="2"/>
      <c r="JC627" s="2"/>
      <c r="JD627" s="2"/>
      <c r="JE627" s="2"/>
      <c r="JF627" s="2"/>
      <c r="JG627" s="2"/>
      <c r="JH627" s="2"/>
      <c r="JI627" s="2"/>
      <c r="JJ627" s="2"/>
      <c r="JK627" s="2"/>
      <c r="JL627" s="2"/>
      <c r="JM627" s="2"/>
      <c r="JN627" s="2"/>
      <c r="JO627" s="2"/>
      <c r="JP627" s="2"/>
      <c r="JQ627" s="2"/>
      <c r="JR627" s="2"/>
      <c r="JS627" s="2"/>
      <c r="JT627" s="2"/>
      <c r="JU627" s="2"/>
      <c r="JV627" s="2"/>
      <c r="JW627" s="2"/>
      <c r="JX627" s="2"/>
      <c r="JY627" s="2"/>
      <c r="JZ627" s="2"/>
      <c r="KA627" s="2"/>
      <c r="KB627" s="2"/>
      <c r="KC627" s="2"/>
      <c r="KD627" s="2"/>
      <c r="KE627" s="2"/>
      <c r="KF627" s="2"/>
      <c r="KG627" s="2"/>
      <c r="KH627" s="2"/>
      <c r="KI627" s="2"/>
      <c r="KJ627" s="2"/>
      <c r="KK627" s="2"/>
      <c r="KL627" s="2"/>
      <c r="KM627" s="2"/>
      <c r="KN627" s="2"/>
      <c r="KO627" s="2"/>
      <c r="KP627" s="2"/>
      <c r="KQ627" s="2"/>
      <c r="KR627" s="2"/>
      <c r="KS627" s="2"/>
      <c r="KT627" s="2"/>
      <c r="KU627" s="2"/>
      <c r="KV627" s="2"/>
      <c r="KW627" s="2"/>
      <c r="KX627" s="2"/>
      <c r="KY627" s="2"/>
      <c r="KZ627" s="2"/>
      <c r="LA627" s="2"/>
      <c r="LB627" s="2"/>
      <c r="LC627" s="2"/>
      <c r="LD627" s="2"/>
      <c r="LE627" s="2"/>
      <c r="LF627" s="2"/>
      <c r="LG627" s="2"/>
      <c r="LH627" s="2"/>
      <c r="LI627" s="2"/>
      <c r="LJ627" s="2"/>
      <c r="LK627" s="2"/>
      <c r="LL627" s="2"/>
      <c r="LM627" s="2"/>
      <c r="LN627" s="2"/>
      <c r="LO627" s="2"/>
      <c r="LP627" s="2"/>
      <c r="LQ627" s="2"/>
      <c r="LR627" s="2"/>
      <c r="LS627" s="2"/>
      <c r="LT627" s="2"/>
      <c r="LU627" s="2"/>
      <c r="LV627" s="2"/>
      <c r="LW627" s="2"/>
      <c r="LX627" s="2"/>
      <c r="LY627" s="2"/>
      <c r="LZ627" s="2"/>
      <c r="MA627" s="2"/>
      <c r="MB627" s="2"/>
      <c r="MC627" s="2"/>
      <c r="MD627" s="2"/>
      <c r="ME627" s="2"/>
      <c r="MF627" s="2"/>
      <c r="MG627" s="2"/>
      <c r="MH627" s="2"/>
      <c r="MI627" s="2"/>
      <c r="MJ627" s="2"/>
      <c r="MK627" s="2"/>
      <c r="ML627" s="2"/>
      <c r="MM627" s="2"/>
      <c r="MN627" s="2"/>
      <c r="MO627" s="2"/>
      <c r="MP627" s="2"/>
      <c r="MQ627" s="2"/>
      <c r="MR627" s="2"/>
      <c r="MS627" s="2"/>
      <c r="MT627" s="2"/>
      <c r="MU627" s="2"/>
      <c r="MV627" s="2"/>
      <c r="MW627" s="2"/>
      <c r="MX627" s="2"/>
      <c r="MY627" s="2"/>
      <c r="MZ627" s="2"/>
      <c r="NA627" s="2"/>
      <c r="NB627" s="2"/>
      <c r="NC627" s="2"/>
      <c r="ND627" s="2"/>
      <c r="NE627" s="2"/>
      <c r="NF627" s="2"/>
      <c r="NG627" s="2"/>
      <c r="NH627" s="2"/>
      <c r="NI627" s="2"/>
      <c r="NJ627" s="2"/>
      <c r="NK627" s="2"/>
      <c r="NL627" s="2"/>
      <c r="NM627" s="2"/>
      <c r="NN627" s="2"/>
      <c r="NO627" s="2"/>
      <c r="NP627" s="2"/>
      <c r="NQ627" s="2"/>
      <c r="NR627" s="2"/>
      <c r="NS627" s="2"/>
      <c r="NT627" s="2"/>
      <c r="NU627" s="2"/>
      <c r="NV627" s="2"/>
      <c r="NW627" s="2"/>
      <c r="NX627" s="2"/>
      <c r="NY627" s="2"/>
      <c r="NZ627" s="2"/>
      <c r="OA627" s="2"/>
      <c r="OB627" s="2"/>
      <c r="OC627" s="2"/>
      <c r="OD627" s="2"/>
      <c r="OE627" s="2"/>
      <c r="OF627" s="2"/>
      <c r="OG627" s="2"/>
      <c r="OH627" s="2"/>
      <c r="OI627" s="2"/>
      <c r="OJ627" s="2"/>
      <c r="OK627" s="2"/>
      <c r="OL627" s="2"/>
      <c r="OM627" s="2"/>
      <c r="ON627" s="2"/>
      <c r="OO627" s="2"/>
      <c r="OP627" s="2"/>
      <c r="OQ627" s="2"/>
      <c r="OR627" s="2"/>
      <c r="OS627" s="2"/>
      <c r="OT627" s="2"/>
      <c r="OU627" s="2"/>
      <c r="OV627" s="2"/>
      <c r="OW627" s="2"/>
      <c r="OX627" s="2"/>
      <c r="OY627" s="2"/>
      <c r="OZ627" s="2"/>
      <c r="PA627" s="2"/>
      <c r="PB627" s="2"/>
      <c r="PC627" s="2"/>
      <c r="PD627" s="2"/>
      <c r="PE627" s="2"/>
      <c r="PF627" s="2"/>
      <c r="PG627" s="2"/>
      <c r="PH627" s="2"/>
      <c r="PI627" s="2"/>
      <c r="PJ627" s="2"/>
      <c r="PK627" s="2"/>
      <c r="PL627" s="2"/>
      <c r="PM627" s="2"/>
      <c r="PN627" s="2"/>
      <c r="PO627" s="2"/>
      <c r="PP627" s="2"/>
      <c r="PQ627" s="2"/>
      <c r="PR627" s="2"/>
      <c r="PS627" s="2"/>
      <c r="PT627" s="2"/>
      <c r="PU627" s="2"/>
      <c r="PV627" s="2"/>
      <c r="PW627" s="2"/>
      <c r="PX627" s="2"/>
      <c r="PY627" s="2"/>
      <c r="PZ627" s="2"/>
      <c r="QA627" s="2"/>
      <c r="QB627" s="2"/>
      <c r="QC627" s="2"/>
      <c r="QD627" s="2"/>
      <c r="QE627" s="2"/>
      <c r="QF627" s="2"/>
      <c r="QG627" s="2"/>
      <c r="QH627" s="2"/>
      <c r="QI627" s="2"/>
      <c r="QJ627" s="2"/>
      <c r="QK627" s="2"/>
      <c r="QL627" s="2"/>
      <c r="QM627" s="2"/>
      <c r="QN627" s="2"/>
      <c r="QO627" s="2"/>
      <c r="QP627" s="2"/>
      <c r="QQ627" s="2"/>
      <c r="QR627" s="2"/>
      <c r="QS627" s="2"/>
      <c r="QT627" s="2"/>
      <c r="QU627" s="2"/>
      <c r="QV627" s="2"/>
      <c r="QW627" s="2"/>
      <c r="QX627" s="2"/>
      <c r="QY627" s="2"/>
      <c r="QZ627" s="2"/>
      <c r="RA627" s="2"/>
      <c r="RB627" s="2"/>
      <c r="RC627" s="2"/>
      <c r="RD627" s="2"/>
      <c r="RE627" s="2"/>
      <c r="RF627" s="2"/>
      <c r="RG627" s="2"/>
      <c r="RH627" s="2"/>
      <c r="RI627" s="2"/>
      <c r="RJ627" s="2"/>
      <c r="RK627" s="2"/>
      <c r="RL627" s="2"/>
      <c r="RM627" s="2"/>
      <c r="RN627" s="2"/>
      <c r="RO627" s="2"/>
      <c r="RP627" s="2"/>
      <c r="RQ627" s="2"/>
      <c r="RR627" s="2"/>
      <c r="RS627" s="2"/>
      <c r="RT627" s="2"/>
      <c r="RU627" s="2"/>
      <c r="RV627" s="2"/>
      <c r="RW627" s="2"/>
      <c r="RX627" s="2"/>
      <c r="RY627" s="2"/>
      <c r="RZ627" s="2"/>
      <c r="SA627" s="2"/>
      <c r="SB627" s="2"/>
      <c r="SC627" s="2"/>
      <c r="SD627" s="2"/>
      <c r="SE627" s="2"/>
      <c r="SF627" s="2"/>
      <c r="SG627" s="2"/>
      <c r="SH627" s="2"/>
      <c r="SI627" s="2"/>
      <c r="SJ627" s="2"/>
      <c r="SK627" s="2"/>
      <c r="SL627" s="2"/>
      <c r="SM627" s="2"/>
      <c r="SN627" s="2"/>
      <c r="SO627" s="2"/>
      <c r="SP627" s="2"/>
      <c r="SQ627" s="2"/>
      <c r="SR627" s="2"/>
      <c r="SS627" s="2"/>
      <c r="ST627" s="2"/>
      <c r="SU627" s="2"/>
      <c r="SV627" s="2"/>
      <c r="SW627" s="2"/>
      <c r="SX627" s="2"/>
      <c r="SY627" s="2"/>
      <c r="SZ627" s="2"/>
      <c r="TA627" s="2"/>
      <c r="TB627" s="2"/>
      <c r="TC627" s="2"/>
      <c r="TD627" s="2"/>
      <c r="TE627" s="2"/>
      <c r="TF627" s="2"/>
      <c r="TG627" s="2"/>
      <c r="TH627" s="2"/>
      <c r="TI627" s="2"/>
      <c r="TJ627" s="2"/>
      <c r="TK627" s="2"/>
      <c r="TL627" s="2"/>
      <c r="TM627" s="2"/>
      <c r="TN627" s="2"/>
      <c r="TO627" s="2"/>
      <c r="TP627" s="2"/>
      <c r="TQ627" s="2"/>
      <c r="TR627" s="2"/>
      <c r="TS627" s="2"/>
      <c r="TT627" s="2"/>
      <c r="TU627" s="2"/>
      <c r="TV627" s="2"/>
      <c r="TW627" s="2"/>
      <c r="TX627" s="2"/>
      <c r="TY627" s="2"/>
      <c r="TZ627" s="2"/>
      <c r="UA627" s="2"/>
      <c r="UB627" s="2"/>
      <c r="UC627" s="2"/>
      <c r="UD627" s="2"/>
      <c r="UE627" s="2"/>
      <c r="UF627" s="2"/>
      <c r="UG627" s="2"/>
      <c r="UH627" s="2"/>
      <c r="UI627" s="2"/>
      <c r="UJ627" s="2"/>
      <c r="UK627" s="2"/>
      <c r="UL627" s="2"/>
      <c r="UM627" s="2"/>
      <c r="UN627" s="2"/>
      <c r="UO627" s="2"/>
      <c r="UP627" s="2"/>
      <c r="UQ627" s="2"/>
      <c r="UR627" s="2"/>
      <c r="US627" s="2"/>
      <c r="UT627" s="2"/>
      <c r="UU627" s="2"/>
      <c r="UV627" s="2"/>
      <c r="UW627" s="2"/>
      <c r="UX627" s="2"/>
      <c r="UY627" s="2"/>
      <c r="UZ627" s="2"/>
      <c r="VA627" s="2"/>
      <c r="VB627" s="2"/>
      <c r="VC627" s="2"/>
      <c r="VD627" s="2"/>
      <c r="VE627" s="2"/>
      <c r="VF627" s="2"/>
      <c r="VG627" s="2"/>
      <c r="VH627" s="2"/>
      <c r="VI627" s="2"/>
      <c r="VJ627" s="2"/>
      <c r="VK627" s="2"/>
      <c r="VL627" s="2"/>
      <c r="VM627" s="2"/>
      <c r="VN627" s="2"/>
      <c r="VO627" s="2"/>
      <c r="VP627" s="2"/>
      <c r="VQ627" s="2"/>
      <c r="VR627" s="2"/>
      <c r="VS627" s="2"/>
      <c r="VT627" s="2"/>
      <c r="VU627" s="2"/>
      <c r="VV627" s="2"/>
      <c r="VW627" s="2"/>
      <c r="VX627" s="2"/>
      <c r="VY627" s="2"/>
      <c r="VZ627" s="2"/>
      <c r="WA627" s="2"/>
      <c r="WB627" s="2"/>
      <c r="WC627" s="2"/>
      <c r="WD627" s="2"/>
      <c r="WE627" s="2"/>
      <c r="WF627" s="2"/>
      <c r="WG627" s="2"/>
      <c r="WH627" s="2"/>
      <c r="WI627" s="2"/>
      <c r="WJ627" s="2"/>
      <c r="WK627" s="2"/>
      <c r="WL627" s="2"/>
      <c r="WM627" s="2"/>
      <c r="WN627" s="2"/>
      <c r="WO627" s="2"/>
      <c r="WP627" s="2"/>
      <c r="WQ627" s="2"/>
      <c r="WR627" s="2"/>
      <c r="WS627" s="2"/>
      <c r="WT627" s="2"/>
      <c r="WU627" s="2"/>
      <c r="WV627" s="2"/>
      <c r="WW627" s="2"/>
      <c r="WX627" s="2"/>
      <c r="WY627" s="2"/>
      <c r="WZ627" s="2"/>
      <c r="XA627" s="2"/>
      <c r="XB627" s="2"/>
      <c r="XC627" s="2"/>
      <c r="XD627" s="2"/>
      <c r="XE627" s="2"/>
      <c r="XF627" s="2"/>
      <c r="XG627" s="2"/>
      <c r="XH627" s="2"/>
      <c r="XI627" s="2"/>
      <c r="XJ627" s="2"/>
      <c r="XK627" s="2"/>
      <c r="XL627" s="2"/>
      <c r="XM627" s="2"/>
      <c r="XN627" s="2"/>
      <c r="XO627" s="2"/>
      <c r="XP627" s="2"/>
      <c r="XQ627" s="2"/>
      <c r="XR627" s="2"/>
      <c r="XS627" s="2"/>
      <c r="XT627" s="2"/>
      <c r="XU627" s="2"/>
      <c r="XV627" s="2"/>
      <c r="XW627" s="2"/>
      <c r="XX627" s="2"/>
      <c r="XY627" s="2"/>
      <c r="XZ627" s="2"/>
      <c r="YA627" s="2"/>
      <c r="YB627" s="2"/>
      <c r="YC627" s="2"/>
      <c r="YD627" s="2"/>
      <c r="YE627" s="2"/>
      <c r="YF627" s="2"/>
      <c r="YG627" s="2"/>
      <c r="YH627" s="2"/>
      <c r="YI627" s="2"/>
      <c r="YJ627" s="2"/>
      <c r="YK627" s="2"/>
      <c r="YL627" s="2"/>
      <c r="YM627" s="2"/>
      <c r="YN627" s="2"/>
      <c r="YO627" s="2"/>
      <c r="YP627" s="2"/>
      <c r="YQ627" s="2"/>
      <c r="YR627" s="2"/>
      <c r="YS627" s="2"/>
      <c r="YT627" s="2"/>
      <c r="YU627" s="2"/>
      <c r="YV627" s="2"/>
      <c r="YW627" s="2"/>
      <c r="YX627" s="2"/>
      <c r="YY627" s="2"/>
      <c r="YZ627" s="2"/>
      <c r="ZA627" s="2"/>
      <c r="ZB627" s="2"/>
      <c r="ZC627" s="2"/>
      <c r="ZD627" s="2"/>
      <c r="ZE627" s="2"/>
      <c r="ZF627" s="2"/>
      <c r="ZG627" s="2"/>
      <c r="ZH627" s="2"/>
      <c r="ZI627" s="2"/>
      <c r="ZJ627" s="2"/>
      <c r="ZK627" s="2"/>
      <c r="ZL627" s="2"/>
      <c r="ZM627" s="2"/>
      <c r="ZN627" s="2"/>
      <c r="ZO627" s="2"/>
      <c r="ZP627" s="2"/>
      <c r="ZQ627" s="2"/>
      <c r="ZR627" s="2"/>
      <c r="ZS627" s="2"/>
      <c r="ZT627" s="2"/>
      <c r="ZU627" s="2"/>
      <c r="ZV627" s="2"/>
      <c r="ZW627" s="2"/>
      <c r="ZX627" s="2"/>
      <c r="ZY627" s="2"/>
      <c r="ZZ627" s="2"/>
      <c r="AAA627" s="2"/>
      <c r="AAB627" s="2"/>
      <c r="AAC627" s="2"/>
      <c r="AAD627" s="2"/>
      <c r="AAE627" s="2"/>
      <c r="AAF627" s="2"/>
      <c r="AAG627" s="2"/>
      <c r="AAH627" s="2"/>
      <c r="AAI627" s="2"/>
      <c r="AAJ627" s="2"/>
      <c r="AAK627" s="2"/>
      <c r="AAL627" s="2"/>
      <c r="AAM627" s="2"/>
      <c r="AAN627" s="2"/>
      <c r="AAO627" s="2"/>
      <c r="AAP627" s="2"/>
      <c r="AAQ627" s="2"/>
      <c r="AAR627" s="2"/>
      <c r="AAS627" s="2"/>
      <c r="AAT627" s="2"/>
      <c r="AAU627" s="2"/>
      <c r="AAV627" s="2"/>
      <c r="AAW627" s="2"/>
      <c r="AAX627" s="2"/>
      <c r="AAY627" s="2"/>
      <c r="AAZ627" s="2"/>
      <c r="ABA627" s="2"/>
      <c r="ABB627" s="2"/>
      <c r="ABC627" s="2"/>
      <c r="ABD627" s="2"/>
      <c r="ABE627" s="2"/>
      <c r="ABF627" s="2"/>
      <c r="ABG627" s="2"/>
      <c r="ABH627" s="2"/>
      <c r="ABI627" s="2"/>
      <c r="ABJ627" s="2"/>
      <c r="ABK627" s="2"/>
      <c r="ABL627" s="2"/>
      <c r="ABM627" s="2"/>
      <c r="ABN627" s="2"/>
      <c r="ABO627" s="2"/>
      <c r="ABP627" s="2"/>
      <c r="ABQ627" s="2"/>
      <c r="ABR627" s="2"/>
      <c r="ABS627" s="2"/>
      <c r="ABT627" s="2"/>
      <c r="ABU627" s="2"/>
      <c r="ABV627" s="2"/>
      <c r="ABW627" s="2"/>
      <c r="ABX627" s="2"/>
      <c r="ABY627" s="2"/>
      <c r="ABZ627" s="2"/>
    </row>
    <row r="628" spans="1:754" x14ac:dyDescent="0.2">
      <c r="A628" s="2">
        <v>1950</v>
      </c>
      <c r="B628" s="19" t="s">
        <v>32</v>
      </c>
      <c r="C628" s="6">
        <v>204612</v>
      </c>
      <c r="D628" s="5">
        <v>1473</v>
      </c>
      <c r="E628" s="7">
        <f>C628/D628</f>
        <v>138.90835030549897</v>
      </c>
      <c r="F628" s="11">
        <f>C628/257946</f>
        <v>0.79323579353818241</v>
      </c>
      <c r="G628" s="12">
        <v>59142</v>
      </c>
      <c r="H628" s="16">
        <f>C628/G628</f>
        <v>3.4596733285989654</v>
      </c>
    </row>
    <row r="629" spans="1:754" x14ac:dyDescent="0.2">
      <c r="A629" s="2">
        <v>1940</v>
      </c>
      <c r="B629" s="19" t="s">
        <v>32</v>
      </c>
      <c r="C629" s="6">
        <v>209521</v>
      </c>
      <c r="D629" s="5">
        <v>1813</v>
      </c>
      <c r="E629" s="7">
        <f>C629/D629</f>
        <v>115.56591285162713</v>
      </c>
      <c r="F629" s="11">
        <f>C629/257946</f>
        <v>0.81226690857776429</v>
      </c>
      <c r="G629" s="9">
        <v>59142</v>
      </c>
      <c r="H629" s="16">
        <f>C629/G629</f>
        <v>3.5426769470088937</v>
      </c>
    </row>
    <row r="630" spans="1:754" x14ac:dyDescent="0.2">
      <c r="A630">
        <v>1930</v>
      </c>
      <c r="B630" s="19" t="s">
        <v>32</v>
      </c>
      <c r="C630" s="5">
        <v>212331</v>
      </c>
      <c r="D630" s="5">
        <v>1753</v>
      </c>
      <c r="E630" s="7">
        <f>C630/D630</f>
        <v>121.12435824301198</v>
      </c>
      <c r="F630" s="11">
        <f>C630/257946</f>
        <v>0.8231606615338094</v>
      </c>
      <c r="G630" s="12">
        <v>57928</v>
      </c>
      <c r="H630" s="16">
        <f>C630/G630</f>
        <v>3.6654294986880265</v>
      </c>
    </row>
    <row r="631" spans="1:754" x14ac:dyDescent="0.2">
      <c r="A631">
        <v>1920</v>
      </c>
      <c r="B631" s="19" t="s">
        <v>32</v>
      </c>
      <c r="C631" s="4">
        <v>227035</v>
      </c>
      <c r="D631">
        <v>2015</v>
      </c>
      <c r="E631" s="7">
        <f>C631/D631</f>
        <v>112.67245657568238</v>
      </c>
      <c r="F631" s="11">
        <f>C631/257946</f>
        <v>0.88016484070309287</v>
      </c>
      <c r="G631" s="9">
        <v>57928</v>
      </c>
      <c r="H631" s="16">
        <f>C631/G631</f>
        <v>3.9192618422869767</v>
      </c>
    </row>
    <row r="632" spans="1:754" x14ac:dyDescent="0.2">
      <c r="A632">
        <v>1910</v>
      </c>
      <c r="B632" s="19" t="s">
        <v>32</v>
      </c>
      <c r="C632" s="4">
        <v>234041</v>
      </c>
      <c r="D632" s="5">
        <v>2189</v>
      </c>
      <c r="E632" s="7">
        <f>C632/D632</f>
        <v>106.9168570123344</v>
      </c>
      <c r="F632" s="11">
        <f>C632/257946</f>
        <v>0.90732556426538891</v>
      </c>
      <c r="G632" s="15"/>
      <c r="DU632" s="2"/>
      <c r="DV632" s="2"/>
      <c r="DW632" s="2"/>
      <c r="DX632" s="2"/>
      <c r="DY632" s="2"/>
      <c r="DZ632" s="2"/>
      <c r="EA632" s="2"/>
      <c r="EB632" s="2"/>
      <c r="EC632" s="2"/>
      <c r="ED632" s="2"/>
      <c r="EE632" s="2"/>
      <c r="EF632" s="2"/>
      <c r="EG632" s="2"/>
      <c r="EH632" s="2"/>
      <c r="EI632" s="2"/>
      <c r="EJ632" s="2"/>
      <c r="EK632" s="2"/>
      <c r="EL632" s="2"/>
      <c r="EM632" s="2"/>
      <c r="EN632" s="2"/>
      <c r="EO632" s="2"/>
      <c r="EP632" s="2"/>
      <c r="EQ632" s="2"/>
      <c r="ER632" s="2"/>
      <c r="ES632" s="2"/>
      <c r="ET632" s="2"/>
      <c r="EU632" s="2"/>
      <c r="EV632" s="2"/>
      <c r="EW632" s="2"/>
      <c r="EX632" s="2"/>
      <c r="EY632" s="2"/>
      <c r="EZ632" s="2"/>
      <c r="FA632" s="2"/>
      <c r="FB632" s="2"/>
      <c r="FC632" s="2"/>
      <c r="FD632" s="2"/>
      <c r="FE632" s="2"/>
      <c r="FF632" s="2"/>
      <c r="FG632" s="2"/>
      <c r="FH632" s="2"/>
      <c r="FI632" s="2"/>
      <c r="FJ632" s="2"/>
      <c r="FK632" s="2"/>
      <c r="FL632" s="2"/>
      <c r="FM632" s="2"/>
      <c r="FN632" s="2"/>
      <c r="FO632" s="2"/>
      <c r="FP632" s="2"/>
      <c r="FQ632" s="2"/>
      <c r="FR632" s="2"/>
      <c r="FS632" s="2"/>
      <c r="FT632" s="2"/>
      <c r="FU632" s="2"/>
      <c r="FV632" s="2"/>
      <c r="FW632" s="2"/>
      <c r="FX632" s="2"/>
      <c r="FY632" s="2"/>
      <c r="FZ632" s="2"/>
      <c r="GA632" s="2"/>
      <c r="GB632" s="2"/>
      <c r="GC632" s="2"/>
      <c r="GD632" s="2"/>
      <c r="GE632" s="2"/>
      <c r="GF632" s="2"/>
      <c r="GG632" s="2"/>
      <c r="GH632" s="2"/>
      <c r="GI632" s="2"/>
      <c r="GJ632" s="2"/>
      <c r="GK632" s="2"/>
      <c r="GL632" s="2"/>
      <c r="GM632" s="2"/>
      <c r="GN632" s="2"/>
      <c r="GO632" s="2"/>
      <c r="GP632" s="2"/>
      <c r="GQ632" s="2"/>
      <c r="GR632" s="2"/>
      <c r="GS632" s="2"/>
      <c r="GT632" s="2"/>
      <c r="GU632" s="2"/>
      <c r="GV632" s="2"/>
      <c r="GW632" s="2"/>
      <c r="GX632" s="2"/>
      <c r="GY632" s="2"/>
      <c r="GZ632" s="2"/>
      <c r="HA632" s="2"/>
      <c r="HB632" s="2"/>
      <c r="HC632" s="2"/>
      <c r="HD632" s="2"/>
      <c r="HE632" s="2"/>
      <c r="HF632" s="2"/>
      <c r="HG632" s="2"/>
      <c r="HH632" s="2"/>
      <c r="HI632" s="2"/>
      <c r="HJ632" s="2"/>
      <c r="HK632" s="2"/>
      <c r="HL632" s="2"/>
      <c r="HM632" s="2"/>
      <c r="HN632" s="2"/>
      <c r="HO632" s="2"/>
      <c r="HP632" s="2"/>
      <c r="HQ632" s="2"/>
      <c r="HR632" s="2"/>
      <c r="HS632" s="2"/>
      <c r="HT632" s="2"/>
      <c r="HU632" s="2"/>
      <c r="HV632" s="2"/>
      <c r="HW632" s="2"/>
      <c r="HX632" s="2"/>
      <c r="HY632" s="2"/>
      <c r="HZ632" s="2"/>
      <c r="IA632" s="2"/>
      <c r="IB632" s="2"/>
      <c r="IC632" s="2"/>
      <c r="ID632" s="2"/>
      <c r="IE632" s="2"/>
      <c r="IF632" s="2"/>
      <c r="IG632" s="2"/>
      <c r="IH632" s="2"/>
      <c r="II632" s="2"/>
      <c r="IJ632" s="2"/>
      <c r="IK632" s="2"/>
      <c r="IL632" s="2"/>
      <c r="IM632" s="2"/>
      <c r="IN632" s="2"/>
      <c r="IO632" s="2"/>
      <c r="IP632" s="2"/>
      <c r="IQ632" s="2"/>
      <c r="IR632" s="2"/>
      <c r="IS632" s="2"/>
      <c r="IT632" s="2"/>
      <c r="IU632" s="2"/>
      <c r="IV632" s="2"/>
      <c r="IW632" s="2"/>
      <c r="IX632" s="2"/>
      <c r="IY632" s="2"/>
      <c r="IZ632" s="2"/>
      <c r="JA632" s="2"/>
      <c r="JB632" s="2"/>
      <c r="JC632" s="2"/>
      <c r="JD632" s="2"/>
      <c r="JE632" s="2"/>
      <c r="JF632" s="2"/>
      <c r="JG632" s="2"/>
      <c r="JH632" s="2"/>
      <c r="JI632" s="2"/>
      <c r="JJ632" s="2"/>
      <c r="JK632" s="2"/>
      <c r="JL632" s="2"/>
      <c r="JM632" s="2"/>
      <c r="JN632" s="2"/>
      <c r="JO632" s="2"/>
      <c r="JP632" s="2"/>
      <c r="JQ632" s="2"/>
      <c r="JR632" s="2"/>
      <c r="JS632" s="2"/>
      <c r="JT632" s="2"/>
      <c r="JU632" s="2"/>
      <c r="JV632" s="2"/>
      <c r="JW632" s="2"/>
      <c r="JX632" s="2"/>
      <c r="JY632" s="2"/>
      <c r="JZ632" s="2"/>
      <c r="KA632" s="2"/>
      <c r="KB632" s="2"/>
      <c r="KC632" s="2"/>
      <c r="KD632" s="2"/>
      <c r="KE632" s="2"/>
      <c r="KF632" s="2"/>
      <c r="KG632" s="2"/>
      <c r="KH632" s="2"/>
      <c r="KI632" s="2"/>
      <c r="KJ632" s="2"/>
      <c r="KK632" s="2"/>
      <c r="KL632" s="2"/>
      <c r="KM632" s="2"/>
      <c r="KN632" s="2"/>
      <c r="KO632" s="2"/>
      <c r="KP632" s="2"/>
      <c r="KQ632" s="2"/>
      <c r="KR632" s="2"/>
      <c r="KS632" s="2"/>
      <c r="KT632" s="2"/>
      <c r="KU632" s="2"/>
      <c r="KV632" s="2"/>
      <c r="KW632" s="2"/>
      <c r="KX632" s="2"/>
      <c r="KY632" s="2"/>
      <c r="KZ632" s="2"/>
      <c r="LA632" s="2"/>
      <c r="LB632" s="2"/>
      <c r="LC632" s="2"/>
      <c r="LD632" s="2"/>
      <c r="LE632" s="2"/>
      <c r="LF632" s="2"/>
      <c r="LG632" s="2"/>
      <c r="LH632" s="2"/>
      <c r="LI632" s="2"/>
      <c r="LJ632" s="2"/>
      <c r="LK632" s="2"/>
      <c r="LL632" s="2"/>
      <c r="LM632" s="2"/>
      <c r="LN632" s="2"/>
      <c r="LO632" s="2"/>
      <c r="LP632" s="2"/>
      <c r="LQ632" s="2"/>
      <c r="LR632" s="2"/>
      <c r="LS632" s="2"/>
      <c r="LT632" s="2"/>
      <c r="LU632" s="2"/>
      <c r="LV632" s="2"/>
      <c r="LW632" s="2"/>
      <c r="LX632" s="2"/>
      <c r="LY632" s="2"/>
      <c r="LZ632" s="2"/>
      <c r="MA632" s="2"/>
      <c r="MB632" s="2"/>
      <c r="MC632" s="2"/>
      <c r="MD632" s="2"/>
      <c r="ME632" s="2"/>
      <c r="MF632" s="2"/>
      <c r="MG632" s="2"/>
      <c r="MH632" s="2"/>
      <c r="MI632" s="2"/>
      <c r="MJ632" s="2"/>
      <c r="MK632" s="2"/>
      <c r="ML632" s="2"/>
      <c r="MM632" s="2"/>
      <c r="MN632" s="2"/>
      <c r="MO632" s="2"/>
      <c r="MP632" s="2"/>
      <c r="MQ632" s="2"/>
      <c r="MR632" s="2"/>
      <c r="MS632" s="2"/>
      <c r="MT632" s="2"/>
      <c r="MU632" s="2"/>
      <c r="MV632" s="2"/>
      <c r="MW632" s="2"/>
      <c r="MX632" s="2"/>
      <c r="MY632" s="2"/>
      <c r="MZ632" s="2"/>
      <c r="NA632" s="2"/>
      <c r="NB632" s="2"/>
      <c r="NC632" s="2"/>
      <c r="ND632" s="2"/>
      <c r="NE632" s="2"/>
      <c r="NF632" s="2"/>
      <c r="NG632" s="2"/>
      <c r="NH632" s="2"/>
      <c r="NI632" s="2"/>
      <c r="NJ632" s="2"/>
      <c r="NK632" s="2"/>
      <c r="NL632" s="2"/>
      <c r="NM632" s="2"/>
      <c r="NN632" s="2"/>
      <c r="NO632" s="2"/>
      <c r="NP632" s="2"/>
      <c r="NQ632" s="2"/>
      <c r="NR632" s="2"/>
      <c r="NS632" s="2"/>
      <c r="NT632" s="2"/>
      <c r="NU632" s="2"/>
      <c r="NV632" s="2"/>
      <c r="NW632" s="2"/>
      <c r="NX632" s="2"/>
      <c r="NY632" s="2"/>
      <c r="NZ632" s="2"/>
      <c r="OA632" s="2"/>
      <c r="OB632" s="2"/>
      <c r="OC632" s="2"/>
      <c r="OD632" s="2"/>
      <c r="OE632" s="2"/>
      <c r="OF632" s="2"/>
      <c r="OG632" s="2"/>
      <c r="OH632" s="2"/>
      <c r="OI632" s="2"/>
      <c r="OJ632" s="2"/>
      <c r="OK632" s="2"/>
      <c r="OL632" s="2"/>
      <c r="OM632" s="2"/>
      <c r="ON632" s="2"/>
      <c r="OO632" s="2"/>
      <c r="OP632" s="2"/>
      <c r="OQ632" s="2"/>
      <c r="OR632" s="2"/>
      <c r="OS632" s="2"/>
      <c r="OT632" s="2"/>
      <c r="OU632" s="2"/>
      <c r="OV632" s="2"/>
      <c r="OW632" s="2"/>
      <c r="OX632" s="2"/>
      <c r="OY632" s="2"/>
      <c r="OZ632" s="2"/>
      <c r="PA632" s="2"/>
      <c r="PB632" s="2"/>
      <c r="PC632" s="2"/>
      <c r="PD632" s="2"/>
      <c r="PE632" s="2"/>
      <c r="PF632" s="2"/>
      <c r="PG632" s="2"/>
      <c r="PH632" s="2"/>
      <c r="PI632" s="2"/>
      <c r="PJ632" s="2"/>
      <c r="PK632" s="2"/>
      <c r="PL632" s="2"/>
      <c r="PM632" s="2"/>
      <c r="PN632" s="2"/>
      <c r="PO632" s="2"/>
      <c r="PP632" s="2"/>
      <c r="PQ632" s="2"/>
      <c r="PR632" s="2"/>
      <c r="PS632" s="2"/>
      <c r="PT632" s="2"/>
      <c r="PU632" s="2"/>
      <c r="PV632" s="2"/>
      <c r="PW632" s="2"/>
      <c r="PX632" s="2"/>
      <c r="PY632" s="2"/>
      <c r="PZ632" s="2"/>
      <c r="QA632" s="2"/>
      <c r="QB632" s="2"/>
      <c r="QC632" s="2"/>
      <c r="QD632" s="2"/>
      <c r="QE632" s="2"/>
      <c r="QF632" s="2"/>
      <c r="QG632" s="2"/>
      <c r="QH632" s="2"/>
      <c r="QI632" s="2"/>
      <c r="QJ632" s="2"/>
      <c r="QK632" s="2"/>
      <c r="QL632" s="2"/>
      <c r="QM632" s="2"/>
      <c r="QN632" s="2"/>
      <c r="QO632" s="2"/>
      <c r="QP632" s="2"/>
      <c r="QQ632" s="2"/>
      <c r="QR632" s="2"/>
      <c r="QS632" s="2"/>
      <c r="QT632" s="2"/>
      <c r="QU632" s="2"/>
      <c r="QV632" s="2"/>
      <c r="QW632" s="2"/>
      <c r="QX632" s="2"/>
      <c r="QY632" s="2"/>
      <c r="QZ632" s="2"/>
      <c r="RA632" s="2"/>
      <c r="RB632" s="2"/>
      <c r="RC632" s="2"/>
      <c r="RD632" s="2"/>
      <c r="RE632" s="2"/>
      <c r="RF632" s="2"/>
      <c r="RG632" s="2"/>
      <c r="RH632" s="2"/>
      <c r="RI632" s="2"/>
      <c r="RJ632" s="2"/>
      <c r="RK632" s="2"/>
      <c r="RL632" s="2"/>
      <c r="RM632" s="2"/>
      <c r="RN632" s="2"/>
      <c r="RO632" s="2"/>
      <c r="RP632" s="2"/>
      <c r="RQ632" s="2"/>
      <c r="RR632" s="2"/>
      <c r="RS632" s="2"/>
      <c r="RT632" s="2"/>
      <c r="RU632" s="2"/>
      <c r="RV632" s="2"/>
      <c r="RW632" s="2"/>
      <c r="RX632" s="2"/>
      <c r="RY632" s="2"/>
      <c r="RZ632" s="2"/>
      <c r="SA632" s="2"/>
      <c r="SB632" s="2"/>
      <c r="SC632" s="2"/>
      <c r="SD632" s="2"/>
      <c r="SE632" s="2"/>
      <c r="SF632" s="2"/>
      <c r="SG632" s="2"/>
      <c r="SH632" s="2"/>
      <c r="SI632" s="2"/>
      <c r="SJ632" s="2"/>
      <c r="SK632" s="2"/>
      <c r="SL632" s="2"/>
      <c r="SM632" s="2"/>
      <c r="SN632" s="2"/>
      <c r="SO632" s="2"/>
      <c r="SP632" s="2"/>
      <c r="SQ632" s="2"/>
      <c r="SR632" s="2"/>
      <c r="SS632" s="2"/>
      <c r="ST632" s="2"/>
      <c r="SU632" s="2"/>
      <c r="SV632" s="2"/>
      <c r="SW632" s="2"/>
      <c r="SX632" s="2"/>
      <c r="SY632" s="2"/>
      <c r="SZ632" s="2"/>
      <c r="TA632" s="2"/>
      <c r="TB632" s="2"/>
      <c r="TC632" s="2"/>
      <c r="TD632" s="2"/>
      <c r="TE632" s="2"/>
      <c r="TF632" s="2"/>
      <c r="TG632" s="2"/>
      <c r="TH632" s="2"/>
      <c r="TI632" s="2"/>
      <c r="TJ632" s="2"/>
      <c r="TK632" s="2"/>
      <c r="TL632" s="2"/>
      <c r="TM632" s="2"/>
      <c r="TN632" s="2"/>
      <c r="TO632" s="2"/>
      <c r="TP632" s="2"/>
      <c r="TQ632" s="2"/>
      <c r="TR632" s="2"/>
      <c r="TS632" s="2"/>
      <c r="TT632" s="2"/>
      <c r="TU632" s="2"/>
      <c r="TV632" s="2"/>
      <c r="TW632" s="2"/>
      <c r="TX632" s="2"/>
      <c r="TY632" s="2"/>
      <c r="TZ632" s="2"/>
      <c r="UA632" s="2"/>
      <c r="UB632" s="2"/>
      <c r="UC632" s="2"/>
      <c r="UD632" s="2"/>
      <c r="UE632" s="2"/>
      <c r="UF632" s="2"/>
      <c r="UG632" s="2"/>
      <c r="UH632" s="2"/>
      <c r="UI632" s="2"/>
      <c r="UJ632" s="2"/>
      <c r="UK632" s="2"/>
      <c r="UL632" s="2"/>
      <c r="UM632" s="2"/>
      <c r="UN632" s="2"/>
      <c r="UO632" s="2"/>
      <c r="UP632" s="2"/>
      <c r="UQ632" s="2"/>
      <c r="UR632" s="2"/>
      <c r="US632" s="2"/>
      <c r="UT632" s="2"/>
      <c r="UU632" s="2"/>
      <c r="UV632" s="2"/>
      <c r="UW632" s="2"/>
      <c r="UX632" s="2"/>
      <c r="UY632" s="2"/>
      <c r="UZ632" s="2"/>
      <c r="VA632" s="2"/>
      <c r="VB632" s="2"/>
      <c r="VC632" s="2"/>
      <c r="VD632" s="2"/>
      <c r="VE632" s="2"/>
      <c r="VF632" s="2"/>
      <c r="VG632" s="2"/>
      <c r="VH632" s="2"/>
      <c r="VI632" s="2"/>
      <c r="VJ632" s="2"/>
      <c r="VK632" s="2"/>
      <c r="VL632" s="2"/>
      <c r="VM632" s="2"/>
      <c r="VN632" s="2"/>
      <c r="VO632" s="2"/>
      <c r="VP632" s="2"/>
      <c r="VQ632" s="2"/>
      <c r="VR632" s="2"/>
      <c r="VS632" s="2"/>
      <c r="VT632" s="2"/>
      <c r="VU632" s="2"/>
      <c r="VV632" s="2"/>
      <c r="VW632" s="2"/>
      <c r="VX632" s="2"/>
      <c r="VY632" s="2"/>
      <c r="VZ632" s="2"/>
      <c r="WA632" s="2"/>
      <c r="WB632" s="2"/>
      <c r="WC632" s="2"/>
      <c r="WD632" s="2"/>
      <c r="WE632" s="2"/>
      <c r="WF632" s="2"/>
      <c r="WG632" s="2"/>
      <c r="WH632" s="2"/>
      <c r="WI632" s="2"/>
      <c r="WJ632" s="2"/>
      <c r="WK632" s="2"/>
      <c r="WL632" s="2"/>
      <c r="WM632" s="2"/>
      <c r="WN632" s="2"/>
      <c r="WO632" s="2"/>
      <c r="WP632" s="2"/>
      <c r="WQ632" s="2"/>
      <c r="WR632" s="2"/>
      <c r="WS632" s="2"/>
      <c r="WT632" s="2"/>
      <c r="WU632" s="2"/>
      <c r="WV632" s="2"/>
      <c r="WW632" s="2"/>
      <c r="WX632" s="2"/>
      <c r="WY632" s="2"/>
      <c r="WZ632" s="2"/>
      <c r="XA632" s="2"/>
      <c r="XB632" s="2"/>
      <c r="XC632" s="2"/>
      <c r="XD632" s="2"/>
      <c r="XE632" s="2"/>
      <c r="XF632" s="2"/>
      <c r="XG632" s="2"/>
      <c r="XH632" s="2"/>
      <c r="XI632" s="2"/>
      <c r="XJ632" s="2"/>
      <c r="XK632" s="2"/>
      <c r="XL632" s="2"/>
      <c r="XM632" s="2"/>
      <c r="XN632" s="2"/>
      <c r="XO632" s="2"/>
      <c r="XP632" s="2"/>
      <c r="XQ632" s="2"/>
      <c r="XR632" s="2"/>
      <c r="XS632" s="2"/>
      <c r="XT632" s="2"/>
      <c r="XU632" s="2"/>
      <c r="XV632" s="2"/>
      <c r="XW632" s="2"/>
      <c r="XX632" s="2"/>
      <c r="XY632" s="2"/>
      <c r="XZ632" s="2"/>
      <c r="YA632" s="2"/>
      <c r="YB632" s="2"/>
      <c r="YC632" s="2"/>
      <c r="YD632" s="2"/>
      <c r="YE632" s="2"/>
      <c r="YF632" s="2"/>
      <c r="YG632" s="2"/>
      <c r="YH632" s="2"/>
      <c r="YI632" s="2"/>
      <c r="YJ632" s="2"/>
      <c r="YK632" s="2"/>
      <c r="YL632" s="2"/>
      <c r="YM632" s="2"/>
      <c r="YN632" s="2"/>
      <c r="YO632" s="2"/>
      <c r="YP632" s="2"/>
      <c r="YQ632" s="2"/>
      <c r="YR632" s="2"/>
      <c r="YS632" s="2"/>
      <c r="YT632" s="2"/>
      <c r="YU632" s="2"/>
      <c r="YV632" s="2"/>
      <c r="YW632" s="2"/>
      <c r="YX632" s="2"/>
      <c r="YY632" s="2"/>
      <c r="YZ632" s="2"/>
      <c r="ZA632" s="2"/>
      <c r="ZB632" s="2"/>
      <c r="ZC632" s="2"/>
      <c r="ZD632" s="2"/>
      <c r="ZE632" s="2"/>
      <c r="ZF632" s="2"/>
      <c r="ZG632" s="2"/>
      <c r="ZH632" s="2"/>
      <c r="ZI632" s="2"/>
      <c r="ZJ632" s="2"/>
      <c r="ZK632" s="2"/>
      <c r="ZL632" s="2"/>
      <c r="ZM632" s="2"/>
      <c r="ZN632" s="2"/>
      <c r="ZO632" s="2"/>
      <c r="ZP632" s="2"/>
      <c r="ZQ632" s="2"/>
      <c r="ZR632" s="2"/>
      <c r="ZS632" s="2"/>
      <c r="ZT632" s="2"/>
      <c r="ZU632" s="2"/>
      <c r="ZV632" s="2"/>
      <c r="ZW632" s="2"/>
      <c r="ZX632" s="2"/>
      <c r="ZY632" s="2"/>
      <c r="ZZ632" s="2"/>
      <c r="AAA632" s="2"/>
      <c r="AAB632" s="2"/>
      <c r="AAC632" s="2"/>
      <c r="AAD632" s="2"/>
      <c r="AAE632" s="2"/>
      <c r="AAF632" s="2"/>
      <c r="AAG632" s="2"/>
      <c r="AAH632" s="2"/>
      <c r="AAI632" s="2"/>
      <c r="AAJ632" s="2"/>
      <c r="AAK632" s="2"/>
      <c r="AAL632" s="2"/>
      <c r="AAM632" s="2"/>
      <c r="AAN632" s="2"/>
      <c r="AAO632" s="2"/>
      <c r="AAP632" s="2"/>
      <c r="AAQ632" s="2"/>
      <c r="AAR632" s="2"/>
      <c r="AAS632" s="2"/>
      <c r="AAT632" s="2"/>
      <c r="AAU632" s="2"/>
      <c r="AAV632" s="2"/>
      <c r="AAW632" s="2"/>
      <c r="AAX632" s="2"/>
      <c r="AAY632" s="2"/>
      <c r="AAZ632" s="2"/>
      <c r="ABA632" s="2"/>
      <c r="ABB632" s="2"/>
      <c r="ABC632" s="2"/>
      <c r="ABD632" s="2"/>
      <c r="ABE632" s="2"/>
      <c r="ABF632" s="2"/>
      <c r="ABG632" s="2"/>
      <c r="ABH632" s="2"/>
      <c r="ABI632" s="2"/>
      <c r="ABJ632" s="2"/>
      <c r="ABK632" s="2"/>
      <c r="ABL632" s="2"/>
      <c r="ABM632" s="2"/>
      <c r="ABN632" s="2"/>
      <c r="ABO632" s="2"/>
      <c r="ABP632" s="2"/>
      <c r="ABQ632" s="2"/>
      <c r="ABR632" s="2"/>
      <c r="ABS632" s="2"/>
      <c r="ABT632" s="2"/>
      <c r="ABU632" s="2"/>
      <c r="ABV632" s="2"/>
      <c r="ABW632" s="2"/>
      <c r="ABX632" s="2"/>
      <c r="ABY632" s="2"/>
      <c r="ABZ632" s="2"/>
    </row>
    <row r="633" spans="1:754" x14ac:dyDescent="0.2">
      <c r="A633" s="2">
        <v>1935</v>
      </c>
      <c r="B633" s="19" t="s">
        <v>32</v>
      </c>
      <c r="C633" s="5">
        <v>218362</v>
      </c>
      <c r="D633" s="5">
        <v>1920</v>
      </c>
      <c r="E633" s="7">
        <f>C633/D633</f>
        <v>113.73020833333334</v>
      </c>
      <c r="F633" s="11">
        <f>C633/257946</f>
        <v>0.84654152419498652</v>
      </c>
    </row>
    <row r="634" spans="1:754" x14ac:dyDescent="0.2">
      <c r="A634">
        <v>1925</v>
      </c>
      <c r="B634" s="19" t="s">
        <v>32</v>
      </c>
      <c r="C634" s="4">
        <v>218148</v>
      </c>
      <c r="D634" s="5">
        <v>2024</v>
      </c>
      <c r="E634" s="7">
        <f>C634/D634</f>
        <v>107.78063241106719</v>
      </c>
      <c r="F634" s="11">
        <f>C634/257946</f>
        <v>0.84571189318694606</v>
      </c>
    </row>
    <row r="635" spans="1:754" x14ac:dyDescent="0.2">
      <c r="A635" s="2">
        <v>1945</v>
      </c>
      <c r="B635" s="19" t="s">
        <v>32</v>
      </c>
      <c r="C635" s="6">
        <v>217839</v>
      </c>
      <c r="D635" s="5">
        <v>1664</v>
      </c>
      <c r="E635" s="7">
        <f>C635/D635</f>
        <v>130.91286057692307</v>
      </c>
      <c r="F635" s="11">
        <f>C635/257946</f>
        <v>0.84451396803982226</v>
      </c>
      <c r="G635" s="15"/>
    </row>
    <row r="636" spans="1:754" x14ac:dyDescent="0.2">
      <c r="A636" s="2">
        <v>1954</v>
      </c>
      <c r="B636" s="19" t="s">
        <v>32</v>
      </c>
      <c r="C636" s="6">
        <v>199200</v>
      </c>
      <c r="D636" s="5">
        <v>1296</v>
      </c>
      <c r="E636" s="7">
        <f>C636/D636</f>
        <v>153.7037037037037</v>
      </c>
      <c r="F636" s="11">
        <f>C636/257946</f>
        <v>0.77225465795166426</v>
      </c>
    </row>
    <row r="637" spans="1:754" x14ac:dyDescent="0.2">
      <c r="A637" s="2">
        <v>1959</v>
      </c>
      <c r="B637" s="19" t="s">
        <v>32</v>
      </c>
      <c r="C637" s="6">
        <v>192037</v>
      </c>
      <c r="D637" s="5">
        <v>1074</v>
      </c>
      <c r="E637" s="7">
        <f>C637/D637</f>
        <v>178.80540037243946</v>
      </c>
      <c r="F637" s="11">
        <f>C637/257946</f>
        <v>0.74448527986477786</v>
      </c>
    </row>
    <row r="638" spans="1:754" x14ac:dyDescent="0.2">
      <c r="A638" s="2">
        <v>1964</v>
      </c>
      <c r="B638" s="19" t="s">
        <v>32</v>
      </c>
      <c r="C638" s="6">
        <v>186406</v>
      </c>
      <c r="D638" s="5">
        <v>940</v>
      </c>
      <c r="E638" s="7">
        <f>C638/D638</f>
        <v>198.30425531914895</v>
      </c>
      <c r="F638" s="11">
        <f>C638/257946</f>
        <v>0.72265512936816234</v>
      </c>
    </row>
    <row r="639" spans="1:754" x14ac:dyDescent="0.2">
      <c r="A639" s="2">
        <v>1969</v>
      </c>
      <c r="B639" s="19" t="s">
        <v>32</v>
      </c>
      <c r="C639" s="6">
        <v>161303</v>
      </c>
      <c r="D639" s="5">
        <v>735</v>
      </c>
      <c r="E639" s="7">
        <f>C639/D639</f>
        <v>219.45986394557823</v>
      </c>
      <c r="F639" s="11">
        <f>C639/257946</f>
        <v>0.62533631070068929</v>
      </c>
    </row>
    <row r="640" spans="1:754" x14ac:dyDescent="0.2">
      <c r="A640">
        <v>1987</v>
      </c>
      <c r="B640" s="19" t="s">
        <v>33</v>
      </c>
      <c r="C640" s="6">
        <v>471</v>
      </c>
      <c r="D640" s="5">
        <v>67</v>
      </c>
      <c r="E640" s="7">
        <f>C640/D640</f>
        <v>7.0298507462686564</v>
      </c>
      <c r="F640" s="11">
        <f>C640/182221</f>
        <v>2.5847734344559628E-3</v>
      </c>
      <c r="G640" s="14">
        <v>1304812</v>
      </c>
      <c r="H640" s="16">
        <f>C640/G640</f>
        <v>3.6097154226049424E-4</v>
      </c>
    </row>
    <row r="641" spans="1:754" x14ac:dyDescent="0.2">
      <c r="A641" s="2">
        <v>2017</v>
      </c>
      <c r="B641" s="19" t="s">
        <v>33</v>
      </c>
      <c r="C641">
        <v>910</v>
      </c>
      <c r="D641">
        <v>32</v>
      </c>
      <c r="E641" s="7">
        <f>C641/D641</f>
        <v>28.4375</v>
      </c>
      <c r="F641" s="11">
        <f>C641/182221</f>
        <v>4.993935934936149E-3</v>
      </c>
      <c r="G641" s="14">
        <v>1357260</v>
      </c>
      <c r="H641" s="16">
        <f>C641/G641</f>
        <v>6.7046844377643196E-4</v>
      </c>
    </row>
    <row r="642" spans="1:754" x14ac:dyDescent="0.2">
      <c r="A642" s="2">
        <v>1974</v>
      </c>
      <c r="B642" s="19" t="s">
        <v>33</v>
      </c>
      <c r="C642" s="6">
        <v>1112</v>
      </c>
      <c r="D642" s="5">
        <v>104</v>
      </c>
      <c r="E642" s="7">
        <f>C642/D642</f>
        <v>10.692307692307692</v>
      </c>
      <c r="F642" s="11">
        <f>C642/182221</f>
        <v>6.1024799556582392E-3</v>
      </c>
      <c r="G642" s="14">
        <v>1354613</v>
      </c>
      <c r="H642" s="16">
        <f>C642/G642</f>
        <v>8.2089866257004768E-4</v>
      </c>
    </row>
    <row r="643" spans="1:754" x14ac:dyDescent="0.2">
      <c r="A643" s="2">
        <v>2002</v>
      </c>
      <c r="B643" s="19" t="s">
        <v>33</v>
      </c>
      <c r="C643" s="6">
        <v>1118</v>
      </c>
      <c r="D643">
        <v>65</v>
      </c>
      <c r="E643" s="7">
        <f>C643/D643</f>
        <v>17.2</v>
      </c>
      <c r="F643" s="11">
        <f>C643/182221</f>
        <v>6.1354070057786977E-3</v>
      </c>
      <c r="G643" s="14">
        <v>1339572</v>
      </c>
      <c r="H643" s="16">
        <f>C643/G643</f>
        <v>8.3459493032102792E-4</v>
      </c>
    </row>
    <row r="644" spans="1:754" x14ac:dyDescent="0.2">
      <c r="A644" s="2">
        <v>1978</v>
      </c>
      <c r="B644" s="19" t="s">
        <v>33</v>
      </c>
      <c r="C644" s="6">
        <v>1151</v>
      </c>
      <c r="D644" s="5">
        <v>94</v>
      </c>
      <c r="E644" s="7">
        <f>C644/D644</f>
        <v>12.24468085106383</v>
      </c>
      <c r="F644" s="11">
        <f>C644/182221</f>
        <v>6.3165057814412173E-3</v>
      </c>
      <c r="G644" s="14">
        <v>1320672</v>
      </c>
      <c r="H644" s="16">
        <f>C644/G644</f>
        <v>8.7152601100046038E-4</v>
      </c>
    </row>
    <row r="645" spans="1:754" x14ac:dyDescent="0.2">
      <c r="A645" s="2">
        <v>2007</v>
      </c>
      <c r="B645" s="19" t="s">
        <v>33</v>
      </c>
      <c r="C645" s="5">
        <v>1288</v>
      </c>
      <c r="D645">
        <v>59</v>
      </c>
      <c r="E645" s="7">
        <f>C645/D645</f>
        <v>21.83050847457627</v>
      </c>
      <c r="F645" s="11">
        <f>C645/182221</f>
        <v>7.0683400925250104E-3</v>
      </c>
      <c r="G645" s="14">
        <v>1322048</v>
      </c>
      <c r="H645" s="16">
        <f>C645/G645</f>
        <v>9.7424601829888173E-4</v>
      </c>
    </row>
    <row r="646" spans="1:754" x14ac:dyDescent="0.2">
      <c r="A646">
        <v>1997</v>
      </c>
      <c r="B646" s="19" t="s">
        <v>33</v>
      </c>
      <c r="C646" s="6">
        <v>1390</v>
      </c>
      <c r="D646">
        <v>55</v>
      </c>
      <c r="E646" s="7">
        <f>C646/D646</f>
        <v>25.272727272727273</v>
      </c>
      <c r="F646" s="11">
        <f>C646/182221</f>
        <v>7.6280999445727986E-3</v>
      </c>
      <c r="G646" s="14">
        <v>1318211</v>
      </c>
      <c r="H646" s="16">
        <f>C646/G646</f>
        <v>1.0544594150708802E-3</v>
      </c>
    </row>
    <row r="647" spans="1:754" x14ac:dyDescent="0.2">
      <c r="A647">
        <v>1982</v>
      </c>
      <c r="B647" s="19" t="s">
        <v>33</v>
      </c>
      <c r="C647" s="6">
        <v>1897</v>
      </c>
      <c r="D647" s="5">
        <v>98</v>
      </c>
      <c r="E647" s="7">
        <f>C647/D647</f>
        <v>19.357142857142858</v>
      </c>
      <c r="F647" s="11">
        <f>C647/182221</f>
        <v>1.0410435679751511E-2</v>
      </c>
      <c r="G647" s="14">
        <v>1314841</v>
      </c>
      <c r="H647" s="16">
        <f>C647/G647</f>
        <v>1.4427599991177641E-3</v>
      </c>
      <c r="DU647" s="2"/>
      <c r="DV647" s="2"/>
      <c r="DW647" s="2"/>
      <c r="DX647" s="2"/>
      <c r="DY647" s="2"/>
      <c r="DZ647" s="2"/>
      <c r="EA647" s="2"/>
      <c r="EB647" s="2"/>
      <c r="EC647" s="2"/>
      <c r="ED647" s="2"/>
      <c r="EE647" s="2"/>
      <c r="EF647" s="2"/>
      <c r="EG647" s="2"/>
      <c r="EH647" s="2"/>
      <c r="EI647" s="2"/>
      <c r="EJ647" s="2"/>
      <c r="EK647" s="2"/>
      <c r="EL647" s="2"/>
      <c r="EM647" s="2"/>
      <c r="EN647" s="2"/>
      <c r="EO647" s="2"/>
      <c r="EP647" s="2"/>
      <c r="EQ647" s="2"/>
      <c r="ER647" s="2"/>
      <c r="ES647" s="2"/>
      <c r="ET647" s="2"/>
      <c r="EU647" s="2"/>
      <c r="EV647" s="2"/>
      <c r="EW647" s="2"/>
      <c r="EX647" s="2"/>
      <c r="EY647" s="2"/>
      <c r="EZ647" s="2"/>
      <c r="FA647" s="2"/>
      <c r="FB647" s="2"/>
      <c r="FC647" s="2"/>
      <c r="FD647" s="2"/>
      <c r="FE647" s="2"/>
      <c r="FF647" s="2"/>
      <c r="FG647" s="2"/>
      <c r="FH647" s="2"/>
      <c r="FI647" s="2"/>
      <c r="FJ647" s="2"/>
      <c r="FK647" s="2"/>
      <c r="FL647" s="2"/>
      <c r="FM647" s="2"/>
      <c r="FN647" s="2"/>
      <c r="FO647" s="2"/>
      <c r="FP647" s="2"/>
      <c r="FQ647" s="2"/>
      <c r="FR647" s="2"/>
      <c r="FS647" s="2"/>
      <c r="FT647" s="2"/>
      <c r="FU647" s="2"/>
      <c r="FV647" s="2"/>
      <c r="FW647" s="2"/>
      <c r="FX647" s="2"/>
      <c r="FY647" s="2"/>
      <c r="FZ647" s="2"/>
      <c r="GA647" s="2"/>
      <c r="GB647" s="2"/>
      <c r="GC647" s="2"/>
      <c r="GD647" s="2"/>
      <c r="GE647" s="2"/>
      <c r="GF647" s="2"/>
      <c r="GG647" s="2"/>
      <c r="GH647" s="2"/>
      <c r="GI647" s="2"/>
      <c r="GJ647" s="2"/>
      <c r="GK647" s="2"/>
      <c r="GL647" s="2"/>
      <c r="GM647" s="2"/>
      <c r="GN647" s="2"/>
      <c r="GO647" s="2"/>
      <c r="GP647" s="2"/>
      <c r="GQ647" s="2"/>
      <c r="GR647" s="2"/>
      <c r="GS647" s="2"/>
      <c r="GT647" s="2"/>
      <c r="GU647" s="2"/>
      <c r="GV647" s="2"/>
      <c r="GW647" s="2"/>
      <c r="GX647" s="2"/>
      <c r="GY647" s="2"/>
      <c r="GZ647" s="2"/>
      <c r="HA647" s="2"/>
      <c r="HB647" s="2"/>
      <c r="HC647" s="2"/>
      <c r="HD647" s="2"/>
      <c r="HE647" s="2"/>
      <c r="HF647" s="2"/>
      <c r="HG647" s="2"/>
      <c r="HH647" s="2"/>
      <c r="HI647" s="2"/>
      <c r="HJ647" s="2"/>
      <c r="HK647" s="2"/>
      <c r="HL647" s="2"/>
      <c r="HM647" s="2"/>
      <c r="HN647" s="2"/>
      <c r="HO647" s="2"/>
      <c r="HP647" s="2"/>
      <c r="HQ647" s="2"/>
      <c r="HR647" s="2"/>
      <c r="HS647" s="2"/>
      <c r="HT647" s="2"/>
      <c r="HU647" s="2"/>
      <c r="HV647" s="2"/>
      <c r="HW647" s="2"/>
      <c r="HX647" s="2"/>
      <c r="HY647" s="2"/>
      <c r="HZ647" s="2"/>
      <c r="IA647" s="2"/>
      <c r="IB647" s="2"/>
      <c r="IC647" s="2"/>
      <c r="ID647" s="2"/>
      <c r="IE647" s="2"/>
      <c r="IF647" s="2"/>
      <c r="IG647" s="2"/>
      <c r="IH647" s="2"/>
      <c r="II647" s="2"/>
      <c r="IJ647" s="2"/>
      <c r="IK647" s="2"/>
      <c r="IL647" s="2"/>
      <c r="IM647" s="2"/>
      <c r="IN647" s="2"/>
      <c r="IO647" s="2"/>
      <c r="IP647" s="2"/>
      <c r="IQ647" s="2"/>
      <c r="IR647" s="2"/>
      <c r="IS647" s="2"/>
      <c r="IT647" s="2"/>
      <c r="IU647" s="2"/>
      <c r="IV647" s="2"/>
      <c r="IW647" s="2"/>
      <c r="IX647" s="2"/>
      <c r="IY647" s="2"/>
      <c r="IZ647" s="2"/>
      <c r="JA647" s="2"/>
      <c r="JB647" s="2"/>
      <c r="JC647" s="2"/>
      <c r="JD647" s="2"/>
      <c r="JE647" s="2"/>
      <c r="JF647" s="2"/>
      <c r="JG647" s="2"/>
      <c r="JH647" s="2"/>
      <c r="JI647" s="2"/>
      <c r="JJ647" s="2"/>
      <c r="JK647" s="2"/>
      <c r="JL647" s="2"/>
      <c r="JM647" s="2"/>
      <c r="JN647" s="2"/>
      <c r="JO647" s="2"/>
      <c r="JP647" s="2"/>
      <c r="JQ647" s="2"/>
      <c r="JR647" s="2"/>
      <c r="JS647" s="2"/>
      <c r="JT647" s="2"/>
      <c r="JU647" s="2"/>
      <c r="JV647" s="2"/>
      <c r="JW647" s="2"/>
      <c r="JX647" s="2"/>
      <c r="JY647" s="2"/>
      <c r="JZ647" s="2"/>
      <c r="KA647" s="2"/>
      <c r="KB647" s="2"/>
      <c r="KC647" s="2"/>
      <c r="KD647" s="2"/>
      <c r="KE647" s="2"/>
      <c r="KF647" s="2"/>
      <c r="KG647" s="2"/>
      <c r="KH647" s="2"/>
      <c r="KI647" s="2"/>
      <c r="KJ647" s="2"/>
      <c r="KK647" s="2"/>
      <c r="KL647" s="2"/>
      <c r="KM647" s="2"/>
      <c r="KN647" s="2"/>
      <c r="KO647" s="2"/>
      <c r="KP647" s="2"/>
      <c r="KQ647" s="2"/>
      <c r="KR647" s="2"/>
      <c r="KS647" s="2"/>
      <c r="KT647" s="2"/>
      <c r="KU647" s="2"/>
      <c r="KV647" s="2"/>
      <c r="KW647" s="2"/>
      <c r="KX647" s="2"/>
      <c r="KY647" s="2"/>
      <c r="KZ647" s="2"/>
      <c r="LA647" s="2"/>
      <c r="LB647" s="2"/>
      <c r="LC647" s="2"/>
      <c r="LD647" s="2"/>
      <c r="LE647" s="2"/>
      <c r="LF647" s="2"/>
      <c r="LG647" s="2"/>
      <c r="LH647" s="2"/>
      <c r="LI647" s="2"/>
      <c r="LJ647" s="2"/>
      <c r="LK647" s="2"/>
      <c r="LL647" s="2"/>
      <c r="LM647" s="2"/>
      <c r="LN647" s="2"/>
      <c r="LO647" s="2"/>
      <c r="LP647" s="2"/>
      <c r="LQ647" s="2"/>
      <c r="LR647" s="2"/>
      <c r="LS647" s="2"/>
      <c r="LT647" s="2"/>
      <c r="LU647" s="2"/>
      <c r="LV647" s="2"/>
      <c r="LW647" s="2"/>
      <c r="LX647" s="2"/>
      <c r="LY647" s="2"/>
      <c r="LZ647" s="2"/>
      <c r="MA647" s="2"/>
      <c r="MB647" s="2"/>
      <c r="MC647" s="2"/>
      <c r="MD647" s="2"/>
      <c r="ME647" s="2"/>
      <c r="MF647" s="2"/>
      <c r="MG647" s="2"/>
      <c r="MH647" s="2"/>
      <c r="MI647" s="2"/>
      <c r="MJ647" s="2"/>
      <c r="MK647" s="2"/>
      <c r="ML647" s="2"/>
      <c r="MM647" s="2"/>
      <c r="MN647" s="2"/>
      <c r="MO647" s="2"/>
      <c r="MP647" s="2"/>
      <c r="MQ647" s="2"/>
      <c r="MR647" s="2"/>
      <c r="MS647" s="2"/>
      <c r="MT647" s="2"/>
      <c r="MU647" s="2"/>
      <c r="MV647" s="2"/>
      <c r="MW647" s="2"/>
      <c r="MX647" s="2"/>
      <c r="MY647" s="2"/>
      <c r="MZ647" s="2"/>
      <c r="NA647" s="2"/>
      <c r="NB647" s="2"/>
      <c r="NC647" s="2"/>
      <c r="ND647" s="2"/>
      <c r="NE647" s="2"/>
      <c r="NF647" s="2"/>
      <c r="NG647" s="2"/>
      <c r="NH647" s="2"/>
      <c r="NI647" s="2"/>
      <c r="NJ647" s="2"/>
      <c r="NK647" s="2"/>
      <c r="NL647" s="2"/>
      <c r="NM647" s="2"/>
      <c r="NN647" s="2"/>
      <c r="NO647" s="2"/>
      <c r="NP647" s="2"/>
      <c r="NQ647" s="2"/>
      <c r="NR647" s="2"/>
      <c r="NS647" s="2"/>
      <c r="NT647" s="2"/>
      <c r="NU647" s="2"/>
      <c r="NV647" s="2"/>
      <c r="NW647" s="2"/>
      <c r="NX647" s="2"/>
      <c r="NY647" s="2"/>
      <c r="NZ647" s="2"/>
      <c r="OA647" s="2"/>
      <c r="OB647" s="2"/>
      <c r="OC647" s="2"/>
      <c r="OD647" s="2"/>
      <c r="OE647" s="2"/>
      <c r="OF647" s="2"/>
      <c r="OG647" s="2"/>
      <c r="OH647" s="2"/>
      <c r="OI647" s="2"/>
      <c r="OJ647" s="2"/>
      <c r="OK647" s="2"/>
      <c r="OL647" s="2"/>
      <c r="OM647" s="2"/>
      <c r="ON647" s="2"/>
      <c r="OO647" s="2"/>
      <c r="OP647" s="2"/>
      <c r="OQ647" s="2"/>
      <c r="OR647" s="2"/>
      <c r="OS647" s="2"/>
      <c r="OT647" s="2"/>
      <c r="OU647" s="2"/>
      <c r="OV647" s="2"/>
      <c r="OW647" s="2"/>
      <c r="OX647" s="2"/>
      <c r="OY647" s="2"/>
      <c r="OZ647" s="2"/>
      <c r="PA647" s="2"/>
      <c r="PB647" s="2"/>
      <c r="PC647" s="2"/>
      <c r="PD647" s="2"/>
      <c r="PE647" s="2"/>
      <c r="PF647" s="2"/>
      <c r="PG647" s="2"/>
      <c r="PH647" s="2"/>
      <c r="PI647" s="2"/>
      <c r="PJ647" s="2"/>
      <c r="PK647" s="2"/>
      <c r="PL647" s="2"/>
      <c r="PM647" s="2"/>
      <c r="PN647" s="2"/>
      <c r="PO647" s="2"/>
      <c r="PP647" s="2"/>
      <c r="PQ647" s="2"/>
      <c r="PR647" s="2"/>
      <c r="PS647" s="2"/>
      <c r="PT647" s="2"/>
      <c r="PU647" s="2"/>
      <c r="PV647" s="2"/>
      <c r="PW647" s="2"/>
      <c r="PX647" s="2"/>
      <c r="PY647" s="2"/>
      <c r="PZ647" s="2"/>
      <c r="QA647" s="2"/>
      <c r="QB647" s="2"/>
      <c r="QC647" s="2"/>
      <c r="QD647" s="2"/>
      <c r="QE647" s="2"/>
      <c r="QF647" s="2"/>
      <c r="QG647" s="2"/>
      <c r="QH647" s="2"/>
      <c r="QI647" s="2"/>
      <c r="QJ647" s="2"/>
      <c r="QK647" s="2"/>
      <c r="QL647" s="2"/>
      <c r="QM647" s="2"/>
      <c r="QN647" s="2"/>
      <c r="QO647" s="2"/>
      <c r="QP647" s="2"/>
      <c r="QQ647" s="2"/>
      <c r="QR647" s="2"/>
      <c r="QS647" s="2"/>
      <c r="QT647" s="2"/>
      <c r="QU647" s="2"/>
      <c r="QV647" s="2"/>
      <c r="QW647" s="2"/>
      <c r="QX647" s="2"/>
      <c r="QY647" s="2"/>
      <c r="QZ647" s="2"/>
      <c r="RA647" s="2"/>
      <c r="RB647" s="2"/>
      <c r="RC647" s="2"/>
      <c r="RD647" s="2"/>
      <c r="RE647" s="2"/>
      <c r="RF647" s="2"/>
      <c r="RG647" s="2"/>
      <c r="RH647" s="2"/>
      <c r="RI647" s="2"/>
      <c r="RJ647" s="2"/>
      <c r="RK647" s="2"/>
      <c r="RL647" s="2"/>
      <c r="RM647" s="2"/>
      <c r="RN647" s="2"/>
      <c r="RO647" s="2"/>
      <c r="RP647" s="2"/>
      <c r="RQ647" s="2"/>
      <c r="RR647" s="2"/>
      <c r="RS647" s="2"/>
      <c r="RT647" s="2"/>
      <c r="RU647" s="2"/>
      <c r="RV647" s="2"/>
      <c r="RW647" s="2"/>
      <c r="RX647" s="2"/>
      <c r="RY647" s="2"/>
      <c r="RZ647" s="2"/>
      <c r="SA647" s="2"/>
      <c r="SB647" s="2"/>
      <c r="SC647" s="2"/>
      <c r="SD647" s="2"/>
      <c r="SE647" s="2"/>
      <c r="SF647" s="2"/>
      <c r="SG647" s="2"/>
      <c r="SH647" s="2"/>
      <c r="SI647" s="2"/>
      <c r="SJ647" s="2"/>
      <c r="SK647" s="2"/>
      <c r="SL647" s="2"/>
      <c r="SM647" s="2"/>
      <c r="SN647" s="2"/>
      <c r="SO647" s="2"/>
      <c r="SP647" s="2"/>
      <c r="SQ647" s="2"/>
      <c r="SR647" s="2"/>
      <c r="SS647" s="2"/>
      <c r="ST647" s="2"/>
      <c r="SU647" s="2"/>
      <c r="SV647" s="2"/>
      <c r="SW647" s="2"/>
      <c r="SX647" s="2"/>
      <c r="SY647" s="2"/>
      <c r="SZ647" s="2"/>
      <c r="TA647" s="2"/>
      <c r="TB647" s="2"/>
      <c r="TC647" s="2"/>
      <c r="TD647" s="2"/>
      <c r="TE647" s="2"/>
      <c r="TF647" s="2"/>
      <c r="TG647" s="2"/>
      <c r="TH647" s="2"/>
      <c r="TI647" s="2"/>
      <c r="TJ647" s="2"/>
      <c r="TK647" s="2"/>
      <c r="TL647" s="2"/>
      <c r="TM647" s="2"/>
      <c r="TN647" s="2"/>
      <c r="TO647" s="2"/>
      <c r="TP647" s="2"/>
      <c r="TQ647" s="2"/>
      <c r="TR647" s="2"/>
      <c r="TS647" s="2"/>
      <c r="TT647" s="2"/>
      <c r="TU647" s="2"/>
      <c r="TV647" s="2"/>
      <c r="TW647" s="2"/>
      <c r="TX647" s="2"/>
      <c r="TY647" s="2"/>
      <c r="TZ647" s="2"/>
      <c r="UA647" s="2"/>
      <c r="UB647" s="2"/>
      <c r="UC647" s="2"/>
      <c r="UD647" s="2"/>
      <c r="UE647" s="2"/>
      <c r="UF647" s="2"/>
      <c r="UG647" s="2"/>
      <c r="UH647" s="2"/>
      <c r="UI647" s="2"/>
      <c r="UJ647" s="2"/>
      <c r="UK647" s="2"/>
      <c r="UL647" s="2"/>
      <c r="UM647" s="2"/>
      <c r="UN647" s="2"/>
      <c r="UO647" s="2"/>
      <c r="UP647" s="2"/>
      <c r="UQ647" s="2"/>
      <c r="UR647" s="2"/>
      <c r="US647" s="2"/>
      <c r="UT647" s="2"/>
      <c r="UU647" s="2"/>
      <c r="UV647" s="2"/>
      <c r="UW647" s="2"/>
      <c r="UX647" s="2"/>
      <c r="UY647" s="2"/>
      <c r="UZ647" s="2"/>
      <c r="VA647" s="2"/>
      <c r="VB647" s="2"/>
      <c r="VC647" s="2"/>
      <c r="VD647" s="2"/>
      <c r="VE647" s="2"/>
      <c r="VF647" s="2"/>
      <c r="VG647" s="2"/>
      <c r="VH647" s="2"/>
      <c r="VI647" s="2"/>
      <c r="VJ647" s="2"/>
      <c r="VK647" s="2"/>
      <c r="VL647" s="2"/>
      <c r="VM647" s="2"/>
      <c r="VN647" s="2"/>
      <c r="VO647" s="2"/>
      <c r="VP647" s="2"/>
      <c r="VQ647" s="2"/>
      <c r="VR647" s="2"/>
      <c r="VS647" s="2"/>
      <c r="VT647" s="2"/>
      <c r="VU647" s="2"/>
      <c r="VV647" s="2"/>
      <c r="VW647" s="2"/>
      <c r="VX647" s="2"/>
      <c r="VY647" s="2"/>
      <c r="VZ647" s="2"/>
      <c r="WA647" s="2"/>
      <c r="WB647" s="2"/>
      <c r="WC647" s="2"/>
      <c r="WD647" s="2"/>
      <c r="WE647" s="2"/>
      <c r="WF647" s="2"/>
      <c r="WG647" s="2"/>
      <c r="WH647" s="2"/>
      <c r="WI647" s="2"/>
      <c r="WJ647" s="2"/>
      <c r="WK647" s="2"/>
      <c r="WL647" s="2"/>
      <c r="WM647" s="2"/>
      <c r="WN647" s="2"/>
      <c r="WO647" s="2"/>
      <c r="WP647" s="2"/>
      <c r="WQ647" s="2"/>
      <c r="WR647" s="2"/>
      <c r="WS647" s="2"/>
      <c r="WT647" s="2"/>
      <c r="WU647" s="2"/>
      <c r="WV647" s="2"/>
      <c r="WW647" s="2"/>
      <c r="WX647" s="2"/>
      <c r="WY647" s="2"/>
      <c r="WZ647" s="2"/>
      <c r="XA647" s="2"/>
      <c r="XB647" s="2"/>
      <c r="XC647" s="2"/>
      <c r="XD647" s="2"/>
      <c r="XE647" s="2"/>
      <c r="XF647" s="2"/>
      <c r="XG647" s="2"/>
      <c r="XH647" s="2"/>
      <c r="XI647" s="2"/>
      <c r="XJ647" s="2"/>
      <c r="XK647" s="2"/>
      <c r="XL647" s="2"/>
      <c r="XM647" s="2"/>
      <c r="XN647" s="2"/>
      <c r="XO647" s="2"/>
      <c r="XP647" s="2"/>
      <c r="XQ647" s="2"/>
      <c r="XR647" s="2"/>
      <c r="XS647" s="2"/>
      <c r="XT647" s="2"/>
      <c r="XU647" s="2"/>
      <c r="XV647" s="2"/>
      <c r="XW647" s="2"/>
      <c r="XX647" s="2"/>
      <c r="XY647" s="2"/>
      <c r="XZ647" s="2"/>
      <c r="YA647" s="2"/>
      <c r="YB647" s="2"/>
      <c r="YC647" s="2"/>
      <c r="YD647" s="2"/>
      <c r="YE647" s="2"/>
      <c r="YF647" s="2"/>
      <c r="YG647" s="2"/>
      <c r="YH647" s="2"/>
      <c r="YI647" s="2"/>
      <c r="YJ647" s="2"/>
      <c r="YK647" s="2"/>
      <c r="YL647" s="2"/>
      <c r="YM647" s="2"/>
      <c r="YN647" s="2"/>
      <c r="YO647" s="2"/>
      <c r="YP647" s="2"/>
      <c r="YQ647" s="2"/>
      <c r="YR647" s="2"/>
      <c r="YS647" s="2"/>
      <c r="YT647" s="2"/>
      <c r="YU647" s="2"/>
      <c r="YV647" s="2"/>
      <c r="YW647" s="2"/>
      <c r="YX647" s="2"/>
      <c r="YY647" s="2"/>
      <c r="YZ647" s="2"/>
      <c r="ZA647" s="2"/>
      <c r="ZB647" s="2"/>
      <c r="ZC647" s="2"/>
      <c r="ZD647" s="2"/>
      <c r="ZE647" s="2"/>
      <c r="ZF647" s="2"/>
      <c r="ZG647" s="2"/>
      <c r="ZH647" s="2"/>
      <c r="ZI647" s="2"/>
      <c r="ZJ647" s="2"/>
      <c r="ZK647" s="2"/>
      <c r="ZL647" s="2"/>
      <c r="ZM647" s="2"/>
      <c r="ZN647" s="2"/>
      <c r="ZO647" s="2"/>
      <c r="ZP647" s="2"/>
      <c r="ZQ647" s="2"/>
      <c r="ZR647" s="2"/>
      <c r="ZS647" s="2"/>
      <c r="ZT647" s="2"/>
      <c r="ZU647" s="2"/>
      <c r="ZV647" s="2"/>
      <c r="ZW647" s="2"/>
      <c r="ZX647" s="2"/>
      <c r="ZY647" s="2"/>
      <c r="ZZ647" s="2"/>
      <c r="AAA647" s="2"/>
      <c r="AAB647" s="2"/>
      <c r="AAC647" s="2"/>
      <c r="AAD647" s="2"/>
      <c r="AAE647" s="2"/>
      <c r="AAF647" s="2"/>
      <c r="AAG647" s="2"/>
      <c r="AAH647" s="2"/>
      <c r="AAI647" s="2"/>
      <c r="AAJ647" s="2"/>
      <c r="AAK647" s="2"/>
      <c r="AAL647" s="2"/>
      <c r="AAM647" s="2"/>
      <c r="AAN647" s="2"/>
      <c r="AAO647" s="2"/>
      <c r="AAP647" s="2"/>
      <c r="AAQ647" s="2"/>
      <c r="AAR647" s="2"/>
      <c r="AAS647" s="2"/>
      <c r="AAT647" s="2"/>
      <c r="AAU647" s="2"/>
      <c r="AAV647" s="2"/>
      <c r="AAW647" s="2"/>
      <c r="AAX647" s="2"/>
      <c r="AAY647" s="2"/>
      <c r="AAZ647" s="2"/>
      <c r="ABA647" s="2"/>
      <c r="ABB647" s="2"/>
      <c r="ABC647" s="2"/>
      <c r="ABD647" s="2"/>
      <c r="ABE647" s="2"/>
      <c r="ABF647" s="2"/>
      <c r="ABG647" s="2"/>
      <c r="ABH647" s="2"/>
      <c r="ABI647" s="2"/>
      <c r="ABJ647" s="2"/>
      <c r="ABK647" s="2"/>
      <c r="ABL647" s="2"/>
      <c r="ABM647" s="2"/>
      <c r="ABN647" s="2"/>
      <c r="ABO647" s="2"/>
      <c r="ABP647" s="2"/>
      <c r="ABQ647" s="2"/>
      <c r="ABR647" s="2"/>
      <c r="ABS647" s="2"/>
      <c r="ABT647" s="2"/>
      <c r="ABU647" s="2"/>
      <c r="ABV647" s="2"/>
      <c r="ABW647" s="2"/>
      <c r="ABX647" s="2"/>
      <c r="ABY647" s="2"/>
      <c r="ABZ647" s="2"/>
    </row>
    <row r="648" spans="1:754" x14ac:dyDescent="0.2">
      <c r="A648">
        <v>1992</v>
      </c>
      <c r="B648" s="19" t="s">
        <v>33</v>
      </c>
      <c r="C648" s="6">
        <v>1890</v>
      </c>
      <c r="D648">
        <v>62</v>
      </c>
      <c r="E648" s="7">
        <f>C648/D648</f>
        <v>30.483870967741936</v>
      </c>
      <c r="F648" s="11">
        <f>C648/182221</f>
        <v>1.037202078794431E-2</v>
      </c>
      <c r="G648" s="14">
        <v>1299575</v>
      </c>
      <c r="H648" s="16">
        <f>C648/G648</f>
        <v>1.4543216051401419E-3</v>
      </c>
    </row>
    <row r="649" spans="1:754" x14ac:dyDescent="0.2">
      <c r="A649" s="2">
        <v>2012</v>
      </c>
      <c r="B649" s="19" t="s">
        <v>33</v>
      </c>
      <c r="C649" s="5">
        <v>2682</v>
      </c>
      <c r="D649">
        <v>55</v>
      </c>
      <c r="E649" s="7">
        <f>C649/D649</f>
        <v>48.763636363636365</v>
      </c>
      <c r="F649" s="11">
        <f>C649/182221</f>
        <v>1.4718391403844781E-2</v>
      </c>
      <c r="G649" s="14">
        <v>1349753</v>
      </c>
      <c r="H649" s="16">
        <f>C649/G649</f>
        <v>1.9870302196031424E-3</v>
      </c>
    </row>
    <row r="650" spans="1:754" x14ac:dyDescent="0.2">
      <c r="A650" s="2">
        <v>1940</v>
      </c>
      <c r="B650" s="19" t="s">
        <v>33</v>
      </c>
      <c r="C650" s="6">
        <v>26543</v>
      </c>
      <c r="D650" s="5">
        <v>636</v>
      </c>
      <c r="E650" s="7">
        <f>C650/D650</f>
        <v>41.734276729559745</v>
      </c>
      <c r="F650" s="11">
        <f>C650/182221</f>
        <v>0.14566378189122001</v>
      </c>
      <c r="G650" s="12">
        <v>406748</v>
      </c>
      <c r="H650" s="16">
        <f>C650/G650</f>
        <v>6.5256620806986146E-2</v>
      </c>
    </row>
    <row r="651" spans="1:754" x14ac:dyDescent="0.2">
      <c r="A651" s="2">
        <v>1950</v>
      </c>
      <c r="B651" s="19" t="s">
        <v>33</v>
      </c>
      <c r="C651" s="6">
        <v>27334</v>
      </c>
      <c r="D651" s="5">
        <v>618</v>
      </c>
      <c r="E651" s="7">
        <f>C651/D651</f>
        <v>44.229773462783172</v>
      </c>
      <c r="F651" s="11">
        <f>C651/182221</f>
        <v>0.15000466466543372</v>
      </c>
      <c r="G651" s="12">
        <v>406748</v>
      </c>
      <c r="H651" s="16">
        <f>C651/G651</f>
        <v>6.7201313835593537E-2</v>
      </c>
    </row>
    <row r="652" spans="1:754" x14ac:dyDescent="0.2">
      <c r="A652">
        <v>1930</v>
      </c>
      <c r="B652" s="19" t="s">
        <v>33</v>
      </c>
      <c r="C652" s="5">
        <v>23477</v>
      </c>
      <c r="D652">
        <v>579</v>
      </c>
      <c r="E652" s="7">
        <f>C652/D652</f>
        <v>40.547495682210709</v>
      </c>
      <c r="F652" s="11">
        <f>C652/182221</f>
        <v>0.12883805927966591</v>
      </c>
      <c r="G652" s="12">
        <v>126120</v>
      </c>
      <c r="H652" s="16">
        <f>C652/G652</f>
        <v>0.18614811290834127</v>
      </c>
    </row>
    <row r="653" spans="1:754" x14ac:dyDescent="0.2">
      <c r="A653">
        <v>1920</v>
      </c>
      <c r="B653" s="19" t="s">
        <v>33</v>
      </c>
      <c r="C653" s="4">
        <v>59353</v>
      </c>
      <c r="D653">
        <v>935</v>
      </c>
      <c r="E653" s="7">
        <f>C653/D653</f>
        <v>63.479144385026736</v>
      </c>
      <c r="F653" s="11">
        <f>C653/182221</f>
        <v>0.3257198676332585</v>
      </c>
      <c r="G653" s="12">
        <v>126120</v>
      </c>
      <c r="H653" s="16">
        <f>C653/G653</f>
        <v>0.47060735807167775</v>
      </c>
    </row>
    <row r="654" spans="1:754" x14ac:dyDescent="0.2">
      <c r="A654">
        <v>1910</v>
      </c>
      <c r="B654" s="19" t="s">
        <v>33</v>
      </c>
      <c r="C654" s="4">
        <v>55770</v>
      </c>
      <c r="D654">
        <v>1017</v>
      </c>
      <c r="E654" s="7">
        <f>C654/D654</f>
        <v>54.837758112094399</v>
      </c>
      <c r="F654" s="11">
        <f>C654/182221</f>
        <v>0.30605693086965829</v>
      </c>
      <c r="DU654" s="2"/>
      <c r="DV654" s="2"/>
      <c r="DW654" s="2"/>
      <c r="DX654" s="2"/>
      <c r="DY654" s="2"/>
      <c r="DZ654" s="2"/>
      <c r="EA654" s="2"/>
      <c r="EB654" s="2"/>
      <c r="EC654" s="2"/>
      <c r="ED654" s="2"/>
      <c r="EE654" s="2"/>
      <c r="EF654" s="2"/>
      <c r="EG654" s="2"/>
      <c r="EH654" s="2"/>
      <c r="EI654" s="2"/>
      <c r="EJ654" s="2"/>
      <c r="EK654" s="2"/>
      <c r="EL654" s="2"/>
      <c r="EM654" s="2"/>
      <c r="EN654" s="2"/>
      <c r="EO654" s="2"/>
      <c r="EP654" s="2"/>
      <c r="EQ654" s="2"/>
      <c r="ER654" s="2"/>
      <c r="ES654" s="2"/>
      <c r="ET654" s="2"/>
      <c r="EU654" s="2"/>
      <c r="EV654" s="2"/>
      <c r="EW654" s="2"/>
      <c r="EX654" s="2"/>
      <c r="EY654" s="2"/>
      <c r="EZ654" s="2"/>
      <c r="FA654" s="2"/>
      <c r="FB654" s="2"/>
      <c r="FC654" s="2"/>
      <c r="FD654" s="2"/>
      <c r="FE654" s="2"/>
      <c r="FF654" s="2"/>
      <c r="FG654" s="2"/>
      <c r="FH654" s="2"/>
      <c r="FI654" s="2"/>
      <c r="FJ654" s="2"/>
      <c r="FK654" s="2"/>
      <c r="FL654" s="2"/>
      <c r="FM654" s="2"/>
      <c r="FN654" s="2"/>
      <c r="FO654" s="2"/>
      <c r="FP654" s="2"/>
      <c r="FQ654" s="2"/>
      <c r="FR654" s="2"/>
      <c r="FS654" s="2"/>
      <c r="FT654" s="2"/>
      <c r="FU654" s="2"/>
      <c r="FV654" s="2"/>
      <c r="FW654" s="2"/>
      <c r="FX654" s="2"/>
      <c r="FY654" s="2"/>
      <c r="FZ654" s="2"/>
      <c r="GA654" s="2"/>
      <c r="GB654" s="2"/>
      <c r="GC654" s="2"/>
      <c r="GD654" s="2"/>
      <c r="GE654" s="2"/>
      <c r="GF654" s="2"/>
      <c r="GG654" s="2"/>
      <c r="GH654" s="2"/>
      <c r="GI654" s="2"/>
      <c r="GJ654" s="2"/>
      <c r="GK654" s="2"/>
      <c r="GL654" s="2"/>
      <c r="GM654" s="2"/>
      <c r="GN654" s="2"/>
      <c r="GO654" s="2"/>
      <c r="GP654" s="2"/>
      <c r="GQ654" s="2"/>
      <c r="GR654" s="2"/>
      <c r="GS654" s="2"/>
      <c r="GT654" s="2"/>
      <c r="GU654" s="2"/>
      <c r="GV654" s="2"/>
      <c r="GW654" s="2"/>
      <c r="GX654" s="2"/>
      <c r="GY654" s="2"/>
      <c r="GZ654" s="2"/>
      <c r="HA654" s="2"/>
      <c r="HB654" s="2"/>
      <c r="HC654" s="2"/>
      <c r="HD654" s="2"/>
      <c r="HE654" s="2"/>
      <c r="HF654" s="2"/>
      <c r="HG654" s="2"/>
      <c r="HH654" s="2"/>
      <c r="HI654" s="2"/>
      <c r="HJ654" s="2"/>
      <c r="HK654" s="2"/>
      <c r="HL654" s="2"/>
      <c r="HM654" s="2"/>
      <c r="HN654" s="2"/>
      <c r="HO654" s="2"/>
      <c r="HP654" s="2"/>
      <c r="HQ654" s="2"/>
      <c r="HR654" s="2"/>
      <c r="HS654" s="2"/>
      <c r="HT654" s="2"/>
      <c r="HU654" s="2"/>
      <c r="HV654" s="2"/>
      <c r="HW654" s="2"/>
      <c r="HX654" s="2"/>
      <c r="HY654" s="2"/>
      <c r="HZ654" s="2"/>
      <c r="IA654" s="2"/>
      <c r="IB654" s="2"/>
      <c r="IC654" s="2"/>
      <c r="ID654" s="2"/>
      <c r="IE654" s="2"/>
      <c r="IF654" s="2"/>
      <c r="IG654" s="2"/>
      <c r="IH654" s="2"/>
      <c r="II654" s="2"/>
      <c r="IJ654" s="2"/>
      <c r="IK654" s="2"/>
      <c r="IL654" s="2"/>
      <c r="IM654" s="2"/>
      <c r="IN654" s="2"/>
      <c r="IO654" s="2"/>
      <c r="IP654" s="2"/>
      <c r="IQ654" s="2"/>
      <c r="IR654" s="2"/>
      <c r="IS654" s="2"/>
      <c r="IT654" s="2"/>
      <c r="IU654" s="2"/>
      <c r="IV654" s="2"/>
      <c r="IW654" s="2"/>
      <c r="IX654" s="2"/>
      <c r="IY654" s="2"/>
      <c r="IZ654" s="2"/>
      <c r="JA654" s="2"/>
      <c r="JB654" s="2"/>
      <c r="JC654" s="2"/>
      <c r="JD654" s="2"/>
      <c r="JE654" s="2"/>
      <c r="JF654" s="2"/>
      <c r="JG654" s="2"/>
      <c r="JH654" s="2"/>
      <c r="JI654" s="2"/>
      <c r="JJ654" s="2"/>
      <c r="JK654" s="2"/>
      <c r="JL654" s="2"/>
      <c r="JM654" s="2"/>
      <c r="JN654" s="2"/>
      <c r="JO654" s="2"/>
      <c r="JP654" s="2"/>
      <c r="JQ654" s="2"/>
      <c r="JR654" s="2"/>
      <c r="JS654" s="2"/>
      <c r="JT654" s="2"/>
      <c r="JU654" s="2"/>
      <c r="JV654" s="2"/>
      <c r="JW654" s="2"/>
      <c r="JX654" s="2"/>
      <c r="JY654" s="2"/>
      <c r="JZ654" s="2"/>
      <c r="KA654" s="2"/>
      <c r="KB654" s="2"/>
      <c r="KC654" s="2"/>
      <c r="KD654" s="2"/>
      <c r="KE654" s="2"/>
      <c r="KF654" s="2"/>
      <c r="KG654" s="2"/>
      <c r="KH654" s="2"/>
      <c r="KI654" s="2"/>
      <c r="KJ654" s="2"/>
      <c r="KK654" s="2"/>
      <c r="KL654" s="2"/>
      <c r="KM654" s="2"/>
      <c r="KN654" s="2"/>
      <c r="KO654" s="2"/>
      <c r="KP654" s="2"/>
      <c r="KQ654" s="2"/>
      <c r="KR654" s="2"/>
      <c r="KS654" s="2"/>
      <c r="KT654" s="2"/>
      <c r="KU654" s="2"/>
      <c r="KV654" s="2"/>
      <c r="KW654" s="2"/>
      <c r="KX654" s="2"/>
      <c r="KY654" s="2"/>
      <c r="KZ654" s="2"/>
      <c r="LA654" s="2"/>
      <c r="LB654" s="2"/>
      <c r="LC654" s="2"/>
      <c r="LD654" s="2"/>
      <c r="LE654" s="2"/>
      <c r="LF654" s="2"/>
      <c r="LG654" s="2"/>
      <c r="LH654" s="2"/>
      <c r="LI654" s="2"/>
      <c r="LJ654" s="2"/>
      <c r="LK654" s="2"/>
      <c r="LL654" s="2"/>
      <c r="LM654" s="2"/>
      <c r="LN654" s="2"/>
      <c r="LO654" s="2"/>
      <c r="LP654" s="2"/>
      <c r="LQ654" s="2"/>
      <c r="LR654" s="2"/>
      <c r="LS654" s="2"/>
      <c r="LT654" s="2"/>
      <c r="LU654" s="2"/>
      <c r="LV654" s="2"/>
      <c r="LW654" s="2"/>
      <c r="LX654" s="2"/>
      <c r="LY654" s="2"/>
      <c r="LZ654" s="2"/>
      <c r="MA654" s="2"/>
      <c r="MB654" s="2"/>
      <c r="MC654" s="2"/>
      <c r="MD654" s="2"/>
      <c r="ME654" s="2"/>
      <c r="MF654" s="2"/>
      <c r="MG654" s="2"/>
      <c r="MH654" s="2"/>
      <c r="MI654" s="2"/>
      <c r="MJ654" s="2"/>
      <c r="MK654" s="2"/>
      <c r="ML654" s="2"/>
      <c r="MM654" s="2"/>
      <c r="MN654" s="2"/>
      <c r="MO654" s="2"/>
      <c r="MP654" s="2"/>
      <c r="MQ654" s="2"/>
      <c r="MR654" s="2"/>
      <c r="MS654" s="2"/>
      <c r="MT654" s="2"/>
      <c r="MU654" s="2"/>
      <c r="MV654" s="2"/>
      <c r="MW654" s="2"/>
      <c r="MX654" s="2"/>
      <c r="MY654" s="2"/>
      <c r="MZ654" s="2"/>
      <c r="NA654" s="2"/>
      <c r="NB654" s="2"/>
      <c r="NC654" s="2"/>
      <c r="ND654" s="2"/>
      <c r="NE654" s="2"/>
      <c r="NF654" s="2"/>
      <c r="NG654" s="2"/>
      <c r="NH654" s="2"/>
      <c r="NI654" s="2"/>
      <c r="NJ654" s="2"/>
      <c r="NK654" s="2"/>
      <c r="NL654" s="2"/>
      <c r="NM654" s="2"/>
      <c r="NN654" s="2"/>
      <c r="NO654" s="2"/>
      <c r="NP654" s="2"/>
      <c r="NQ654" s="2"/>
      <c r="NR654" s="2"/>
      <c r="NS654" s="2"/>
      <c r="NT654" s="2"/>
      <c r="NU654" s="2"/>
      <c r="NV654" s="2"/>
      <c r="NW654" s="2"/>
      <c r="NX654" s="2"/>
      <c r="NY654" s="2"/>
      <c r="NZ654" s="2"/>
      <c r="OA654" s="2"/>
      <c r="OB654" s="2"/>
      <c r="OC654" s="2"/>
      <c r="OD654" s="2"/>
      <c r="OE654" s="2"/>
      <c r="OF654" s="2"/>
      <c r="OG654" s="2"/>
      <c r="OH654" s="2"/>
      <c r="OI654" s="2"/>
      <c r="OJ654" s="2"/>
      <c r="OK654" s="2"/>
      <c r="OL654" s="2"/>
      <c r="OM654" s="2"/>
      <c r="ON654" s="2"/>
      <c r="OO654" s="2"/>
      <c r="OP654" s="2"/>
      <c r="OQ654" s="2"/>
      <c r="OR654" s="2"/>
      <c r="OS654" s="2"/>
      <c r="OT654" s="2"/>
      <c r="OU654" s="2"/>
      <c r="OV654" s="2"/>
      <c r="OW654" s="2"/>
      <c r="OX654" s="2"/>
      <c r="OY654" s="2"/>
      <c r="OZ654" s="2"/>
      <c r="PA654" s="2"/>
      <c r="PB654" s="2"/>
      <c r="PC654" s="2"/>
      <c r="PD654" s="2"/>
      <c r="PE654" s="2"/>
      <c r="PF654" s="2"/>
      <c r="PG654" s="2"/>
      <c r="PH654" s="2"/>
      <c r="PI654" s="2"/>
      <c r="PJ654" s="2"/>
      <c r="PK654" s="2"/>
      <c r="PL654" s="2"/>
      <c r="PM654" s="2"/>
      <c r="PN654" s="2"/>
      <c r="PO654" s="2"/>
      <c r="PP654" s="2"/>
      <c r="PQ654" s="2"/>
      <c r="PR654" s="2"/>
      <c r="PS654" s="2"/>
      <c r="PT654" s="2"/>
      <c r="PU654" s="2"/>
      <c r="PV654" s="2"/>
      <c r="PW654" s="2"/>
      <c r="PX654" s="2"/>
      <c r="PY654" s="2"/>
      <c r="PZ654" s="2"/>
      <c r="QA654" s="2"/>
      <c r="QB654" s="2"/>
      <c r="QC654" s="2"/>
      <c r="QD654" s="2"/>
      <c r="QE654" s="2"/>
      <c r="QF654" s="2"/>
      <c r="QG654" s="2"/>
      <c r="QH654" s="2"/>
      <c r="QI654" s="2"/>
      <c r="QJ654" s="2"/>
      <c r="QK654" s="2"/>
      <c r="QL654" s="2"/>
      <c r="QM654" s="2"/>
      <c r="QN654" s="2"/>
      <c r="QO654" s="2"/>
      <c r="QP654" s="2"/>
      <c r="QQ654" s="2"/>
      <c r="QR654" s="2"/>
      <c r="QS654" s="2"/>
      <c r="QT654" s="2"/>
      <c r="QU654" s="2"/>
      <c r="QV654" s="2"/>
      <c r="QW654" s="2"/>
      <c r="QX654" s="2"/>
      <c r="QY654" s="2"/>
      <c r="QZ654" s="2"/>
      <c r="RA654" s="2"/>
      <c r="RB654" s="2"/>
      <c r="RC654" s="2"/>
      <c r="RD654" s="2"/>
      <c r="RE654" s="2"/>
      <c r="RF654" s="2"/>
      <c r="RG654" s="2"/>
      <c r="RH654" s="2"/>
      <c r="RI654" s="2"/>
      <c r="RJ654" s="2"/>
      <c r="RK654" s="2"/>
      <c r="RL654" s="2"/>
      <c r="RM654" s="2"/>
      <c r="RN654" s="2"/>
      <c r="RO654" s="2"/>
      <c r="RP654" s="2"/>
      <c r="RQ654" s="2"/>
      <c r="RR654" s="2"/>
      <c r="RS654" s="2"/>
      <c r="RT654" s="2"/>
      <c r="RU654" s="2"/>
      <c r="RV654" s="2"/>
      <c r="RW654" s="2"/>
      <c r="RX654" s="2"/>
      <c r="RY654" s="2"/>
      <c r="RZ654" s="2"/>
      <c r="SA654" s="2"/>
      <c r="SB654" s="2"/>
      <c r="SC654" s="2"/>
      <c r="SD654" s="2"/>
      <c r="SE654" s="2"/>
      <c r="SF654" s="2"/>
      <c r="SG654" s="2"/>
      <c r="SH654" s="2"/>
      <c r="SI654" s="2"/>
      <c r="SJ654" s="2"/>
      <c r="SK654" s="2"/>
      <c r="SL654" s="2"/>
      <c r="SM654" s="2"/>
      <c r="SN654" s="2"/>
      <c r="SO654" s="2"/>
      <c r="SP654" s="2"/>
      <c r="SQ654" s="2"/>
      <c r="SR654" s="2"/>
      <c r="SS654" s="2"/>
      <c r="ST654" s="2"/>
      <c r="SU654" s="2"/>
      <c r="SV654" s="2"/>
      <c r="SW654" s="2"/>
      <c r="SX654" s="2"/>
      <c r="SY654" s="2"/>
      <c r="SZ654" s="2"/>
      <c r="TA654" s="2"/>
      <c r="TB654" s="2"/>
      <c r="TC654" s="2"/>
      <c r="TD654" s="2"/>
      <c r="TE654" s="2"/>
      <c r="TF654" s="2"/>
      <c r="TG654" s="2"/>
      <c r="TH654" s="2"/>
      <c r="TI654" s="2"/>
      <c r="TJ654" s="2"/>
      <c r="TK654" s="2"/>
      <c r="TL654" s="2"/>
      <c r="TM654" s="2"/>
      <c r="TN654" s="2"/>
      <c r="TO654" s="2"/>
      <c r="TP654" s="2"/>
      <c r="TQ654" s="2"/>
      <c r="TR654" s="2"/>
      <c r="TS654" s="2"/>
      <c r="TT654" s="2"/>
      <c r="TU654" s="2"/>
      <c r="TV654" s="2"/>
      <c r="TW654" s="2"/>
      <c r="TX654" s="2"/>
      <c r="TY654" s="2"/>
      <c r="TZ654" s="2"/>
      <c r="UA654" s="2"/>
      <c r="UB654" s="2"/>
      <c r="UC654" s="2"/>
      <c r="UD654" s="2"/>
      <c r="UE654" s="2"/>
      <c r="UF654" s="2"/>
      <c r="UG654" s="2"/>
      <c r="UH654" s="2"/>
      <c r="UI654" s="2"/>
      <c r="UJ654" s="2"/>
      <c r="UK654" s="2"/>
      <c r="UL654" s="2"/>
      <c r="UM654" s="2"/>
      <c r="UN654" s="2"/>
      <c r="UO654" s="2"/>
      <c r="UP654" s="2"/>
      <c r="UQ654" s="2"/>
      <c r="UR654" s="2"/>
      <c r="US654" s="2"/>
      <c r="UT654" s="2"/>
      <c r="UU654" s="2"/>
      <c r="UV654" s="2"/>
      <c r="UW654" s="2"/>
      <c r="UX654" s="2"/>
      <c r="UY654" s="2"/>
      <c r="UZ654" s="2"/>
      <c r="VA654" s="2"/>
      <c r="VB654" s="2"/>
      <c r="VC654" s="2"/>
      <c r="VD654" s="2"/>
      <c r="VE654" s="2"/>
      <c r="VF654" s="2"/>
      <c r="VG654" s="2"/>
      <c r="VH654" s="2"/>
      <c r="VI654" s="2"/>
      <c r="VJ654" s="2"/>
      <c r="VK654" s="2"/>
      <c r="VL654" s="2"/>
      <c r="VM654" s="2"/>
      <c r="VN654" s="2"/>
      <c r="VO654" s="2"/>
      <c r="VP654" s="2"/>
      <c r="VQ654" s="2"/>
      <c r="VR654" s="2"/>
      <c r="VS654" s="2"/>
      <c r="VT654" s="2"/>
      <c r="VU654" s="2"/>
      <c r="VV654" s="2"/>
      <c r="VW654" s="2"/>
      <c r="VX654" s="2"/>
      <c r="VY654" s="2"/>
      <c r="VZ654" s="2"/>
      <c r="WA654" s="2"/>
      <c r="WB654" s="2"/>
      <c r="WC654" s="2"/>
      <c r="WD654" s="2"/>
      <c r="WE654" s="2"/>
      <c r="WF654" s="2"/>
      <c r="WG654" s="2"/>
      <c r="WH654" s="2"/>
      <c r="WI654" s="2"/>
      <c r="WJ654" s="2"/>
      <c r="WK654" s="2"/>
      <c r="WL654" s="2"/>
      <c r="WM654" s="2"/>
      <c r="WN654" s="2"/>
      <c r="WO654" s="2"/>
      <c r="WP654" s="2"/>
      <c r="WQ654" s="2"/>
      <c r="WR654" s="2"/>
      <c r="WS654" s="2"/>
      <c r="WT654" s="2"/>
      <c r="WU654" s="2"/>
      <c r="WV654" s="2"/>
      <c r="WW654" s="2"/>
      <c r="WX654" s="2"/>
      <c r="WY654" s="2"/>
      <c r="WZ654" s="2"/>
      <c r="XA654" s="2"/>
      <c r="XB654" s="2"/>
      <c r="XC654" s="2"/>
      <c r="XD654" s="2"/>
      <c r="XE654" s="2"/>
      <c r="XF654" s="2"/>
      <c r="XG654" s="2"/>
      <c r="XH654" s="2"/>
      <c r="XI654" s="2"/>
      <c r="XJ654" s="2"/>
      <c r="XK654" s="2"/>
      <c r="XL654" s="2"/>
      <c r="XM654" s="2"/>
      <c r="XN654" s="2"/>
      <c r="XO654" s="2"/>
      <c r="XP654" s="2"/>
      <c r="XQ654" s="2"/>
      <c r="XR654" s="2"/>
      <c r="XS654" s="2"/>
      <c r="XT654" s="2"/>
      <c r="XU654" s="2"/>
      <c r="XV654" s="2"/>
      <c r="XW654" s="2"/>
      <c r="XX654" s="2"/>
      <c r="XY654" s="2"/>
      <c r="XZ654" s="2"/>
      <c r="YA654" s="2"/>
      <c r="YB654" s="2"/>
      <c r="YC654" s="2"/>
      <c r="YD654" s="2"/>
      <c r="YE654" s="2"/>
      <c r="YF654" s="2"/>
      <c r="YG654" s="2"/>
      <c r="YH654" s="2"/>
      <c r="YI654" s="2"/>
      <c r="YJ654" s="2"/>
      <c r="YK654" s="2"/>
      <c r="YL654" s="2"/>
      <c r="YM654" s="2"/>
      <c r="YN654" s="2"/>
      <c r="YO654" s="2"/>
      <c r="YP654" s="2"/>
      <c r="YQ654" s="2"/>
      <c r="YR654" s="2"/>
      <c r="YS654" s="2"/>
      <c r="YT654" s="2"/>
      <c r="YU654" s="2"/>
      <c r="YV654" s="2"/>
      <c r="YW654" s="2"/>
      <c r="YX654" s="2"/>
      <c r="YY654" s="2"/>
      <c r="YZ654" s="2"/>
      <c r="ZA654" s="2"/>
      <c r="ZB654" s="2"/>
      <c r="ZC654" s="2"/>
      <c r="ZD654" s="2"/>
      <c r="ZE654" s="2"/>
      <c r="ZF654" s="2"/>
      <c r="ZG654" s="2"/>
      <c r="ZH654" s="2"/>
      <c r="ZI654" s="2"/>
      <c r="ZJ654" s="2"/>
      <c r="ZK654" s="2"/>
      <c r="ZL654" s="2"/>
      <c r="ZM654" s="2"/>
      <c r="ZN654" s="2"/>
      <c r="ZO654" s="2"/>
      <c r="ZP654" s="2"/>
      <c r="ZQ654" s="2"/>
      <c r="ZR654" s="2"/>
      <c r="ZS654" s="2"/>
      <c r="ZT654" s="2"/>
      <c r="ZU654" s="2"/>
      <c r="ZV654" s="2"/>
      <c r="ZW654" s="2"/>
      <c r="ZX654" s="2"/>
      <c r="ZY654" s="2"/>
      <c r="ZZ654" s="2"/>
      <c r="AAA654" s="2"/>
      <c r="AAB654" s="2"/>
      <c r="AAC654" s="2"/>
      <c r="AAD654" s="2"/>
      <c r="AAE654" s="2"/>
      <c r="AAF654" s="2"/>
      <c r="AAG654" s="2"/>
      <c r="AAH654" s="2"/>
      <c r="AAI654" s="2"/>
      <c r="AAJ654" s="2"/>
      <c r="AAK654" s="2"/>
      <c r="AAL654" s="2"/>
      <c r="AAM654" s="2"/>
      <c r="AAN654" s="2"/>
      <c r="AAO654" s="2"/>
      <c r="AAP654" s="2"/>
      <c r="AAQ654" s="2"/>
      <c r="AAR654" s="2"/>
      <c r="AAS654" s="2"/>
      <c r="AAT654" s="2"/>
      <c r="AAU654" s="2"/>
      <c r="AAV654" s="2"/>
      <c r="AAW654" s="2"/>
      <c r="AAX654" s="2"/>
      <c r="AAY654" s="2"/>
      <c r="AAZ654" s="2"/>
      <c r="ABA654" s="2"/>
      <c r="ABB654" s="2"/>
      <c r="ABC654" s="2"/>
      <c r="ABD654" s="2"/>
      <c r="ABE654" s="2"/>
      <c r="ABF654" s="2"/>
      <c r="ABG654" s="2"/>
      <c r="ABH654" s="2"/>
      <c r="ABI654" s="2"/>
      <c r="ABJ654" s="2"/>
      <c r="ABK654" s="2"/>
      <c r="ABL654" s="2"/>
      <c r="ABM654" s="2"/>
      <c r="ABN654" s="2"/>
      <c r="ABO654" s="2"/>
      <c r="ABP654" s="2"/>
      <c r="ABQ654" s="2"/>
      <c r="ABR654" s="2"/>
      <c r="ABS654" s="2"/>
      <c r="ABT654" s="2"/>
      <c r="ABU654" s="2"/>
      <c r="ABV654" s="2"/>
      <c r="ABW654" s="2"/>
      <c r="ABX654" s="2"/>
      <c r="ABY654" s="2"/>
      <c r="ABZ654" s="2"/>
    </row>
    <row r="655" spans="1:754" x14ac:dyDescent="0.2">
      <c r="A655">
        <v>1925</v>
      </c>
      <c r="B655" s="19" t="s">
        <v>33</v>
      </c>
      <c r="C655" s="4">
        <v>42991</v>
      </c>
      <c r="D655">
        <v>766</v>
      </c>
      <c r="E655" s="7">
        <f>C655/D655</f>
        <v>56.124020887728463</v>
      </c>
      <c r="F655" s="11">
        <f>C655/182221</f>
        <v>0.2359278019547692</v>
      </c>
      <c r="G655" s="15"/>
    </row>
    <row r="656" spans="1:754" x14ac:dyDescent="0.2">
      <c r="A656" s="2">
        <v>1945</v>
      </c>
      <c r="B656" s="19" t="s">
        <v>33</v>
      </c>
      <c r="C656" s="6">
        <v>32122</v>
      </c>
      <c r="D656" s="5">
        <v>658</v>
      </c>
      <c r="E656" s="7">
        <f>C656/D656</f>
        <v>48.817629179331306</v>
      </c>
      <c r="F656" s="11">
        <f>C656/182221</f>
        <v>0.17628045066155931</v>
      </c>
    </row>
    <row r="657" spans="1:754" x14ac:dyDescent="0.2">
      <c r="A657" s="2">
        <v>1935</v>
      </c>
      <c r="B657" s="19" t="s">
        <v>33</v>
      </c>
      <c r="C657" s="5">
        <v>27895</v>
      </c>
      <c r="D657">
        <v>614</v>
      </c>
      <c r="E657" s="7">
        <f>C657/D657</f>
        <v>45.431596091205215</v>
      </c>
      <c r="F657" s="11">
        <f>C657/182221</f>
        <v>0.15308334385169656</v>
      </c>
    </row>
    <row r="658" spans="1:754" x14ac:dyDescent="0.2">
      <c r="A658" s="2">
        <v>1954</v>
      </c>
      <c r="B658" s="19" t="s">
        <v>33</v>
      </c>
      <c r="C658" s="6">
        <v>12964</v>
      </c>
      <c r="D658" s="5">
        <v>329</v>
      </c>
      <c r="E658" s="7">
        <f>C658/D658</f>
        <v>39.404255319148938</v>
      </c>
      <c r="F658" s="11">
        <f>C658/182221</f>
        <v>7.1144379626936524E-2</v>
      </c>
      <c r="G658" s="15"/>
    </row>
    <row r="659" spans="1:754" x14ac:dyDescent="0.2">
      <c r="A659" s="2">
        <v>1959</v>
      </c>
      <c r="B659" s="19" t="s">
        <v>33</v>
      </c>
      <c r="C659" s="6">
        <v>7406</v>
      </c>
      <c r="D659" s="5">
        <v>232</v>
      </c>
      <c r="E659" s="7">
        <f>C659/D659</f>
        <v>31.922413793103448</v>
      </c>
      <c r="F659" s="11">
        <f>C659/182221</f>
        <v>4.0642955532018812E-2</v>
      </c>
      <c r="G659" s="15"/>
    </row>
    <row r="660" spans="1:754" x14ac:dyDescent="0.2">
      <c r="A660" s="2">
        <v>1964</v>
      </c>
      <c r="B660" s="19" t="s">
        <v>33</v>
      </c>
      <c r="C660" s="6">
        <v>5565</v>
      </c>
      <c r="D660" s="5">
        <v>187</v>
      </c>
      <c r="E660" s="7">
        <f>C660/D660</f>
        <v>29.759358288770052</v>
      </c>
      <c r="F660" s="11">
        <f>C660/182221</f>
        <v>3.053983898672491E-2</v>
      </c>
    </row>
    <row r="661" spans="1:754" x14ac:dyDescent="0.2">
      <c r="A661" s="2">
        <v>1969</v>
      </c>
      <c r="B661" s="19" t="s">
        <v>33</v>
      </c>
      <c r="C661" s="6">
        <v>2437</v>
      </c>
      <c r="D661" s="5">
        <v>83</v>
      </c>
      <c r="E661" s="7">
        <f>C661/D661</f>
        <v>29.361445783132531</v>
      </c>
      <c r="F661" s="11">
        <f>C661/182221</f>
        <v>1.3373870190592742E-2</v>
      </c>
      <c r="G661" s="15"/>
    </row>
    <row r="662" spans="1:754" x14ac:dyDescent="0.2">
      <c r="A662" s="2">
        <v>2012</v>
      </c>
      <c r="B662" s="19" t="s">
        <v>34</v>
      </c>
      <c r="C662" s="6">
        <v>0</v>
      </c>
      <c r="D662">
        <v>6</v>
      </c>
      <c r="E662" s="7">
        <f>C662/D662</f>
        <v>0</v>
      </c>
      <c r="F662" s="11">
        <f>C662/14611</f>
        <v>0</v>
      </c>
      <c r="G662" s="5">
        <v>1624573</v>
      </c>
      <c r="H662" s="16">
        <f>C662/G662</f>
        <v>0</v>
      </c>
    </row>
    <row r="663" spans="1:754" x14ac:dyDescent="0.2">
      <c r="A663">
        <v>1997</v>
      </c>
      <c r="B663" s="19" t="s">
        <v>34</v>
      </c>
      <c r="C663" s="6">
        <v>0</v>
      </c>
      <c r="D663">
        <v>2</v>
      </c>
      <c r="E663" s="7">
        <f>C663/D663</f>
        <v>0</v>
      </c>
      <c r="F663" s="11">
        <f>C663/14611</f>
        <v>0</v>
      </c>
      <c r="G663" s="5">
        <v>1527384</v>
      </c>
      <c r="H663" s="16">
        <f>C663/G663</f>
        <v>0</v>
      </c>
    </row>
    <row r="664" spans="1:754" x14ac:dyDescent="0.2">
      <c r="A664">
        <v>1930</v>
      </c>
      <c r="B664" s="19" t="s">
        <v>34</v>
      </c>
      <c r="C664" s="6">
        <v>0</v>
      </c>
      <c r="D664" s="6">
        <v>0</v>
      </c>
      <c r="E664" s="7">
        <f>0</f>
        <v>0</v>
      </c>
      <c r="F664" s="11">
        <f>C664/14611</f>
        <v>0</v>
      </c>
      <c r="G664" s="9">
        <v>2284103</v>
      </c>
      <c r="H664" s="16">
        <f>C664/G664</f>
        <v>0</v>
      </c>
    </row>
    <row r="665" spans="1:754" x14ac:dyDescent="0.2">
      <c r="A665" s="2">
        <v>1940</v>
      </c>
      <c r="B665" s="19" t="s">
        <v>34</v>
      </c>
      <c r="C665" s="6">
        <v>0</v>
      </c>
      <c r="D665" s="5">
        <v>0</v>
      </c>
      <c r="E665" s="7">
        <f>0</f>
        <v>0</v>
      </c>
      <c r="F665" s="11">
        <f>C665/14611</f>
        <v>0</v>
      </c>
      <c r="G665" s="9">
        <v>1889924</v>
      </c>
      <c r="H665" s="16">
        <f>C665/G665</f>
        <v>0</v>
      </c>
    </row>
    <row r="666" spans="1:754" x14ac:dyDescent="0.2">
      <c r="A666" s="2">
        <v>1950</v>
      </c>
      <c r="B666" s="19" t="s">
        <v>34</v>
      </c>
      <c r="C666" s="8">
        <v>0</v>
      </c>
      <c r="D666" s="5">
        <v>0</v>
      </c>
      <c r="E666" s="7">
        <f>0</f>
        <v>0</v>
      </c>
      <c r="F666" s="11">
        <f>C666/14611</f>
        <v>0</v>
      </c>
      <c r="G666" s="9">
        <v>1889924</v>
      </c>
      <c r="H666" s="16">
        <f>C666/G666</f>
        <v>0</v>
      </c>
    </row>
    <row r="667" spans="1:754" x14ac:dyDescent="0.2">
      <c r="A667" s="2">
        <v>1974</v>
      </c>
      <c r="B667" s="19" t="s">
        <v>34</v>
      </c>
      <c r="C667" s="6">
        <v>0</v>
      </c>
      <c r="D667" s="5">
        <v>0</v>
      </c>
      <c r="E667" s="7">
        <f>0</f>
        <v>0</v>
      </c>
      <c r="F667" s="11">
        <f>C667/14611</f>
        <v>0</v>
      </c>
      <c r="G667" s="5">
        <v>1494432</v>
      </c>
      <c r="H667" s="16">
        <f>C667/G667</f>
        <v>0</v>
      </c>
    </row>
    <row r="668" spans="1:754" x14ac:dyDescent="0.2">
      <c r="A668" s="2">
        <v>1978</v>
      </c>
      <c r="B668" s="19" t="s">
        <v>34</v>
      </c>
      <c r="C668" s="6">
        <v>0</v>
      </c>
      <c r="D668" s="5">
        <v>0</v>
      </c>
      <c r="E668" s="7">
        <f>0</f>
        <v>0</v>
      </c>
      <c r="F668" s="11">
        <f>C668/14611</f>
        <v>0</v>
      </c>
      <c r="G668" s="5">
        <v>1436023</v>
      </c>
      <c r="H668" s="16">
        <f>C668/G668</f>
        <v>0</v>
      </c>
    </row>
    <row r="669" spans="1:754" x14ac:dyDescent="0.2">
      <c r="A669">
        <v>1982</v>
      </c>
      <c r="B669" s="19" t="s">
        <v>34</v>
      </c>
      <c r="C669" s="6">
        <v>0</v>
      </c>
      <c r="D669" s="5">
        <v>0</v>
      </c>
      <c r="E669" s="7">
        <f>0</f>
        <v>0</v>
      </c>
      <c r="F669" s="11">
        <f>C669/14611</f>
        <v>0</v>
      </c>
      <c r="G669" s="5">
        <v>1422332</v>
      </c>
      <c r="H669" s="16">
        <f>C669/G669</f>
        <v>0</v>
      </c>
      <c r="DU669" s="2"/>
      <c r="DV669" s="2"/>
      <c r="DW669" s="2"/>
      <c r="DX669" s="2"/>
      <c r="DY669" s="2"/>
      <c r="DZ669" s="2"/>
      <c r="EA669" s="2"/>
      <c r="EB669" s="2"/>
      <c r="EC669" s="2"/>
      <c r="ED669" s="2"/>
      <c r="EE669" s="2"/>
      <c r="EF669" s="2"/>
      <c r="EG669" s="2"/>
      <c r="EH669" s="2"/>
      <c r="EI669" s="2"/>
      <c r="EJ669" s="2"/>
      <c r="EK669" s="2"/>
      <c r="EL669" s="2"/>
      <c r="EM669" s="2"/>
      <c r="EN669" s="2"/>
      <c r="EO669" s="2"/>
      <c r="EP669" s="2"/>
      <c r="EQ669" s="2"/>
      <c r="ER669" s="2"/>
      <c r="ES669" s="2"/>
      <c r="ET669" s="2"/>
      <c r="EU669" s="2"/>
      <c r="EV669" s="2"/>
      <c r="EW669" s="2"/>
      <c r="EX669" s="2"/>
      <c r="EY669" s="2"/>
      <c r="EZ669" s="2"/>
      <c r="FA669" s="2"/>
      <c r="FB669" s="2"/>
      <c r="FC669" s="2"/>
      <c r="FD669" s="2"/>
      <c r="FE669" s="2"/>
      <c r="FF669" s="2"/>
      <c r="FG669" s="2"/>
      <c r="FH669" s="2"/>
      <c r="FI669" s="2"/>
      <c r="FJ669" s="2"/>
      <c r="FK669" s="2"/>
      <c r="FL669" s="2"/>
      <c r="FM669" s="2"/>
      <c r="FN669" s="2"/>
      <c r="FO669" s="2"/>
      <c r="FP669" s="2"/>
      <c r="FQ669" s="2"/>
      <c r="FR669" s="2"/>
      <c r="FS669" s="2"/>
      <c r="FT669" s="2"/>
      <c r="FU669" s="2"/>
      <c r="FV669" s="2"/>
      <c r="FW669" s="2"/>
      <c r="FX669" s="2"/>
      <c r="FY669" s="2"/>
      <c r="FZ669" s="2"/>
      <c r="GA669" s="2"/>
      <c r="GB669" s="2"/>
      <c r="GC669" s="2"/>
      <c r="GD669" s="2"/>
      <c r="GE669" s="2"/>
      <c r="GF669" s="2"/>
      <c r="GG669" s="2"/>
      <c r="GH669" s="2"/>
      <c r="GI669" s="2"/>
      <c r="GJ669" s="2"/>
      <c r="GK669" s="2"/>
      <c r="GL669" s="2"/>
      <c r="GM669" s="2"/>
      <c r="GN669" s="2"/>
      <c r="GO669" s="2"/>
      <c r="GP669" s="2"/>
      <c r="GQ669" s="2"/>
      <c r="GR669" s="2"/>
      <c r="GS669" s="2"/>
      <c r="GT669" s="2"/>
      <c r="GU669" s="2"/>
      <c r="GV669" s="2"/>
      <c r="GW669" s="2"/>
      <c r="GX669" s="2"/>
      <c r="GY669" s="2"/>
      <c r="GZ669" s="2"/>
      <c r="HA669" s="2"/>
      <c r="HB669" s="2"/>
      <c r="HC669" s="2"/>
      <c r="HD669" s="2"/>
      <c r="HE669" s="2"/>
      <c r="HF669" s="2"/>
      <c r="HG669" s="2"/>
      <c r="HH669" s="2"/>
      <c r="HI669" s="2"/>
      <c r="HJ669" s="2"/>
      <c r="HK669" s="2"/>
      <c r="HL669" s="2"/>
      <c r="HM669" s="2"/>
      <c r="HN669" s="2"/>
      <c r="HO669" s="2"/>
      <c r="HP669" s="2"/>
      <c r="HQ669" s="2"/>
      <c r="HR669" s="2"/>
      <c r="HS669" s="2"/>
      <c r="HT669" s="2"/>
      <c r="HU669" s="2"/>
      <c r="HV669" s="2"/>
      <c r="HW669" s="2"/>
      <c r="HX669" s="2"/>
      <c r="HY669" s="2"/>
      <c r="HZ669" s="2"/>
      <c r="IA669" s="2"/>
      <c r="IB669" s="2"/>
      <c r="IC669" s="2"/>
      <c r="ID669" s="2"/>
      <c r="IE669" s="2"/>
      <c r="IF669" s="2"/>
      <c r="IG669" s="2"/>
      <c r="IH669" s="2"/>
      <c r="II669" s="2"/>
      <c r="IJ669" s="2"/>
      <c r="IK669" s="2"/>
      <c r="IL669" s="2"/>
      <c r="IM669" s="2"/>
      <c r="IN669" s="2"/>
      <c r="IO669" s="2"/>
      <c r="IP669" s="2"/>
      <c r="IQ669" s="2"/>
      <c r="IR669" s="2"/>
      <c r="IS669" s="2"/>
      <c r="IT669" s="2"/>
      <c r="IU669" s="2"/>
      <c r="IV669" s="2"/>
      <c r="IW669" s="2"/>
      <c r="IX669" s="2"/>
      <c r="IY669" s="2"/>
      <c r="IZ669" s="2"/>
      <c r="JA669" s="2"/>
      <c r="JB669" s="2"/>
      <c r="JC669" s="2"/>
      <c r="JD669" s="2"/>
      <c r="JE669" s="2"/>
      <c r="JF669" s="2"/>
      <c r="JG669" s="2"/>
      <c r="JH669" s="2"/>
      <c r="JI669" s="2"/>
      <c r="JJ669" s="2"/>
      <c r="JK669" s="2"/>
      <c r="JL669" s="2"/>
      <c r="JM669" s="2"/>
      <c r="JN669" s="2"/>
      <c r="JO669" s="2"/>
      <c r="JP669" s="2"/>
      <c r="JQ669" s="2"/>
      <c r="JR669" s="2"/>
      <c r="JS669" s="2"/>
      <c r="JT669" s="2"/>
      <c r="JU669" s="2"/>
      <c r="JV669" s="2"/>
      <c r="JW669" s="2"/>
      <c r="JX669" s="2"/>
      <c r="JY669" s="2"/>
      <c r="JZ669" s="2"/>
      <c r="KA669" s="2"/>
      <c r="KB669" s="2"/>
      <c r="KC669" s="2"/>
      <c r="KD669" s="2"/>
      <c r="KE669" s="2"/>
      <c r="KF669" s="2"/>
      <c r="KG669" s="2"/>
      <c r="KH669" s="2"/>
      <c r="KI669" s="2"/>
      <c r="KJ669" s="2"/>
      <c r="KK669" s="2"/>
      <c r="KL669" s="2"/>
      <c r="KM669" s="2"/>
      <c r="KN669" s="2"/>
      <c r="KO669" s="2"/>
      <c r="KP669" s="2"/>
      <c r="KQ669" s="2"/>
      <c r="KR669" s="2"/>
      <c r="KS669" s="2"/>
      <c r="KT669" s="2"/>
      <c r="KU669" s="2"/>
      <c r="KV669" s="2"/>
      <c r="KW669" s="2"/>
      <c r="KX669" s="2"/>
      <c r="KY669" s="2"/>
      <c r="KZ669" s="2"/>
      <c r="LA669" s="2"/>
      <c r="LB669" s="2"/>
      <c r="LC669" s="2"/>
      <c r="LD669" s="2"/>
      <c r="LE669" s="2"/>
      <c r="LF669" s="2"/>
      <c r="LG669" s="2"/>
      <c r="LH669" s="2"/>
      <c r="LI669" s="2"/>
      <c r="LJ669" s="2"/>
      <c r="LK669" s="2"/>
      <c r="LL669" s="2"/>
      <c r="LM669" s="2"/>
      <c r="LN669" s="2"/>
      <c r="LO669" s="2"/>
      <c r="LP669" s="2"/>
      <c r="LQ669" s="2"/>
      <c r="LR669" s="2"/>
      <c r="LS669" s="2"/>
      <c r="LT669" s="2"/>
      <c r="LU669" s="2"/>
      <c r="LV669" s="2"/>
      <c r="LW669" s="2"/>
      <c r="LX669" s="2"/>
      <c r="LY669" s="2"/>
      <c r="LZ669" s="2"/>
      <c r="MA669" s="2"/>
      <c r="MB669" s="2"/>
      <c r="MC669" s="2"/>
      <c r="MD669" s="2"/>
      <c r="ME669" s="2"/>
      <c r="MF669" s="2"/>
      <c r="MG669" s="2"/>
      <c r="MH669" s="2"/>
      <c r="MI669" s="2"/>
      <c r="MJ669" s="2"/>
      <c r="MK669" s="2"/>
      <c r="ML669" s="2"/>
      <c r="MM669" s="2"/>
      <c r="MN669" s="2"/>
      <c r="MO669" s="2"/>
      <c r="MP669" s="2"/>
      <c r="MQ669" s="2"/>
      <c r="MR669" s="2"/>
      <c r="MS669" s="2"/>
      <c r="MT669" s="2"/>
      <c r="MU669" s="2"/>
      <c r="MV669" s="2"/>
      <c r="MW669" s="2"/>
      <c r="MX669" s="2"/>
      <c r="MY669" s="2"/>
      <c r="MZ669" s="2"/>
      <c r="NA669" s="2"/>
      <c r="NB669" s="2"/>
      <c r="NC669" s="2"/>
      <c r="ND669" s="2"/>
      <c r="NE669" s="2"/>
      <c r="NF669" s="2"/>
      <c r="NG669" s="2"/>
      <c r="NH669" s="2"/>
      <c r="NI669" s="2"/>
      <c r="NJ669" s="2"/>
      <c r="NK669" s="2"/>
      <c r="NL669" s="2"/>
      <c r="NM669" s="2"/>
      <c r="NN669" s="2"/>
      <c r="NO669" s="2"/>
      <c r="NP669" s="2"/>
      <c r="NQ669" s="2"/>
      <c r="NR669" s="2"/>
      <c r="NS669" s="2"/>
      <c r="NT669" s="2"/>
      <c r="NU669" s="2"/>
      <c r="NV669" s="2"/>
      <c r="NW669" s="2"/>
      <c r="NX669" s="2"/>
      <c r="NY669" s="2"/>
      <c r="NZ669" s="2"/>
      <c r="OA669" s="2"/>
      <c r="OB669" s="2"/>
      <c r="OC669" s="2"/>
      <c r="OD669" s="2"/>
      <c r="OE669" s="2"/>
      <c r="OF669" s="2"/>
      <c r="OG669" s="2"/>
      <c r="OH669" s="2"/>
      <c r="OI669" s="2"/>
      <c r="OJ669" s="2"/>
      <c r="OK669" s="2"/>
      <c r="OL669" s="2"/>
      <c r="OM669" s="2"/>
      <c r="ON669" s="2"/>
      <c r="OO669" s="2"/>
      <c r="OP669" s="2"/>
      <c r="OQ669" s="2"/>
      <c r="OR669" s="2"/>
      <c r="OS669" s="2"/>
      <c r="OT669" s="2"/>
      <c r="OU669" s="2"/>
      <c r="OV669" s="2"/>
      <c r="OW669" s="2"/>
      <c r="OX669" s="2"/>
      <c r="OY669" s="2"/>
      <c r="OZ669" s="2"/>
      <c r="PA669" s="2"/>
      <c r="PB669" s="2"/>
      <c r="PC669" s="2"/>
      <c r="PD669" s="2"/>
      <c r="PE669" s="2"/>
      <c r="PF669" s="2"/>
      <c r="PG669" s="2"/>
      <c r="PH669" s="2"/>
      <c r="PI669" s="2"/>
      <c r="PJ669" s="2"/>
      <c r="PK669" s="2"/>
      <c r="PL669" s="2"/>
      <c r="PM669" s="2"/>
      <c r="PN669" s="2"/>
      <c r="PO669" s="2"/>
      <c r="PP669" s="2"/>
      <c r="PQ669" s="2"/>
      <c r="PR669" s="2"/>
      <c r="PS669" s="2"/>
      <c r="PT669" s="2"/>
      <c r="PU669" s="2"/>
      <c r="PV669" s="2"/>
      <c r="PW669" s="2"/>
      <c r="PX669" s="2"/>
      <c r="PY669" s="2"/>
      <c r="PZ669" s="2"/>
      <c r="QA669" s="2"/>
      <c r="QB669" s="2"/>
      <c r="QC669" s="2"/>
      <c r="QD669" s="2"/>
      <c r="QE669" s="2"/>
      <c r="QF669" s="2"/>
      <c r="QG669" s="2"/>
      <c r="QH669" s="2"/>
      <c r="QI669" s="2"/>
      <c r="QJ669" s="2"/>
      <c r="QK669" s="2"/>
      <c r="QL669" s="2"/>
      <c r="QM669" s="2"/>
      <c r="QN669" s="2"/>
      <c r="QO669" s="2"/>
      <c r="QP669" s="2"/>
      <c r="QQ669" s="2"/>
      <c r="QR669" s="2"/>
      <c r="QS669" s="2"/>
      <c r="QT669" s="2"/>
      <c r="QU669" s="2"/>
      <c r="QV669" s="2"/>
      <c r="QW669" s="2"/>
      <c r="QX669" s="2"/>
      <c r="QY669" s="2"/>
      <c r="QZ669" s="2"/>
      <c r="RA669" s="2"/>
      <c r="RB669" s="2"/>
      <c r="RC669" s="2"/>
      <c r="RD669" s="2"/>
      <c r="RE669" s="2"/>
      <c r="RF669" s="2"/>
      <c r="RG669" s="2"/>
      <c r="RH669" s="2"/>
      <c r="RI669" s="2"/>
      <c r="RJ669" s="2"/>
      <c r="RK669" s="2"/>
      <c r="RL669" s="2"/>
      <c r="RM669" s="2"/>
      <c r="RN669" s="2"/>
      <c r="RO669" s="2"/>
      <c r="RP669" s="2"/>
      <c r="RQ669" s="2"/>
      <c r="RR669" s="2"/>
      <c r="RS669" s="2"/>
      <c r="RT669" s="2"/>
      <c r="RU669" s="2"/>
      <c r="RV669" s="2"/>
      <c r="RW669" s="2"/>
      <c r="RX669" s="2"/>
      <c r="RY669" s="2"/>
      <c r="RZ669" s="2"/>
      <c r="SA669" s="2"/>
      <c r="SB669" s="2"/>
      <c r="SC669" s="2"/>
      <c r="SD669" s="2"/>
      <c r="SE669" s="2"/>
      <c r="SF669" s="2"/>
      <c r="SG669" s="2"/>
      <c r="SH669" s="2"/>
      <c r="SI669" s="2"/>
      <c r="SJ669" s="2"/>
      <c r="SK669" s="2"/>
      <c r="SL669" s="2"/>
      <c r="SM669" s="2"/>
      <c r="SN669" s="2"/>
      <c r="SO669" s="2"/>
      <c r="SP669" s="2"/>
      <c r="SQ669" s="2"/>
      <c r="SR669" s="2"/>
      <c r="SS669" s="2"/>
      <c r="ST669" s="2"/>
      <c r="SU669" s="2"/>
      <c r="SV669" s="2"/>
      <c r="SW669" s="2"/>
      <c r="SX669" s="2"/>
      <c r="SY669" s="2"/>
      <c r="SZ669" s="2"/>
      <c r="TA669" s="2"/>
      <c r="TB669" s="2"/>
      <c r="TC669" s="2"/>
      <c r="TD669" s="2"/>
      <c r="TE669" s="2"/>
      <c r="TF669" s="2"/>
      <c r="TG669" s="2"/>
      <c r="TH669" s="2"/>
      <c r="TI669" s="2"/>
      <c r="TJ669" s="2"/>
      <c r="TK669" s="2"/>
      <c r="TL669" s="2"/>
      <c r="TM669" s="2"/>
      <c r="TN669" s="2"/>
      <c r="TO669" s="2"/>
      <c r="TP669" s="2"/>
      <c r="TQ669" s="2"/>
      <c r="TR669" s="2"/>
      <c r="TS669" s="2"/>
      <c r="TT669" s="2"/>
      <c r="TU669" s="2"/>
      <c r="TV669" s="2"/>
      <c r="TW669" s="2"/>
      <c r="TX669" s="2"/>
      <c r="TY669" s="2"/>
      <c r="TZ669" s="2"/>
      <c r="UA669" s="2"/>
      <c r="UB669" s="2"/>
      <c r="UC669" s="2"/>
      <c r="UD669" s="2"/>
      <c r="UE669" s="2"/>
      <c r="UF669" s="2"/>
      <c r="UG669" s="2"/>
      <c r="UH669" s="2"/>
      <c r="UI669" s="2"/>
      <c r="UJ669" s="2"/>
      <c r="UK669" s="2"/>
      <c r="UL669" s="2"/>
      <c r="UM669" s="2"/>
      <c r="UN669" s="2"/>
      <c r="UO669" s="2"/>
      <c r="UP669" s="2"/>
      <c r="UQ669" s="2"/>
      <c r="UR669" s="2"/>
      <c r="US669" s="2"/>
      <c r="UT669" s="2"/>
      <c r="UU669" s="2"/>
      <c r="UV669" s="2"/>
      <c r="UW669" s="2"/>
      <c r="UX669" s="2"/>
      <c r="UY669" s="2"/>
      <c r="UZ669" s="2"/>
      <c r="VA669" s="2"/>
      <c r="VB669" s="2"/>
      <c r="VC669" s="2"/>
      <c r="VD669" s="2"/>
      <c r="VE669" s="2"/>
      <c r="VF669" s="2"/>
      <c r="VG669" s="2"/>
      <c r="VH669" s="2"/>
      <c r="VI669" s="2"/>
      <c r="VJ669" s="2"/>
      <c r="VK669" s="2"/>
      <c r="VL669" s="2"/>
      <c r="VM669" s="2"/>
      <c r="VN669" s="2"/>
      <c r="VO669" s="2"/>
      <c r="VP669" s="2"/>
      <c r="VQ669" s="2"/>
      <c r="VR669" s="2"/>
      <c r="VS669" s="2"/>
      <c r="VT669" s="2"/>
      <c r="VU669" s="2"/>
      <c r="VV669" s="2"/>
      <c r="VW669" s="2"/>
      <c r="VX669" s="2"/>
      <c r="VY669" s="2"/>
      <c r="VZ669" s="2"/>
      <c r="WA669" s="2"/>
      <c r="WB669" s="2"/>
      <c r="WC669" s="2"/>
      <c r="WD669" s="2"/>
      <c r="WE669" s="2"/>
      <c r="WF669" s="2"/>
      <c r="WG669" s="2"/>
      <c r="WH669" s="2"/>
      <c r="WI669" s="2"/>
      <c r="WJ669" s="2"/>
      <c r="WK669" s="2"/>
      <c r="WL669" s="2"/>
      <c r="WM669" s="2"/>
      <c r="WN669" s="2"/>
      <c r="WO669" s="2"/>
      <c r="WP669" s="2"/>
      <c r="WQ669" s="2"/>
      <c r="WR669" s="2"/>
      <c r="WS669" s="2"/>
      <c r="WT669" s="2"/>
      <c r="WU669" s="2"/>
      <c r="WV669" s="2"/>
      <c r="WW669" s="2"/>
      <c r="WX669" s="2"/>
      <c r="WY669" s="2"/>
      <c r="WZ669" s="2"/>
      <c r="XA669" s="2"/>
      <c r="XB669" s="2"/>
      <c r="XC669" s="2"/>
      <c r="XD669" s="2"/>
      <c r="XE669" s="2"/>
      <c r="XF669" s="2"/>
      <c r="XG669" s="2"/>
      <c r="XH669" s="2"/>
      <c r="XI669" s="2"/>
      <c r="XJ669" s="2"/>
      <c r="XK669" s="2"/>
      <c r="XL669" s="2"/>
      <c r="XM669" s="2"/>
      <c r="XN669" s="2"/>
      <c r="XO669" s="2"/>
      <c r="XP669" s="2"/>
      <c r="XQ669" s="2"/>
      <c r="XR669" s="2"/>
      <c r="XS669" s="2"/>
      <c r="XT669" s="2"/>
      <c r="XU669" s="2"/>
      <c r="XV669" s="2"/>
      <c r="XW669" s="2"/>
      <c r="XX669" s="2"/>
      <c r="XY669" s="2"/>
      <c r="XZ669" s="2"/>
      <c r="YA669" s="2"/>
      <c r="YB669" s="2"/>
      <c r="YC669" s="2"/>
      <c r="YD669" s="2"/>
      <c r="YE669" s="2"/>
      <c r="YF669" s="2"/>
      <c r="YG669" s="2"/>
      <c r="YH669" s="2"/>
      <c r="YI669" s="2"/>
      <c r="YJ669" s="2"/>
      <c r="YK669" s="2"/>
      <c r="YL669" s="2"/>
      <c r="YM669" s="2"/>
      <c r="YN669" s="2"/>
      <c r="YO669" s="2"/>
      <c r="YP669" s="2"/>
      <c r="YQ669" s="2"/>
      <c r="YR669" s="2"/>
      <c r="YS669" s="2"/>
      <c r="YT669" s="2"/>
      <c r="YU669" s="2"/>
      <c r="YV669" s="2"/>
      <c r="YW669" s="2"/>
      <c r="YX669" s="2"/>
      <c r="YY669" s="2"/>
      <c r="YZ669" s="2"/>
      <c r="ZA669" s="2"/>
      <c r="ZB669" s="2"/>
      <c r="ZC669" s="2"/>
      <c r="ZD669" s="2"/>
      <c r="ZE669" s="2"/>
      <c r="ZF669" s="2"/>
      <c r="ZG669" s="2"/>
      <c r="ZH669" s="2"/>
      <c r="ZI669" s="2"/>
      <c r="ZJ669" s="2"/>
      <c r="ZK669" s="2"/>
      <c r="ZL669" s="2"/>
      <c r="ZM669" s="2"/>
      <c r="ZN669" s="2"/>
      <c r="ZO669" s="2"/>
      <c r="ZP669" s="2"/>
      <c r="ZQ669" s="2"/>
      <c r="ZR669" s="2"/>
      <c r="ZS669" s="2"/>
      <c r="ZT669" s="2"/>
      <c r="ZU669" s="2"/>
      <c r="ZV669" s="2"/>
      <c r="ZW669" s="2"/>
      <c r="ZX669" s="2"/>
      <c r="ZY669" s="2"/>
      <c r="ZZ669" s="2"/>
      <c r="AAA669" s="2"/>
      <c r="AAB669" s="2"/>
      <c r="AAC669" s="2"/>
      <c r="AAD669" s="2"/>
      <c r="AAE669" s="2"/>
      <c r="AAF669" s="2"/>
      <c r="AAG669" s="2"/>
      <c r="AAH669" s="2"/>
      <c r="AAI669" s="2"/>
      <c r="AAJ669" s="2"/>
      <c r="AAK669" s="2"/>
      <c r="AAL669" s="2"/>
      <c r="AAM669" s="2"/>
      <c r="AAN669" s="2"/>
      <c r="AAO669" s="2"/>
      <c r="AAP669" s="2"/>
      <c r="AAQ669" s="2"/>
      <c r="AAR669" s="2"/>
      <c r="AAS669" s="2"/>
      <c r="AAT669" s="2"/>
      <c r="AAU669" s="2"/>
      <c r="AAV669" s="2"/>
      <c r="AAW669" s="2"/>
      <c r="AAX669" s="2"/>
      <c r="AAY669" s="2"/>
      <c r="AAZ669" s="2"/>
      <c r="ABA669" s="2"/>
      <c r="ABB669" s="2"/>
      <c r="ABC669" s="2"/>
      <c r="ABD669" s="2"/>
      <c r="ABE669" s="2"/>
      <c r="ABF669" s="2"/>
      <c r="ABG669" s="2"/>
      <c r="ABH669" s="2"/>
      <c r="ABI669" s="2"/>
      <c r="ABJ669" s="2"/>
      <c r="ABK669" s="2"/>
      <c r="ABL669" s="2"/>
      <c r="ABM669" s="2"/>
      <c r="ABN669" s="2"/>
      <c r="ABO669" s="2"/>
      <c r="ABP669" s="2"/>
      <c r="ABQ669" s="2"/>
      <c r="ABR669" s="2"/>
      <c r="ABS669" s="2"/>
      <c r="ABT669" s="2"/>
      <c r="ABU669" s="2"/>
      <c r="ABV669" s="2"/>
      <c r="ABW669" s="2"/>
      <c r="ABX669" s="2"/>
      <c r="ABY669" s="2"/>
      <c r="ABZ669" s="2"/>
    </row>
    <row r="670" spans="1:754" x14ac:dyDescent="0.2">
      <c r="A670">
        <v>1987</v>
      </c>
      <c r="B670" s="19" t="s">
        <v>34</v>
      </c>
      <c r="C670" s="6">
        <v>0</v>
      </c>
      <c r="D670" s="5">
        <v>0</v>
      </c>
      <c r="E670" s="7">
        <f>0</f>
        <v>0</v>
      </c>
      <c r="F670" s="11">
        <f>C670/14611</f>
        <v>0</v>
      </c>
      <c r="G670" s="5">
        <v>1481531</v>
      </c>
      <c r="H670" s="16">
        <f>C670/G670</f>
        <v>0</v>
      </c>
    </row>
    <row r="671" spans="1:754" x14ac:dyDescent="0.2">
      <c r="A671">
        <v>1992</v>
      </c>
      <c r="B671" s="19" t="s">
        <v>34</v>
      </c>
      <c r="C671" s="6">
        <v>0</v>
      </c>
      <c r="D671">
        <v>0</v>
      </c>
      <c r="E671" s="7">
        <f>0</f>
        <v>0</v>
      </c>
      <c r="F671" s="11">
        <f>C671/14611</f>
        <v>0</v>
      </c>
      <c r="G671" s="5">
        <v>1485877</v>
      </c>
      <c r="H671" s="16">
        <f>C671/G671</f>
        <v>0</v>
      </c>
    </row>
    <row r="672" spans="1:754" x14ac:dyDescent="0.2">
      <c r="A672" s="2">
        <v>2007</v>
      </c>
      <c r="B672" s="19" t="s">
        <v>34</v>
      </c>
      <c r="C672" s="5">
        <v>0</v>
      </c>
      <c r="D672">
        <v>0</v>
      </c>
      <c r="E672" s="7">
        <f>0</f>
        <v>0</v>
      </c>
      <c r="F672" s="11">
        <f>C672/14611</f>
        <v>0</v>
      </c>
      <c r="G672" s="5">
        <v>1581402</v>
      </c>
      <c r="H672" s="16">
        <f>C672/G672</f>
        <v>0</v>
      </c>
    </row>
    <row r="673" spans="1:754" x14ac:dyDescent="0.2">
      <c r="A673" s="2">
        <v>2002</v>
      </c>
      <c r="B673" s="19" t="s">
        <v>34</v>
      </c>
      <c r="C673" s="6">
        <v>4</v>
      </c>
      <c r="D673">
        <v>4</v>
      </c>
      <c r="E673" s="7">
        <f>C673/D673</f>
        <v>1</v>
      </c>
      <c r="F673" s="11">
        <f>C673/14611</f>
        <v>2.7376634042844433E-4</v>
      </c>
      <c r="G673" s="5">
        <v>1555382</v>
      </c>
      <c r="H673" s="16">
        <f>C673/G673</f>
        <v>2.5717155014009419E-6</v>
      </c>
    </row>
    <row r="674" spans="1:754" x14ac:dyDescent="0.2">
      <c r="A674" s="2">
        <v>2017</v>
      </c>
      <c r="B674" s="19" t="s">
        <v>34</v>
      </c>
      <c r="C674" s="6">
        <v>11</v>
      </c>
      <c r="D674">
        <v>7</v>
      </c>
      <c r="E674" s="7">
        <f>C674/D674</f>
        <v>1.5714285714285714</v>
      </c>
      <c r="F674" s="11">
        <f>C674/14611</f>
        <v>7.5285743617822191E-4</v>
      </c>
      <c r="G674" s="5">
        <v>1632337</v>
      </c>
      <c r="H674" s="16">
        <f>C674/G674</f>
        <v>6.7388045483254992E-6</v>
      </c>
    </row>
    <row r="675" spans="1:754" x14ac:dyDescent="0.2">
      <c r="A675">
        <v>1920</v>
      </c>
      <c r="B675" s="19" t="s">
        <v>34</v>
      </c>
      <c r="C675" s="3">
        <v>138</v>
      </c>
      <c r="D675" s="6">
        <v>5</v>
      </c>
      <c r="E675" s="7">
        <f>C675/D675</f>
        <v>27.6</v>
      </c>
      <c r="F675" s="11">
        <f>C675/14611</f>
        <v>9.4449387447813286E-3</v>
      </c>
      <c r="G675" s="12">
        <v>2284103</v>
      </c>
      <c r="H675" s="16">
        <f>C675/G675</f>
        <v>6.0417590625291419E-5</v>
      </c>
    </row>
    <row r="676" spans="1:754" x14ac:dyDescent="0.2">
      <c r="A676">
        <v>1910</v>
      </c>
      <c r="B676" s="19" t="s">
        <v>34</v>
      </c>
      <c r="C676">
        <v>1965</v>
      </c>
      <c r="D676" s="6">
        <v>85</v>
      </c>
      <c r="E676" s="7">
        <f>C676/D676</f>
        <v>23.117647058823529</v>
      </c>
      <c r="F676" s="11">
        <f>C676/14611</f>
        <v>0.13448771473547327</v>
      </c>
      <c r="G676" s="15"/>
      <c r="DU676" s="2"/>
      <c r="DV676" s="2"/>
      <c r="DW676" s="2"/>
      <c r="DX676" s="2"/>
      <c r="DY676" s="2"/>
      <c r="DZ676" s="2"/>
      <c r="EA676" s="2"/>
      <c r="EB676" s="2"/>
      <c r="EC676" s="2"/>
      <c r="ED676" s="2"/>
      <c r="EE676" s="2"/>
      <c r="EF676" s="2"/>
      <c r="EG676" s="2"/>
      <c r="EH676" s="2"/>
      <c r="EI676" s="2"/>
      <c r="EJ676" s="2"/>
      <c r="EK676" s="2"/>
      <c r="EL676" s="2"/>
      <c r="EM676" s="2"/>
      <c r="EN676" s="2"/>
      <c r="EO676" s="2"/>
      <c r="EP676" s="2"/>
      <c r="EQ676" s="2"/>
      <c r="ER676" s="2"/>
      <c r="ES676" s="2"/>
      <c r="ET676" s="2"/>
      <c r="EU676" s="2"/>
      <c r="EV676" s="2"/>
      <c r="EW676" s="2"/>
      <c r="EX676" s="2"/>
      <c r="EY676" s="2"/>
      <c r="EZ676" s="2"/>
      <c r="FA676" s="2"/>
      <c r="FB676" s="2"/>
      <c r="FC676" s="2"/>
      <c r="FD676" s="2"/>
      <c r="FE676" s="2"/>
      <c r="FF676" s="2"/>
      <c r="FG676" s="2"/>
      <c r="FH676" s="2"/>
      <c r="FI676" s="2"/>
      <c r="FJ676" s="2"/>
      <c r="FK676" s="2"/>
      <c r="FL676" s="2"/>
      <c r="FM676" s="2"/>
      <c r="FN676" s="2"/>
      <c r="FO676" s="2"/>
      <c r="FP676" s="2"/>
      <c r="FQ676" s="2"/>
      <c r="FR676" s="2"/>
      <c r="FS676" s="2"/>
      <c r="FT676" s="2"/>
      <c r="FU676" s="2"/>
      <c r="FV676" s="2"/>
      <c r="FW676" s="2"/>
      <c r="FX676" s="2"/>
      <c r="FY676" s="2"/>
      <c r="FZ676" s="2"/>
      <c r="GA676" s="2"/>
      <c r="GB676" s="2"/>
      <c r="GC676" s="2"/>
      <c r="GD676" s="2"/>
      <c r="GE676" s="2"/>
      <c r="GF676" s="2"/>
      <c r="GG676" s="2"/>
      <c r="GH676" s="2"/>
      <c r="GI676" s="2"/>
      <c r="GJ676" s="2"/>
      <c r="GK676" s="2"/>
      <c r="GL676" s="2"/>
      <c r="GM676" s="2"/>
      <c r="GN676" s="2"/>
      <c r="GO676" s="2"/>
      <c r="GP676" s="2"/>
      <c r="GQ676" s="2"/>
      <c r="GR676" s="2"/>
      <c r="GS676" s="2"/>
      <c r="GT676" s="2"/>
      <c r="GU676" s="2"/>
      <c r="GV676" s="2"/>
      <c r="GW676" s="2"/>
      <c r="GX676" s="2"/>
      <c r="GY676" s="2"/>
      <c r="GZ676" s="2"/>
      <c r="HA676" s="2"/>
      <c r="HB676" s="2"/>
      <c r="HC676" s="2"/>
      <c r="HD676" s="2"/>
      <c r="HE676" s="2"/>
      <c r="HF676" s="2"/>
      <c r="HG676" s="2"/>
      <c r="HH676" s="2"/>
      <c r="HI676" s="2"/>
      <c r="HJ676" s="2"/>
      <c r="HK676" s="2"/>
      <c r="HL676" s="2"/>
      <c r="HM676" s="2"/>
      <c r="HN676" s="2"/>
      <c r="HO676" s="2"/>
      <c r="HP676" s="2"/>
      <c r="HQ676" s="2"/>
      <c r="HR676" s="2"/>
      <c r="HS676" s="2"/>
      <c r="HT676" s="2"/>
      <c r="HU676" s="2"/>
      <c r="HV676" s="2"/>
      <c r="HW676" s="2"/>
      <c r="HX676" s="2"/>
      <c r="HY676" s="2"/>
      <c r="HZ676" s="2"/>
      <c r="IA676" s="2"/>
      <c r="IB676" s="2"/>
      <c r="IC676" s="2"/>
      <c r="ID676" s="2"/>
      <c r="IE676" s="2"/>
      <c r="IF676" s="2"/>
      <c r="IG676" s="2"/>
      <c r="IH676" s="2"/>
      <c r="II676" s="2"/>
      <c r="IJ676" s="2"/>
      <c r="IK676" s="2"/>
      <c r="IL676" s="2"/>
      <c r="IM676" s="2"/>
      <c r="IN676" s="2"/>
      <c r="IO676" s="2"/>
      <c r="IP676" s="2"/>
      <c r="IQ676" s="2"/>
      <c r="IR676" s="2"/>
      <c r="IS676" s="2"/>
      <c r="IT676" s="2"/>
      <c r="IU676" s="2"/>
      <c r="IV676" s="2"/>
      <c r="IW676" s="2"/>
      <c r="IX676" s="2"/>
      <c r="IY676" s="2"/>
      <c r="IZ676" s="2"/>
      <c r="JA676" s="2"/>
      <c r="JB676" s="2"/>
      <c r="JC676" s="2"/>
      <c r="JD676" s="2"/>
      <c r="JE676" s="2"/>
      <c r="JF676" s="2"/>
      <c r="JG676" s="2"/>
      <c r="JH676" s="2"/>
      <c r="JI676" s="2"/>
      <c r="JJ676" s="2"/>
      <c r="JK676" s="2"/>
      <c r="JL676" s="2"/>
      <c r="JM676" s="2"/>
      <c r="JN676" s="2"/>
      <c r="JO676" s="2"/>
      <c r="JP676" s="2"/>
      <c r="JQ676" s="2"/>
      <c r="JR676" s="2"/>
      <c r="JS676" s="2"/>
      <c r="JT676" s="2"/>
      <c r="JU676" s="2"/>
      <c r="JV676" s="2"/>
      <c r="JW676" s="2"/>
      <c r="JX676" s="2"/>
      <c r="JY676" s="2"/>
      <c r="JZ676" s="2"/>
      <c r="KA676" s="2"/>
      <c r="KB676" s="2"/>
      <c r="KC676" s="2"/>
      <c r="KD676" s="2"/>
      <c r="KE676" s="2"/>
      <c r="KF676" s="2"/>
      <c r="KG676" s="2"/>
      <c r="KH676" s="2"/>
      <c r="KI676" s="2"/>
      <c r="KJ676" s="2"/>
      <c r="KK676" s="2"/>
      <c r="KL676" s="2"/>
      <c r="KM676" s="2"/>
      <c r="KN676" s="2"/>
      <c r="KO676" s="2"/>
      <c r="KP676" s="2"/>
      <c r="KQ676" s="2"/>
      <c r="KR676" s="2"/>
      <c r="KS676" s="2"/>
      <c r="KT676" s="2"/>
      <c r="KU676" s="2"/>
      <c r="KV676" s="2"/>
      <c r="KW676" s="2"/>
      <c r="KX676" s="2"/>
      <c r="KY676" s="2"/>
      <c r="KZ676" s="2"/>
      <c r="LA676" s="2"/>
      <c r="LB676" s="2"/>
      <c r="LC676" s="2"/>
      <c r="LD676" s="2"/>
      <c r="LE676" s="2"/>
      <c r="LF676" s="2"/>
      <c r="LG676" s="2"/>
      <c r="LH676" s="2"/>
      <c r="LI676" s="2"/>
      <c r="LJ676" s="2"/>
      <c r="LK676" s="2"/>
      <c r="LL676" s="2"/>
      <c r="LM676" s="2"/>
      <c r="LN676" s="2"/>
      <c r="LO676" s="2"/>
      <c r="LP676" s="2"/>
      <c r="LQ676" s="2"/>
      <c r="LR676" s="2"/>
      <c r="LS676" s="2"/>
      <c r="LT676" s="2"/>
      <c r="LU676" s="2"/>
      <c r="LV676" s="2"/>
      <c r="LW676" s="2"/>
      <c r="LX676" s="2"/>
      <c r="LY676" s="2"/>
      <c r="LZ676" s="2"/>
      <c r="MA676" s="2"/>
      <c r="MB676" s="2"/>
      <c r="MC676" s="2"/>
      <c r="MD676" s="2"/>
      <c r="ME676" s="2"/>
      <c r="MF676" s="2"/>
      <c r="MG676" s="2"/>
      <c r="MH676" s="2"/>
      <c r="MI676" s="2"/>
      <c r="MJ676" s="2"/>
      <c r="MK676" s="2"/>
      <c r="ML676" s="2"/>
      <c r="MM676" s="2"/>
      <c r="MN676" s="2"/>
      <c r="MO676" s="2"/>
      <c r="MP676" s="2"/>
      <c r="MQ676" s="2"/>
      <c r="MR676" s="2"/>
      <c r="MS676" s="2"/>
      <c r="MT676" s="2"/>
      <c r="MU676" s="2"/>
      <c r="MV676" s="2"/>
      <c r="MW676" s="2"/>
      <c r="MX676" s="2"/>
      <c r="MY676" s="2"/>
      <c r="MZ676" s="2"/>
      <c r="NA676" s="2"/>
      <c r="NB676" s="2"/>
      <c r="NC676" s="2"/>
      <c r="ND676" s="2"/>
      <c r="NE676" s="2"/>
      <c r="NF676" s="2"/>
      <c r="NG676" s="2"/>
      <c r="NH676" s="2"/>
      <c r="NI676" s="2"/>
      <c r="NJ676" s="2"/>
      <c r="NK676" s="2"/>
      <c r="NL676" s="2"/>
      <c r="NM676" s="2"/>
      <c r="NN676" s="2"/>
      <c r="NO676" s="2"/>
      <c r="NP676" s="2"/>
      <c r="NQ676" s="2"/>
      <c r="NR676" s="2"/>
      <c r="NS676" s="2"/>
      <c r="NT676" s="2"/>
      <c r="NU676" s="2"/>
      <c r="NV676" s="2"/>
      <c r="NW676" s="2"/>
      <c r="NX676" s="2"/>
      <c r="NY676" s="2"/>
      <c r="NZ676" s="2"/>
      <c r="OA676" s="2"/>
      <c r="OB676" s="2"/>
      <c r="OC676" s="2"/>
      <c r="OD676" s="2"/>
      <c r="OE676" s="2"/>
      <c r="OF676" s="2"/>
      <c r="OG676" s="2"/>
      <c r="OH676" s="2"/>
      <c r="OI676" s="2"/>
      <c r="OJ676" s="2"/>
      <c r="OK676" s="2"/>
      <c r="OL676" s="2"/>
      <c r="OM676" s="2"/>
      <c r="ON676" s="2"/>
      <c r="OO676" s="2"/>
      <c r="OP676" s="2"/>
      <c r="OQ676" s="2"/>
      <c r="OR676" s="2"/>
      <c r="OS676" s="2"/>
      <c r="OT676" s="2"/>
      <c r="OU676" s="2"/>
      <c r="OV676" s="2"/>
      <c r="OW676" s="2"/>
      <c r="OX676" s="2"/>
      <c r="OY676" s="2"/>
      <c r="OZ676" s="2"/>
      <c r="PA676" s="2"/>
      <c r="PB676" s="2"/>
      <c r="PC676" s="2"/>
      <c r="PD676" s="2"/>
      <c r="PE676" s="2"/>
      <c r="PF676" s="2"/>
      <c r="PG676" s="2"/>
      <c r="PH676" s="2"/>
      <c r="PI676" s="2"/>
      <c r="PJ676" s="2"/>
      <c r="PK676" s="2"/>
      <c r="PL676" s="2"/>
      <c r="PM676" s="2"/>
      <c r="PN676" s="2"/>
      <c r="PO676" s="2"/>
      <c r="PP676" s="2"/>
      <c r="PQ676" s="2"/>
      <c r="PR676" s="2"/>
      <c r="PS676" s="2"/>
      <c r="PT676" s="2"/>
      <c r="PU676" s="2"/>
      <c r="PV676" s="2"/>
      <c r="PW676" s="2"/>
      <c r="PX676" s="2"/>
      <c r="PY676" s="2"/>
      <c r="PZ676" s="2"/>
      <c r="QA676" s="2"/>
      <c r="QB676" s="2"/>
      <c r="QC676" s="2"/>
      <c r="QD676" s="2"/>
      <c r="QE676" s="2"/>
      <c r="QF676" s="2"/>
      <c r="QG676" s="2"/>
      <c r="QH676" s="2"/>
      <c r="QI676" s="2"/>
      <c r="QJ676" s="2"/>
      <c r="QK676" s="2"/>
      <c r="QL676" s="2"/>
      <c r="QM676" s="2"/>
      <c r="QN676" s="2"/>
      <c r="QO676" s="2"/>
      <c r="QP676" s="2"/>
      <c r="QQ676" s="2"/>
      <c r="QR676" s="2"/>
      <c r="QS676" s="2"/>
      <c r="QT676" s="2"/>
      <c r="QU676" s="2"/>
      <c r="QV676" s="2"/>
      <c r="QW676" s="2"/>
      <c r="QX676" s="2"/>
      <c r="QY676" s="2"/>
      <c r="QZ676" s="2"/>
      <c r="RA676" s="2"/>
      <c r="RB676" s="2"/>
      <c r="RC676" s="2"/>
      <c r="RD676" s="2"/>
      <c r="RE676" s="2"/>
      <c r="RF676" s="2"/>
      <c r="RG676" s="2"/>
      <c r="RH676" s="2"/>
      <c r="RI676" s="2"/>
      <c r="RJ676" s="2"/>
      <c r="RK676" s="2"/>
      <c r="RL676" s="2"/>
      <c r="RM676" s="2"/>
      <c r="RN676" s="2"/>
      <c r="RO676" s="2"/>
      <c r="RP676" s="2"/>
      <c r="RQ676" s="2"/>
      <c r="RR676" s="2"/>
      <c r="RS676" s="2"/>
      <c r="RT676" s="2"/>
      <c r="RU676" s="2"/>
      <c r="RV676" s="2"/>
      <c r="RW676" s="2"/>
      <c r="RX676" s="2"/>
      <c r="RY676" s="2"/>
      <c r="RZ676" s="2"/>
      <c r="SA676" s="2"/>
      <c r="SB676" s="2"/>
      <c r="SC676" s="2"/>
      <c r="SD676" s="2"/>
      <c r="SE676" s="2"/>
      <c r="SF676" s="2"/>
      <c r="SG676" s="2"/>
      <c r="SH676" s="2"/>
      <c r="SI676" s="2"/>
      <c r="SJ676" s="2"/>
      <c r="SK676" s="2"/>
      <c r="SL676" s="2"/>
      <c r="SM676" s="2"/>
      <c r="SN676" s="2"/>
      <c r="SO676" s="2"/>
      <c r="SP676" s="2"/>
      <c r="SQ676" s="2"/>
      <c r="SR676" s="2"/>
      <c r="SS676" s="2"/>
      <c r="ST676" s="2"/>
      <c r="SU676" s="2"/>
      <c r="SV676" s="2"/>
      <c r="SW676" s="2"/>
      <c r="SX676" s="2"/>
      <c r="SY676" s="2"/>
      <c r="SZ676" s="2"/>
      <c r="TA676" s="2"/>
      <c r="TB676" s="2"/>
      <c r="TC676" s="2"/>
      <c r="TD676" s="2"/>
      <c r="TE676" s="2"/>
      <c r="TF676" s="2"/>
      <c r="TG676" s="2"/>
      <c r="TH676" s="2"/>
      <c r="TI676" s="2"/>
      <c r="TJ676" s="2"/>
      <c r="TK676" s="2"/>
      <c r="TL676" s="2"/>
      <c r="TM676" s="2"/>
      <c r="TN676" s="2"/>
      <c r="TO676" s="2"/>
      <c r="TP676" s="2"/>
      <c r="TQ676" s="2"/>
      <c r="TR676" s="2"/>
      <c r="TS676" s="2"/>
      <c r="TT676" s="2"/>
      <c r="TU676" s="2"/>
      <c r="TV676" s="2"/>
      <c r="TW676" s="2"/>
      <c r="TX676" s="2"/>
      <c r="TY676" s="2"/>
      <c r="TZ676" s="2"/>
      <c r="UA676" s="2"/>
      <c r="UB676" s="2"/>
      <c r="UC676" s="2"/>
      <c r="UD676" s="2"/>
      <c r="UE676" s="2"/>
      <c r="UF676" s="2"/>
      <c r="UG676" s="2"/>
      <c r="UH676" s="2"/>
      <c r="UI676" s="2"/>
      <c r="UJ676" s="2"/>
      <c r="UK676" s="2"/>
      <c r="UL676" s="2"/>
      <c r="UM676" s="2"/>
      <c r="UN676" s="2"/>
      <c r="UO676" s="2"/>
      <c r="UP676" s="2"/>
      <c r="UQ676" s="2"/>
      <c r="UR676" s="2"/>
      <c r="US676" s="2"/>
      <c r="UT676" s="2"/>
      <c r="UU676" s="2"/>
      <c r="UV676" s="2"/>
      <c r="UW676" s="2"/>
      <c r="UX676" s="2"/>
      <c r="UY676" s="2"/>
      <c r="UZ676" s="2"/>
      <c r="VA676" s="2"/>
      <c r="VB676" s="2"/>
      <c r="VC676" s="2"/>
      <c r="VD676" s="2"/>
      <c r="VE676" s="2"/>
      <c r="VF676" s="2"/>
      <c r="VG676" s="2"/>
      <c r="VH676" s="2"/>
      <c r="VI676" s="2"/>
      <c r="VJ676" s="2"/>
      <c r="VK676" s="2"/>
      <c r="VL676" s="2"/>
      <c r="VM676" s="2"/>
      <c r="VN676" s="2"/>
      <c r="VO676" s="2"/>
      <c r="VP676" s="2"/>
      <c r="VQ676" s="2"/>
      <c r="VR676" s="2"/>
      <c r="VS676" s="2"/>
      <c r="VT676" s="2"/>
      <c r="VU676" s="2"/>
      <c r="VV676" s="2"/>
      <c r="VW676" s="2"/>
      <c r="VX676" s="2"/>
      <c r="VY676" s="2"/>
      <c r="VZ676" s="2"/>
      <c r="WA676" s="2"/>
      <c r="WB676" s="2"/>
      <c r="WC676" s="2"/>
      <c r="WD676" s="2"/>
      <c r="WE676" s="2"/>
      <c r="WF676" s="2"/>
      <c r="WG676" s="2"/>
      <c r="WH676" s="2"/>
      <c r="WI676" s="2"/>
      <c r="WJ676" s="2"/>
      <c r="WK676" s="2"/>
      <c r="WL676" s="2"/>
      <c r="WM676" s="2"/>
      <c r="WN676" s="2"/>
      <c r="WO676" s="2"/>
      <c r="WP676" s="2"/>
      <c r="WQ676" s="2"/>
      <c r="WR676" s="2"/>
      <c r="WS676" s="2"/>
      <c r="WT676" s="2"/>
      <c r="WU676" s="2"/>
      <c r="WV676" s="2"/>
      <c r="WW676" s="2"/>
      <c r="WX676" s="2"/>
      <c r="WY676" s="2"/>
      <c r="WZ676" s="2"/>
      <c r="XA676" s="2"/>
      <c r="XB676" s="2"/>
      <c r="XC676" s="2"/>
      <c r="XD676" s="2"/>
      <c r="XE676" s="2"/>
      <c r="XF676" s="2"/>
      <c r="XG676" s="2"/>
      <c r="XH676" s="2"/>
      <c r="XI676" s="2"/>
      <c r="XJ676" s="2"/>
      <c r="XK676" s="2"/>
      <c r="XL676" s="2"/>
      <c r="XM676" s="2"/>
      <c r="XN676" s="2"/>
      <c r="XO676" s="2"/>
      <c r="XP676" s="2"/>
      <c r="XQ676" s="2"/>
      <c r="XR676" s="2"/>
      <c r="XS676" s="2"/>
      <c r="XT676" s="2"/>
      <c r="XU676" s="2"/>
      <c r="XV676" s="2"/>
      <c r="XW676" s="2"/>
      <c r="XX676" s="2"/>
      <c r="XY676" s="2"/>
      <c r="XZ676" s="2"/>
      <c r="YA676" s="2"/>
      <c r="YB676" s="2"/>
      <c r="YC676" s="2"/>
      <c r="YD676" s="2"/>
      <c r="YE676" s="2"/>
      <c r="YF676" s="2"/>
      <c r="YG676" s="2"/>
      <c r="YH676" s="2"/>
      <c r="YI676" s="2"/>
      <c r="YJ676" s="2"/>
      <c r="YK676" s="2"/>
      <c r="YL676" s="2"/>
      <c r="YM676" s="2"/>
      <c r="YN676" s="2"/>
      <c r="YO676" s="2"/>
      <c r="YP676" s="2"/>
      <c r="YQ676" s="2"/>
      <c r="YR676" s="2"/>
      <c r="YS676" s="2"/>
      <c r="YT676" s="2"/>
      <c r="YU676" s="2"/>
      <c r="YV676" s="2"/>
      <c r="YW676" s="2"/>
      <c r="YX676" s="2"/>
      <c r="YY676" s="2"/>
      <c r="YZ676" s="2"/>
      <c r="ZA676" s="2"/>
      <c r="ZB676" s="2"/>
      <c r="ZC676" s="2"/>
      <c r="ZD676" s="2"/>
      <c r="ZE676" s="2"/>
      <c r="ZF676" s="2"/>
      <c r="ZG676" s="2"/>
      <c r="ZH676" s="2"/>
      <c r="ZI676" s="2"/>
      <c r="ZJ676" s="2"/>
      <c r="ZK676" s="2"/>
      <c r="ZL676" s="2"/>
      <c r="ZM676" s="2"/>
      <c r="ZN676" s="2"/>
      <c r="ZO676" s="2"/>
      <c r="ZP676" s="2"/>
      <c r="ZQ676" s="2"/>
      <c r="ZR676" s="2"/>
      <c r="ZS676" s="2"/>
      <c r="ZT676" s="2"/>
      <c r="ZU676" s="2"/>
      <c r="ZV676" s="2"/>
      <c r="ZW676" s="2"/>
      <c r="ZX676" s="2"/>
      <c r="ZY676" s="2"/>
      <c r="ZZ676" s="2"/>
      <c r="AAA676" s="2"/>
      <c r="AAB676" s="2"/>
      <c r="AAC676" s="2"/>
      <c r="AAD676" s="2"/>
      <c r="AAE676" s="2"/>
      <c r="AAF676" s="2"/>
      <c r="AAG676" s="2"/>
      <c r="AAH676" s="2"/>
      <c r="AAI676" s="2"/>
      <c r="AAJ676" s="2"/>
      <c r="AAK676" s="2"/>
      <c r="AAL676" s="2"/>
      <c r="AAM676" s="2"/>
      <c r="AAN676" s="2"/>
      <c r="AAO676" s="2"/>
      <c r="AAP676" s="2"/>
      <c r="AAQ676" s="2"/>
      <c r="AAR676" s="2"/>
      <c r="AAS676" s="2"/>
      <c r="AAT676" s="2"/>
      <c r="AAU676" s="2"/>
      <c r="AAV676" s="2"/>
      <c r="AAW676" s="2"/>
      <c r="AAX676" s="2"/>
      <c r="AAY676" s="2"/>
      <c r="AAZ676" s="2"/>
      <c r="ABA676" s="2"/>
      <c r="ABB676" s="2"/>
      <c r="ABC676" s="2"/>
      <c r="ABD676" s="2"/>
      <c r="ABE676" s="2"/>
      <c r="ABF676" s="2"/>
      <c r="ABG676" s="2"/>
      <c r="ABH676" s="2"/>
      <c r="ABI676" s="2"/>
      <c r="ABJ676" s="2"/>
      <c r="ABK676" s="2"/>
      <c r="ABL676" s="2"/>
      <c r="ABM676" s="2"/>
      <c r="ABN676" s="2"/>
      <c r="ABO676" s="2"/>
      <c r="ABP676" s="2"/>
      <c r="ABQ676" s="2"/>
      <c r="ABR676" s="2"/>
      <c r="ABS676" s="2"/>
      <c r="ABT676" s="2"/>
      <c r="ABU676" s="2"/>
      <c r="ABV676" s="2"/>
      <c r="ABW676" s="2"/>
      <c r="ABX676" s="2"/>
      <c r="ABY676" s="2"/>
      <c r="ABZ676" s="2"/>
    </row>
    <row r="677" spans="1:754" x14ac:dyDescent="0.2">
      <c r="A677">
        <v>1925</v>
      </c>
      <c r="B677" s="19" t="s">
        <v>34</v>
      </c>
      <c r="C677" s="3">
        <v>72</v>
      </c>
      <c r="D677" s="6">
        <v>5</v>
      </c>
      <c r="E677" s="7">
        <f>C677/D677</f>
        <v>14.4</v>
      </c>
      <c r="F677" s="11">
        <f>C677/14611</f>
        <v>4.9277941277119982E-3</v>
      </c>
      <c r="G677" s="15"/>
    </row>
    <row r="678" spans="1:754" x14ac:dyDescent="0.2">
      <c r="A678" s="2">
        <v>1935</v>
      </c>
      <c r="B678" s="19" t="s">
        <v>34</v>
      </c>
      <c r="C678" s="6">
        <v>0</v>
      </c>
      <c r="D678" s="6">
        <v>0</v>
      </c>
      <c r="E678" s="7">
        <f>0</f>
        <v>0</v>
      </c>
      <c r="F678" s="11">
        <f>C678/14611</f>
        <v>0</v>
      </c>
    </row>
    <row r="679" spans="1:754" x14ac:dyDescent="0.2">
      <c r="A679" s="2">
        <v>1945</v>
      </c>
      <c r="B679" s="19" t="s">
        <v>34</v>
      </c>
      <c r="C679" s="6">
        <v>0</v>
      </c>
      <c r="D679" s="5">
        <v>0</v>
      </c>
      <c r="E679" s="7">
        <f>0</f>
        <v>0</v>
      </c>
      <c r="F679" s="11">
        <f>C679/14611</f>
        <v>0</v>
      </c>
    </row>
    <row r="680" spans="1:754" x14ac:dyDescent="0.2">
      <c r="A680" s="2">
        <v>1954</v>
      </c>
      <c r="B680" s="19" t="s">
        <v>34</v>
      </c>
      <c r="C680" s="8">
        <v>0</v>
      </c>
      <c r="D680" s="5">
        <v>0</v>
      </c>
      <c r="E680" s="7">
        <f>0</f>
        <v>0</v>
      </c>
      <c r="F680" s="11">
        <f>C680/14611</f>
        <v>0</v>
      </c>
    </row>
    <row r="681" spans="1:754" x14ac:dyDescent="0.2">
      <c r="A681" s="2">
        <v>1959</v>
      </c>
      <c r="B681" s="19" t="s">
        <v>34</v>
      </c>
      <c r="C681" s="6">
        <v>0</v>
      </c>
      <c r="D681" s="5">
        <v>0</v>
      </c>
      <c r="E681" s="7">
        <f>0</f>
        <v>0</v>
      </c>
      <c r="F681" s="11">
        <f>C681/14611</f>
        <v>0</v>
      </c>
    </row>
    <row r="682" spans="1:754" x14ac:dyDescent="0.2">
      <c r="A682" s="2">
        <v>1964</v>
      </c>
      <c r="B682" s="19" t="s">
        <v>34</v>
      </c>
      <c r="C682" s="6">
        <v>0</v>
      </c>
      <c r="D682" s="5">
        <v>0</v>
      </c>
      <c r="E682" s="7">
        <f>0</f>
        <v>0</v>
      </c>
      <c r="F682" s="11">
        <f>C682/14611</f>
        <v>0</v>
      </c>
    </row>
    <row r="683" spans="1:754" x14ac:dyDescent="0.2">
      <c r="A683" s="2">
        <v>1969</v>
      </c>
      <c r="B683" s="19" t="s">
        <v>34</v>
      </c>
      <c r="C683" s="6">
        <v>0</v>
      </c>
      <c r="D683" s="5">
        <v>0</v>
      </c>
      <c r="E683" s="7">
        <f>0</f>
        <v>0</v>
      </c>
      <c r="F683" s="11">
        <f>C683/14611</f>
        <v>0</v>
      </c>
    </row>
    <row r="684" spans="1:754" x14ac:dyDescent="0.2">
      <c r="A684">
        <v>1997</v>
      </c>
      <c r="B684" s="19" t="s">
        <v>35</v>
      </c>
      <c r="C684" s="6">
        <v>127355</v>
      </c>
      <c r="D684">
        <v>687</v>
      </c>
      <c r="E684" s="7">
        <f>C684/D684</f>
        <v>185.37845705967976</v>
      </c>
      <c r="F684" s="11">
        <f>C684/334310</f>
        <v>0.38094881995752444</v>
      </c>
      <c r="G684" s="14">
        <v>223135</v>
      </c>
      <c r="H684" s="16">
        <f>C684/G684</f>
        <v>0.57075313151231322</v>
      </c>
    </row>
    <row r="685" spans="1:754" x14ac:dyDescent="0.2">
      <c r="A685">
        <v>1992</v>
      </c>
      <c r="B685" s="19" t="s">
        <v>35</v>
      </c>
      <c r="C685" s="6">
        <v>135494</v>
      </c>
      <c r="D685">
        <v>749</v>
      </c>
      <c r="E685" s="7">
        <f>C685/D685</f>
        <v>180.89986648865153</v>
      </c>
      <c r="F685" s="11">
        <f>C685/334310</f>
        <v>0.40529448715264277</v>
      </c>
      <c r="G685" s="14">
        <v>221952</v>
      </c>
      <c r="H685" s="16">
        <f>C685/G685</f>
        <v>0.61046532583621682</v>
      </c>
    </row>
    <row r="686" spans="1:754" x14ac:dyDescent="0.2">
      <c r="A686" s="2">
        <v>2007</v>
      </c>
      <c r="B686" s="19" t="s">
        <v>35</v>
      </c>
      <c r="C686" s="5">
        <v>142636</v>
      </c>
      <c r="D686">
        <v>854</v>
      </c>
      <c r="E686" s="7">
        <f>C686/D686</f>
        <v>167.02107728337236</v>
      </c>
      <c r="F686" s="11">
        <f>C686/334310</f>
        <v>0.42665789237534024</v>
      </c>
      <c r="G686" s="5">
        <v>215791</v>
      </c>
      <c r="H686" s="16">
        <f>C686/G686</f>
        <v>0.66099142225579377</v>
      </c>
    </row>
    <row r="687" spans="1:754" x14ac:dyDescent="0.2">
      <c r="A687" s="2">
        <v>2017</v>
      </c>
      <c r="B687" s="19" t="s">
        <v>35</v>
      </c>
      <c r="C687" s="5">
        <v>140259</v>
      </c>
      <c r="D687">
        <v>690</v>
      </c>
      <c r="E687" s="7">
        <f>C687/D687</f>
        <v>203.27391304347827</v>
      </c>
      <c r="F687" s="11">
        <f>C687/334310</f>
        <v>0.41954772516526578</v>
      </c>
      <c r="G687" s="14">
        <v>210911</v>
      </c>
      <c r="H687" s="16">
        <f>C687/G687</f>
        <v>0.66501510115641194</v>
      </c>
    </row>
    <row r="688" spans="1:754" x14ac:dyDescent="0.2">
      <c r="A688" s="2">
        <v>2012</v>
      </c>
      <c r="B688" s="19" t="s">
        <v>35</v>
      </c>
      <c r="C688" s="5">
        <v>142818</v>
      </c>
      <c r="D688">
        <v>760</v>
      </c>
      <c r="E688" s="7">
        <f>C688/D688</f>
        <v>187.91842105263157</v>
      </c>
      <c r="F688" s="11">
        <f>C688/334310</f>
        <v>0.42720229726900183</v>
      </c>
      <c r="G688" s="5">
        <v>214724</v>
      </c>
      <c r="H688" s="16">
        <f>C688/G688</f>
        <v>0.66512360052905128</v>
      </c>
    </row>
    <row r="689" spans="1:754" x14ac:dyDescent="0.2">
      <c r="A689" s="2">
        <v>1974</v>
      </c>
      <c r="B689" s="19" t="s">
        <v>35</v>
      </c>
      <c r="C689" s="6">
        <v>155835</v>
      </c>
      <c r="D689" s="5">
        <v>1228</v>
      </c>
      <c r="E689" s="7">
        <f>C689/D689</f>
        <v>126.90146579804561</v>
      </c>
      <c r="F689" s="11">
        <f>C689/334310</f>
        <v>0.46613921210852205</v>
      </c>
      <c r="G689" s="5">
        <v>233165</v>
      </c>
      <c r="H689" s="16">
        <f>C689/G689</f>
        <v>0.66834644993888448</v>
      </c>
    </row>
    <row r="690" spans="1:754" x14ac:dyDescent="0.2">
      <c r="A690">
        <v>1982</v>
      </c>
      <c r="B690" s="19" t="s">
        <v>35</v>
      </c>
      <c r="C690" s="6">
        <v>150411</v>
      </c>
      <c r="D690" s="5">
        <v>1093</v>
      </c>
      <c r="E690" s="7">
        <f>C690/D690</f>
        <v>137.61299176578225</v>
      </c>
      <c r="F690" s="11">
        <f>C690/334310</f>
        <v>0.44991474978313539</v>
      </c>
      <c r="G690" s="5">
        <v>222717</v>
      </c>
      <c r="H690" s="16">
        <f>C690/G690</f>
        <v>0.67534584248171448</v>
      </c>
      <c r="DU690" s="2"/>
      <c r="DV690" s="2"/>
      <c r="DW690" s="2"/>
      <c r="DX690" s="2"/>
      <c r="DY690" s="2"/>
      <c r="DZ690" s="2"/>
      <c r="EA690" s="2"/>
      <c r="EB690" s="2"/>
      <c r="EC690" s="2"/>
      <c r="ED690" s="2"/>
      <c r="EE690" s="2"/>
      <c r="EF690" s="2"/>
      <c r="EG690" s="2"/>
      <c r="EH690" s="2"/>
      <c r="EI690" s="2"/>
      <c r="EJ690" s="2"/>
      <c r="EK690" s="2"/>
      <c r="EL690" s="2"/>
      <c r="EM690" s="2"/>
      <c r="EN690" s="2"/>
      <c r="EO690" s="2"/>
      <c r="EP690" s="2"/>
      <c r="EQ690" s="2"/>
      <c r="ER690" s="2"/>
      <c r="ES690" s="2"/>
      <c r="ET690" s="2"/>
      <c r="EU690" s="2"/>
      <c r="EV690" s="2"/>
      <c r="EW690" s="2"/>
      <c r="EX690" s="2"/>
      <c r="EY690" s="2"/>
      <c r="EZ690" s="2"/>
      <c r="FA690" s="2"/>
      <c r="FB690" s="2"/>
      <c r="FC690" s="2"/>
      <c r="FD690" s="2"/>
      <c r="FE690" s="2"/>
      <c r="FF690" s="2"/>
      <c r="FG690" s="2"/>
      <c r="FH690" s="2"/>
      <c r="FI690" s="2"/>
      <c r="FJ690" s="2"/>
      <c r="FK690" s="2"/>
      <c r="FL690" s="2"/>
      <c r="FM690" s="2"/>
      <c r="FN690" s="2"/>
      <c r="FO690" s="2"/>
      <c r="FP690" s="2"/>
      <c r="FQ690" s="2"/>
      <c r="FR690" s="2"/>
      <c r="FS690" s="2"/>
      <c r="FT690" s="2"/>
      <c r="FU690" s="2"/>
      <c r="FV690" s="2"/>
      <c r="FW690" s="2"/>
      <c r="FX690" s="2"/>
      <c r="FY690" s="2"/>
      <c r="FZ690" s="2"/>
      <c r="GA690" s="2"/>
      <c r="GB690" s="2"/>
      <c r="GC690" s="2"/>
      <c r="GD690" s="2"/>
      <c r="GE690" s="2"/>
      <c r="GF690" s="2"/>
      <c r="GG690" s="2"/>
      <c r="GH690" s="2"/>
      <c r="GI690" s="2"/>
      <c r="GJ690" s="2"/>
      <c r="GK690" s="2"/>
      <c r="GL690" s="2"/>
      <c r="GM690" s="2"/>
      <c r="GN690" s="2"/>
      <c r="GO690" s="2"/>
      <c r="GP690" s="2"/>
      <c r="GQ690" s="2"/>
      <c r="GR690" s="2"/>
      <c r="GS690" s="2"/>
      <c r="GT690" s="2"/>
      <c r="GU690" s="2"/>
      <c r="GV690" s="2"/>
      <c r="GW690" s="2"/>
      <c r="GX690" s="2"/>
      <c r="GY690" s="2"/>
      <c r="GZ690" s="2"/>
      <c r="HA690" s="2"/>
      <c r="HB690" s="2"/>
      <c r="HC690" s="2"/>
      <c r="HD690" s="2"/>
      <c r="HE690" s="2"/>
      <c r="HF690" s="2"/>
      <c r="HG690" s="2"/>
      <c r="HH690" s="2"/>
      <c r="HI690" s="2"/>
      <c r="HJ690" s="2"/>
      <c r="HK690" s="2"/>
      <c r="HL690" s="2"/>
      <c r="HM690" s="2"/>
      <c r="HN690" s="2"/>
      <c r="HO690" s="2"/>
      <c r="HP690" s="2"/>
      <c r="HQ690" s="2"/>
      <c r="HR690" s="2"/>
      <c r="HS690" s="2"/>
      <c r="HT690" s="2"/>
      <c r="HU690" s="2"/>
      <c r="HV690" s="2"/>
      <c r="HW690" s="2"/>
      <c r="HX690" s="2"/>
      <c r="HY690" s="2"/>
      <c r="HZ690" s="2"/>
      <c r="IA690" s="2"/>
      <c r="IB690" s="2"/>
      <c r="IC690" s="2"/>
      <c r="ID690" s="2"/>
      <c r="IE690" s="2"/>
      <c r="IF690" s="2"/>
      <c r="IG690" s="2"/>
      <c r="IH690" s="2"/>
      <c r="II690" s="2"/>
      <c r="IJ690" s="2"/>
      <c r="IK690" s="2"/>
      <c r="IL690" s="2"/>
      <c r="IM690" s="2"/>
      <c r="IN690" s="2"/>
      <c r="IO690" s="2"/>
      <c r="IP690" s="2"/>
      <c r="IQ690" s="2"/>
      <c r="IR690" s="2"/>
      <c r="IS690" s="2"/>
      <c r="IT690" s="2"/>
      <c r="IU690" s="2"/>
      <c r="IV690" s="2"/>
      <c r="IW690" s="2"/>
      <c r="IX690" s="2"/>
      <c r="IY690" s="2"/>
      <c r="IZ690" s="2"/>
      <c r="JA690" s="2"/>
      <c r="JB690" s="2"/>
      <c r="JC690" s="2"/>
      <c r="JD690" s="2"/>
      <c r="JE690" s="2"/>
      <c r="JF690" s="2"/>
      <c r="JG690" s="2"/>
      <c r="JH690" s="2"/>
      <c r="JI690" s="2"/>
      <c r="JJ690" s="2"/>
      <c r="JK690" s="2"/>
      <c r="JL690" s="2"/>
      <c r="JM690" s="2"/>
      <c r="JN690" s="2"/>
      <c r="JO690" s="2"/>
      <c r="JP690" s="2"/>
      <c r="JQ690" s="2"/>
      <c r="JR690" s="2"/>
      <c r="JS690" s="2"/>
      <c r="JT690" s="2"/>
      <c r="JU690" s="2"/>
      <c r="JV690" s="2"/>
      <c r="JW690" s="2"/>
      <c r="JX690" s="2"/>
      <c r="JY690" s="2"/>
      <c r="JZ690" s="2"/>
      <c r="KA690" s="2"/>
      <c r="KB690" s="2"/>
      <c r="KC690" s="2"/>
      <c r="KD690" s="2"/>
      <c r="KE690" s="2"/>
      <c r="KF690" s="2"/>
      <c r="KG690" s="2"/>
      <c r="KH690" s="2"/>
      <c r="KI690" s="2"/>
      <c r="KJ690" s="2"/>
      <c r="KK690" s="2"/>
      <c r="KL690" s="2"/>
      <c r="KM690" s="2"/>
      <c r="KN690" s="2"/>
      <c r="KO690" s="2"/>
      <c r="KP690" s="2"/>
      <c r="KQ690" s="2"/>
      <c r="KR690" s="2"/>
      <c r="KS690" s="2"/>
      <c r="KT690" s="2"/>
      <c r="KU690" s="2"/>
      <c r="KV690" s="2"/>
      <c r="KW690" s="2"/>
      <c r="KX690" s="2"/>
      <c r="KY690" s="2"/>
      <c r="KZ690" s="2"/>
      <c r="LA690" s="2"/>
      <c r="LB690" s="2"/>
      <c r="LC690" s="2"/>
      <c r="LD690" s="2"/>
      <c r="LE690" s="2"/>
      <c r="LF690" s="2"/>
      <c r="LG690" s="2"/>
      <c r="LH690" s="2"/>
      <c r="LI690" s="2"/>
      <c r="LJ690" s="2"/>
      <c r="LK690" s="2"/>
      <c r="LL690" s="2"/>
      <c r="LM690" s="2"/>
      <c r="LN690" s="2"/>
      <c r="LO690" s="2"/>
      <c r="LP690" s="2"/>
      <c r="LQ690" s="2"/>
      <c r="LR690" s="2"/>
      <c r="LS690" s="2"/>
      <c r="LT690" s="2"/>
      <c r="LU690" s="2"/>
      <c r="LV690" s="2"/>
      <c r="LW690" s="2"/>
      <c r="LX690" s="2"/>
      <c r="LY690" s="2"/>
      <c r="LZ690" s="2"/>
      <c r="MA690" s="2"/>
      <c r="MB690" s="2"/>
      <c r="MC690" s="2"/>
      <c r="MD690" s="2"/>
      <c r="ME690" s="2"/>
      <c r="MF690" s="2"/>
      <c r="MG690" s="2"/>
      <c r="MH690" s="2"/>
      <c r="MI690" s="2"/>
      <c r="MJ690" s="2"/>
      <c r="MK690" s="2"/>
      <c r="ML690" s="2"/>
      <c r="MM690" s="2"/>
      <c r="MN690" s="2"/>
      <c r="MO690" s="2"/>
      <c r="MP690" s="2"/>
      <c r="MQ690" s="2"/>
      <c r="MR690" s="2"/>
      <c r="MS690" s="2"/>
      <c r="MT690" s="2"/>
      <c r="MU690" s="2"/>
      <c r="MV690" s="2"/>
      <c r="MW690" s="2"/>
      <c r="MX690" s="2"/>
      <c r="MY690" s="2"/>
      <c r="MZ690" s="2"/>
      <c r="NA690" s="2"/>
      <c r="NB690" s="2"/>
      <c r="NC690" s="2"/>
      <c r="ND690" s="2"/>
      <c r="NE690" s="2"/>
      <c r="NF690" s="2"/>
      <c r="NG690" s="2"/>
      <c r="NH690" s="2"/>
      <c r="NI690" s="2"/>
      <c r="NJ690" s="2"/>
      <c r="NK690" s="2"/>
      <c r="NL690" s="2"/>
      <c r="NM690" s="2"/>
      <c r="NN690" s="2"/>
      <c r="NO690" s="2"/>
      <c r="NP690" s="2"/>
      <c r="NQ690" s="2"/>
      <c r="NR690" s="2"/>
      <c r="NS690" s="2"/>
      <c r="NT690" s="2"/>
      <c r="NU690" s="2"/>
      <c r="NV690" s="2"/>
      <c r="NW690" s="2"/>
      <c r="NX690" s="2"/>
      <c r="NY690" s="2"/>
      <c r="NZ690" s="2"/>
      <c r="OA690" s="2"/>
      <c r="OB690" s="2"/>
      <c r="OC690" s="2"/>
      <c r="OD690" s="2"/>
      <c r="OE690" s="2"/>
      <c r="OF690" s="2"/>
      <c r="OG690" s="2"/>
      <c r="OH690" s="2"/>
      <c r="OI690" s="2"/>
      <c r="OJ690" s="2"/>
      <c r="OK690" s="2"/>
      <c r="OL690" s="2"/>
      <c r="OM690" s="2"/>
      <c r="ON690" s="2"/>
      <c r="OO690" s="2"/>
      <c r="OP690" s="2"/>
      <c r="OQ690" s="2"/>
      <c r="OR690" s="2"/>
      <c r="OS690" s="2"/>
      <c r="OT690" s="2"/>
      <c r="OU690" s="2"/>
      <c r="OV690" s="2"/>
      <c r="OW690" s="2"/>
      <c r="OX690" s="2"/>
      <c r="OY690" s="2"/>
      <c r="OZ690" s="2"/>
      <c r="PA690" s="2"/>
      <c r="PB690" s="2"/>
      <c r="PC690" s="2"/>
      <c r="PD690" s="2"/>
      <c r="PE690" s="2"/>
      <c r="PF690" s="2"/>
      <c r="PG690" s="2"/>
      <c r="PH690" s="2"/>
      <c r="PI690" s="2"/>
      <c r="PJ690" s="2"/>
      <c r="PK690" s="2"/>
      <c r="PL690" s="2"/>
      <c r="PM690" s="2"/>
      <c r="PN690" s="2"/>
      <c r="PO690" s="2"/>
      <c r="PP690" s="2"/>
      <c r="PQ690" s="2"/>
      <c r="PR690" s="2"/>
      <c r="PS690" s="2"/>
      <c r="PT690" s="2"/>
      <c r="PU690" s="2"/>
      <c r="PV690" s="2"/>
      <c r="PW690" s="2"/>
      <c r="PX690" s="2"/>
      <c r="PY690" s="2"/>
      <c r="PZ690" s="2"/>
      <c r="QA690" s="2"/>
      <c r="QB690" s="2"/>
      <c r="QC690" s="2"/>
      <c r="QD690" s="2"/>
      <c r="QE690" s="2"/>
      <c r="QF690" s="2"/>
      <c r="QG690" s="2"/>
      <c r="QH690" s="2"/>
      <c r="QI690" s="2"/>
      <c r="QJ690" s="2"/>
      <c r="QK690" s="2"/>
      <c r="QL690" s="2"/>
      <c r="QM690" s="2"/>
      <c r="QN690" s="2"/>
      <c r="QO690" s="2"/>
      <c r="QP690" s="2"/>
      <c r="QQ690" s="2"/>
      <c r="QR690" s="2"/>
      <c r="QS690" s="2"/>
      <c r="QT690" s="2"/>
      <c r="QU690" s="2"/>
      <c r="QV690" s="2"/>
      <c r="QW690" s="2"/>
      <c r="QX690" s="2"/>
      <c r="QY690" s="2"/>
      <c r="QZ690" s="2"/>
      <c r="RA690" s="2"/>
      <c r="RB690" s="2"/>
      <c r="RC690" s="2"/>
      <c r="RD690" s="2"/>
      <c r="RE690" s="2"/>
      <c r="RF690" s="2"/>
      <c r="RG690" s="2"/>
      <c r="RH690" s="2"/>
      <c r="RI690" s="2"/>
      <c r="RJ690" s="2"/>
      <c r="RK690" s="2"/>
      <c r="RL690" s="2"/>
      <c r="RM690" s="2"/>
      <c r="RN690" s="2"/>
      <c r="RO690" s="2"/>
      <c r="RP690" s="2"/>
      <c r="RQ690" s="2"/>
      <c r="RR690" s="2"/>
      <c r="RS690" s="2"/>
      <c r="RT690" s="2"/>
      <c r="RU690" s="2"/>
      <c r="RV690" s="2"/>
      <c r="RW690" s="2"/>
      <c r="RX690" s="2"/>
      <c r="RY690" s="2"/>
      <c r="RZ690" s="2"/>
      <c r="SA690" s="2"/>
      <c r="SB690" s="2"/>
      <c r="SC690" s="2"/>
      <c r="SD690" s="2"/>
      <c r="SE690" s="2"/>
      <c r="SF690" s="2"/>
      <c r="SG690" s="2"/>
      <c r="SH690" s="2"/>
      <c r="SI690" s="2"/>
      <c r="SJ690" s="2"/>
      <c r="SK690" s="2"/>
      <c r="SL690" s="2"/>
      <c r="SM690" s="2"/>
      <c r="SN690" s="2"/>
      <c r="SO690" s="2"/>
      <c r="SP690" s="2"/>
      <c r="SQ690" s="2"/>
      <c r="SR690" s="2"/>
      <c r="SS690" s="2"/>
      <c r="ST690" s="2"/>
      <c r="SU690" s="2"/>
      <c r="SV690" s="2"/>
      <c r="SW690" s="2"/>
      <c r="SX690" s="2"/>
      <c r="SY690" s="2"/>
      <c r="SZ690" s="2"/>
      <c r="TA690" s="2"/>
      <c r="TB690" s="2"/>
      <c r="TC690" s="2"/>
      <c r="TD690" s="2"/>
      <c r="TE690" s="2"/>
      <c r="TF690" s="2"/>
      <c r="TG690" s="2"/>
      <c r="TH690" s="2"/>
      <c r="TI690" s="2"/>
      <c r="TJ690" s="2"/>
      <c r="TK690" s="2"/>
      <c r="TL690" s="2"/>
      <c r="TM690" s="2"/>
      <c r="TN690" s="2"/>
      <c r="TO690" s="2"/>
      <c r="TP690" s="2"/>
      <c r="TQ690" s="2"/>
      <c r="TR690" s="2"/>
      <c r="TS690" s="2"/>
      <c r="TT690" s="2"/>
      <c r="TU690" s="2"/>
      <c r="TV690" s="2"/>
      <c r="TW690" s="2"/>
      <c r="TX690" s="2"/>
      <c r="TY690" s="2"/>
      <c r="TZ690" s="2"/>
      <c r="UA690" s="2"/>
      <c r="UB690" s="2"/>
      <c r="UC690" s="2"/>
      <c r="UD690" s="2"/>
      <c r="UE690" s="2"/>
      <c r="UF690" s="2"/>
      <c r="UG690" s="2"/>
      <c r="UH690" s="2"/>
      <c r="UI690" s="2"/>
      <c r="UJ690" s="2"/>
      <c r="UK690" s="2"/>
      <c r="UL690" s="2"/>
      <c r="UM690" s="2"/>
      <c r="UN690" s="2"/>
      <c r="UO690" s="2"/>
      <c r="UP690" s="2"/>
      <c r="UQ690" s="2"/>
      <c r="UR690" s="2"/>
      <c r="US690" s="2"/>
      <c r="UT690" s="2"/>
      <c r="UU690" s="2"/>
      <c r="UV690" s="2"/>
      <c r="UW690" s="2"/>
      <c r="UX690" s="2"/>
      <c r="UY690" s="2"/>
      <c r="UZ690" s="2"/>
      <c r="VA690" s="2"/>
      <c r="VB690" s="2"/>
      <c r="VC690" s="2"/>
      <c r="VD690" s="2"/>
      <c r="VE690" s="2"/>
      <c r="VF690" s="2"/>
      <c r="VG690" s="2"/>
      <c r="VH690" s="2"/>
      <c r="VI690" s="2"/>
      <c r="VJ690" s="2"/>
      <c r="VK690" s="2"/>
      <c r="VL690" s="2"/>
      <c r="VM690" s="2"/>
      <c r="VN690" s="2"/>
      <c r="VO690" s="2"/>
      <c r="VP690" s="2"/>
      <c r="VQ690" s="2"/>
      <c r="VR690" s="2"/>
      <c r="VS690" s="2"/>
      <c r="VT690" s="2"/>
      <c r="VU690" s="2"/>
      <c r="VV690" s="2"/>
      <c r="VW690" s="2"/>
      <c r="VX690" s="2"/>
      <c r="VY690" s="2"/>
      <c r="VZ690" s="2"/>
      <c r="WA690" s="2"/>
      <c r="WB690" s="2"/>
      <c r="WC690" s="2"/>
      <c r="WD690" s="2"/>
      <c r="WE690" s="2"/>
      <c r="WF690" s="2"/>
      <c r="WG690" s="2"/>
      <c r="WH690" s="2"/>
      <c r="WI690" s="2"/>
      <c r="WJ690" s="2"/>
      <c r="WK690" s="2"/>
      <c r="WL690" s="2"/>
      <c r="WM690" s="2"/>
      <c r="WN690" s="2"/>
      <c r="WO690" s="2"/>
      <c r="WP690" s="2"/>
      <c r="WQ690" s="2"/>
      <c r="WR690" s="2"/>
      <c r="WS690" s="2"/>
      <c r="WT690" s="2"/>
      <c r="WU690" s="2"/>
      <c r="WV690" s="2"/>
      <c r="WW690" s="2"/>
      <c r="WX690" s="2"/>
      <c r="WY690" s="2"/>
      <c r="WZ690" s="2"/>
      <c r="XA690" s="2"/>
      <c r="XB690" s="2"/>
      <c r="XC690" s="2"/>
      <c r="XD690" s="2"/>
      <c r="XE690" s="2"/>
      <c r="XF690" s="2"/>
      <c r="XG690" s="2"/>
      <c r="XH690" s="2"/>
      <c r="XI690" s="2"/>
      <c r="XJ690" s="2"/>
      <c r="XK690" s="2"/>
      <c r="XL690" s="2"/>
      <c r="XM690" s="2"/>
      <c r="XN690" s="2"/>
      <c r="XO690" s="2"/>
      <c r="XP690" s="2"/>
      <c r="XQ690" s="2"/>
      <c r="XR690" s="2"/>
      <c r="XS690" s="2"/>
      <c r="XT690" s="2"/>
      <c r="XU690" s="2"/>
      <c r="XV690" s="2"/>
      <c r="XW690" s="2"/>
      <c r="XX690" s="2"/>
      <c r="XY690" s="2"/>
      <c r="XZ690" s="2"/>
      <c r="YA690" s="2"/>
      <c r="YB690" s="2"/>
      <c r="YC690" s="2"/>
      <c r="YD690" s="2"/>
      <c r="YE690" s="2"/>
      <c r="YF690" s="2"/>
      <c r="YG690" s="2"/>
      <c r="YH690" s="2"/>
      <c r="YI690" s="2"/>
      <c r="YJ690" s="2"/>
      <c r="YK690" s="2"/>
      <c r="YL690" s="2"/>
      <c r="YM690" s="2"/>
      <c r="YN690" s="2"/>
      <c r="YO690" s="2"/>
      <c r="YP690" s="2"/>
      <c r="YQ690" s="2"/>
      <c r="YR690" s="2"/>
      <c r="YS690" s="2"/>
      <c r="YT690" s="2"/>
      <c r="YU690" s="2"/>
      <c r="YV690" s="2"/>
      <c r="YW690" s="2"/>
      <c r="YX690" s="2"/>
      <c r="YY690" s="2"/>
      <c r="YZ690" s="2"/>
      <c r="ZA690" s="2"/>
      <c r="ZB690" s="2"/>
      <c r="ZC690" s="2"/>
      <c r="ZD690" s="2"/>
      <c r="ZE690" s="2"/>
      <c r="ZF690" s="2"/>
      <c r="ZG690" s="2"/>
      <c r="ZH690" s="2"/>
      <c r="ZI690" s="2"/>
      <c r="ZJ690" s="2"/>
      <c r="ZK690" s="2"/>
      <c r="ZL690" s="2"/>
      <c r="ZM690" s="2"/>
      <c r="ZN690" s="2"/>
      <c r="ZO690" s="2"/>
      <c r="ZP690" s="2"/>
      <c r="ZQ690" s="2"/>
      <c r="ZR690" s="2"/>
      <c r="ZS690" s="2"/>
      <c r="ZT690" s="2"/>
      <c r="ZU690" s="2"/>
      <c r="ZV690" s="2"/>
      <c r="ZW690" s="2"/>
      <c r="ZX690" s="2"/>
      <c r="ZY690" s="2"/>
      <c r="ZZ690" s="2"/>
      <c r="AAA690" s="2"/>
      <c r="AAB690" s="2"/>
      <c r="AAC690" s="2"/>
      <c r="AAD690" s="2"/>
      <c r="AAE690" s="2"/>
      <c r="AAF690" s="2"/>
      <c r="AAG690" s="2"/>
      <c r="AAH690" s="2"/>
      <c r="AAI690" s="2"/>
      <c r="AAJ690" s="2"/>
      <c r="AAK690" s="2"/>
      <c r="AAL690" s="2"/>
      <c r="AAM690" s="2"/>
      <c r="AAN690" s="2"/>
      <c r="AAO690" s="2"/>
      <c r="AAP690" s="2"/>
      <c r="AAQ690" s="2"/>
      <c r="AAR690" s="2"/>
      <c r="AAS690" s="2"/>
      <c r="AAT690" s="2"/>
      <c r="AAU690" s="2"/>
      <c r="AAV690" s="2"/>
      <c r="AAW690" s="2"/>
      <c r="AAX690" s="2"/>
      <c r="AAY690" s="2"/>
      <c r="AAZ690" s="2"/>
      <c r="ABA690" s="2"/>
      <c r="ABB690" s="2"/>
      <c r="ABC690" s="2"/>
      <c r="ABD690" s="2"/>
      <c r="ABE690" s="2"/>
      <c r="ABF690" s="2"/>
      <c r="ABG690" s="2"/>
      <c r="ABH690" s="2"/>
      <c r="ABI690" s="2"/>
      <c r="ABJ690" s="2"/>
      <c r="ABK690" s="2"/>
      <c r="ABL690" s="2"/>
      <c r="ABM690" s="2"/>
      <c r="ABN690" s="2"/>
      <c r="ABO690" s="2"/>
      <c r="ABP690" s="2"/>
      <c r="ABQ690" s="2"/>
      <c r="ABR690" s="2"/>
      <c r="ABS690" s="2"/>
      <c r="ABT690" s="2"/>
      <c r="ABU690" s="2"/>
      <c r="ABV690" s="2"/>
      <c r="ABW690" s="2"/>
      <c r="ABX690" s="2"/>
      <c r="ABY690" s="2"/>
      <c r="ABZ690" s="2"/>
    </row>
    <row r="691" spans="1:754" x14ac:dyDescent="0.2">
      <c r="A691">
        <v>1987</v>
      </c>
      <c r="B691" s="19" t="s">
        <v>35</v>
      </c>
      <c r="C691" s="6">
        <v>146537</v>
      </c>
      <c r="D691" s="5">
        <v>923</v>
      </c>
      <c r="E691" s="7">
        <f>C691/D691</f>
        <v>158.76164680390033</v>
      </c>
      <c r="F691" s="11">
        <f>C691/334310</f>
        <v>0.43832670276091051</v>
      </c>
      <c r="G691" s="5">
        <v>216849</v>
      </c>
      <c r="H691" s="16">
        <f>C691/G691</f>
        <v>0.67575594076984447</v>
      </c>
    </row>
    <row r="692" spans="1:754" x14ac:dyDescent="0.2">
      <c r="A692" s="2">
        <v>2002</v>
      </c>
      <c r="B692" s="19" t="s">
        <v>35</v>
      </c>
      <c r="C692" s="6">
        <v>148041</v>
      </c>
      <c r="D692">
        <v>801</v>
      </c>
      <c r="E692" s="7">
        <f>C692/D692</f>
        <v>184.82022471910113</v>
      </c>
      <c r="F692" s="11">
        <f>C692/334310</f>
        <v>0.44282552122281715</v>
      </c>
      <c r="G692" s="5">
        <v>218127</v>
      </c>
      <c r="H692" s="16">
        <f>C692/G692</f>
        <v>0.67869177130754099</v>
      </c>
    </row>
    <row r="693" spans="1:754" x14ac:dyDescent="0.2">
      <c r="A693" s="2">
        <v>1978</v>
      </c>
      <c r="B693" s="19" t="s">
        <v>35</v>
      </c>
      <c r="C693" s="6">
        <v>158720</v>
      </c>
      <c r="D693" s="5">
        <v>1129</v>
      </c>
      <c r="E693" s="7">
        <f>C693/D693</f>
        <v>140.58458813108945</v>
      </c>
      <c r="F693" s="11">
        <f>C693/334310</f>
        <v>0.47476892704376178</v>
      </c>
      <c r="G693" s="5">
        <v>232360</v>
      </c>
      <c r="H693" s="16">
        <f>C693/G693</f>
        <v>0.68307798244103979</v>
      </c>
    </row>
    <row r="694" spans="1:754" x14ac:dyDescent="0.2">
      <c r="A694" s="2">
        <v>1950</v>
      </c>
      <c r="B694" s="19" t="s">
        <v>35</v>
      </c>
      <c r="C694" s="6">
        <v>247904</v>
      </c>
      <c r="D694" s="5">
        <v>3362</v>
      </c>
      <c r="E694" s="7">
        <f>C694/D694</f>
        <v>73.737061273051751</v>
      </c>
      <c r="F694" s="11">
        <f>C694/334310</f>
        <v>0.74153928988064965</v>
      </c>
      <c r="G694" s="12">
        <v>160110</v>
      </c>
      <c r="H694" s="16">
        <f>C694/G694</f>
        <v>1.5483355193304602</v>
      </c>
    </row>
    <row r="695" spans="1:754" x14ac:dyDescent="0.2">
      <c r="A695" s="2">
        <v>1940</v>
      </c>
      <c r="B695" s="19" t="s">
        <v>35</v>
      </c>
      <c r="C695" s="6">
        <v>274687</v>
      </c>
      <c r="D695" s="5">
        <v>3871</v>
      </c>
      <c r="E695" s="7">
        <f>C695/D695</f>
        <v>70.960216998191683</v>
      </c>
      <c r="F695" s="11">
        <f>C695/334310</f>
        <v>0.82165355508360505</v>
      </c>
      <c r="G695" s="12">
        <v>160110</v>
      </c>
      <c r="H695" s="16">
        <f>C695/G695</f>
        <v>1.71561426519268</v>
      </c>
    </row>
    <row r="696" spans="1:754" x14ac:dyDescent="0.2">
      <c r="A696">
        <v>1930</v>
      </c>
      <c r="B696" s="19" t="s">
        <v>35</v>
      </c>
      <c r="C696" s="5">
        <v>282499</v>
      </c>
      <c r="D696" s="5">
        <v>4018</v>
      </c>
      <c r="E696" s="7">
        <f>C696/D696</f>
        <v>70.308362369337985</v>
      </c>
      <c r="F696" s="11">
        <f>C696/334310</f>
        <v>0.84502108821154021</v>
      </c>
      <c r="G696" s="12">
        <v>118705</v>
      </c>
      <c r="H696" s="16">
        <f>C696/G696</f>
        <v>2.3798407817699339</v>
      </c>
    </row>
    <row r="697" spans="1:754" x14ac:dyDescent="0.2">
      <c r="A697">
        <v>1920</v>
      </c>
      <c r="B697" s="19" t="s">
        <v>35</v>
      </c>
      <c r="C697" s="5">
        <v>289691</v>
      </c>
      <c r="D697" s="5">
        <v>4058</v>
      </c>
      <c r="E697" s="7">
        <f>C697/D697</f>
        <v>71.3876293740759</v>
      </c>
      <c r="F697" s="11">
        <f>C697/334310</f>
        <v>0.8665340552182107</v>
      </c>
      <c r="G697" s="12">
        <v>118705</v>
      </c>
      <c r="H697" s="16">
        <f>C697/G697</f>
        <v>2.4404279516448337</v>
      </c>
    </row>
    <row r="698" spans="1:754" x14ac:dyDescent="0.2">
      <c r="A698">
        <v>1910</v>
      </c>
      <c r="B698" s="19" t="s">
        <v>35</v>
      </c>
      <c r="C698" s="5">
        <v>305800</v>
      </c>
      <c r="D698">
        <v>4346</v>
      </c>
      <c r="E698" s="7">
        <f>C698/D698</f>
        <v>70.363552692130696</v>
      </c>
      <c r="F698" s="11">
        <f>C698/334310</f>
        <v>0.9147198707786186</v>
      </c>
      <c r="DU698" s="2"/>
      <c r="DV698" s="2"/>
      <c r="DW698" s="2"/>
      <c r="DX698" s="2"/>
      <c r="DY698" s="2"/>
      <c r="DZ698" s="2"/>
      <c r="EA698" s="2"/>
      <c r="EB698" s="2"/>
      <c r="EC698" s="2"/>
      <c r="ED698" s="2"/>
      <c r="EE698" s="2"/>
      <c r="EF698" s="2"/>
      <c r="EG698" s="2"/>
      <c r="EH698" s="2"/>
      <c r="EI698" s="2"/>
      <c r="EJ698" s="2"/>
      <c r="EK698" s="2"/>
      <c r="EL698" s="2"/>
      <c r="EM698" s="2"/>
      <c r="EN698" s="2"/>
      <c r="EO698" s="2"/>
      <c r="EP698" s="2"/>
      <c r="EQ698" s="2"/>
      <c r="ER698" s="2"/>
      <c r="ES698" s="2"/>
      <c r="ET698" s="2"/>
      <c r="EU698" s="2"/>
      <c r="EV698" s="2"/>
      <c r="EW698" s="2"/>
      <c r="EX698" s="2"/>
      <c r="EY698" s="2"/>
      <c r="EZ698" s="2"/>
      <c r="FA698" s="2"/>
      <c r="FB698" s="2"/>
      <c r="FC698" s="2"/>
      <c r="FD698" s="2"/>
      <c r="FE698" s="2"/>
      <c r="FF698" s="2"/>
      <c r="FG698" s="2"/>
      <c r="FH698" s="2"/>
      <c r="FI698" s="2"/>
      <c r="FJ698" s="2"/>
      <c r="FK698" s="2"/>
      <c r="FL698" s="2"/>
      <c r="FM698" s="2"/>
      <c r="FN698" s="2"/>
      <c r="FO698" s="2"/>
      <c r="FP698" s="2"/>
      <c r="FQ698" s="2"/>
      <c r="FR698" s="2"/>
      <c r="FS698" s="2"/>
      <c r="FT698" s="2"/>
      <c r="FU698" s="2"/>
      <c r="FV698" s="2"/>
      <c r="FW698" s="2"/>
      <c r="FX698" s="2"/>
      <c r="FY698" s="2"/>
      <c r="FZ698" s="2"/>
      <c r="GA698" s="2"/>
      <c r="GB698" s="2"/>
      <c r="GC698" s="2"/>
      <c r="GD698" s="2"/>
      <c r="GE698" s="2"/>
      <c r="GF698" s="2"/>
      <c r="GG698" s="2"/>
      <c r="GH698" s="2"/>
      <c r="GI698" s="2"/>
      <c r="GJ698" s="2"/>
      <c r="GK698" s="2"/>
      <c r="GL698" s="2"/>
      <c r="GM698" s="2"/>
      <c r="GN698" s="2"/>
      <c r="GO698" s="2"/>
      <c r="GP698" s="2"/>
      <c r="GQ698" s="2"/>
      <c r="GR698" s="2"/>
      <c r="GS698" s="2"/>
      <c r="GT698" s="2"/>
      <c r="GU698" s="2"/>
      <c r="GV698" s="2"/>
      <c r="GW698" s="2"/>
      <c r="GX698" s="2"/>
      <c r="GY698" s="2"/>
      <c r="GZ698" s="2"/>
      <c r="HA698" s="2"/>
      <c r="HB698" s="2"/>
      <c r="HC698" s="2"/>
      <c r="HD698" s="2"/>
      <c r="HE698" s="2"/>
      <c r="HF698" s="2"/>
      <c r="HG698" s="2"/>
      <c r="HH698" s="2"/>
      <c r="HI698" s="2"/>
      <c r="HJ698" s="2"/>
      <c r="HK698" s="2"/>
      <c r="HL698" s="2"/>
      <c r="HM698" s="2"/>
      <c r="HN698" s="2"/>
      <c r="HO698" s="2"/>
      <c r="HP698" s="2"/>
      <c r="HQ698" s="2"/>
      <c r="HR698" s="2"/>
      <c r="HS698" s="2"/>
      <c r="HT698" s="2"/>
      <c r="HU698" s="2"/>
      <c r="HV698" s="2"/>
      <c r="HW698" s="2"/>
      <c r="HX698" s="2"/>
      <c r="HY698" s="2"/>
      <c r="HZ698" s="2"/>
      <c r="IA698" s="2"/>
      <c r="IB698" s="2"/>
      <c r="IC698" s="2"/>
      <c r="ID698" s="2"/>
      <c r="IE698" s="2"/>
      <c r="IF698" s="2"/>
      <c r="IG698" s="2"/>
      <c r="IH698" s="2"/>
      <c r="II698" s="2"/>
      <c r="IJ698" s="2"/>
      <c r="IK698" s="2"/>
      <c r="IL698" s="2"/>
      <c r="IM698" s="2"/>
      <c r="IN698" s="2"/>
      <c r="IO698" s="2"/>
      <c r="IP698" s="2"/>
      <c r="IQ698" s="2"/>
      <c r="IR698" s="2"/>
      <c r="IS698" s="2"/>
      <c r="IT698" s="2"/>
      <c r="IU698" s="2"/>
      <c r="IV698" s="2"/>
      <c r="IW698" s="2"/>
      <c r="IX698" s="2"/>
      <c r="IY698" s="2"/>
      <c r="IZ698" s="2"/>
      <c r="JA698" s="2"/>
      <c r="JB698" s="2"/>
      <c r="JC698" s="2"/>
      <c r="JD698" s="2"/>
      <c r="JE698" s="2"/>
      <c r="JF698" s="2"/>
      <c r="JG698" s="2"/>
      <c r="JH698" s="2"/>
      <c r="JI698" s="2"/>
      <c r="JJ698" s="2"/>
      <c r="JK698" s="2"/>
      <c r="JL698" s="2"/>
      <c r="JM698" s="2"/>
      <c r="JN698" s="2"/>
      <c r="JO698" s="2"/>
      <c r="JP698" s="2"/>
      <c r="JQ698" s="2"/>
      <c r="JR698" s="2"/>
      <c r="JS698" s="2"/>
      <c r="JT698" s="2"/>
      <c r="JU698" s="2"/>
      <c r="JV698" s="2"/>
      <c r="JW698" s="2"/>
      <c r="JX698" s="2"/>
      <c r="JY698" s="2"/>
      <c r="JZ698" s="2"/>
      <c r="KA698" s="2"/>
      <c r="KB698" s="2"/>
      <c r="KC698" s="2"/>
      <c r="KD698" s="2"/>
      <c r="KE698" s="2"/>
      <c r="KF698" s="2"/>
      <c r="KG698" s="2"/>
      <c r="KH698" s="2"/>
      <c r="KI698" s="2"/>
      <c r="KJ698" s="2"/>
      <c r="KK698" s="2"/>
      <c r="KL698" s="2"/>
      <c r="KM698" s="2"/>
      <c r="KN698" s="2"/>
      <c r="KO698" s="2"/>
      <c r="KP698" s="2"/>
      <c r="KQ698" s="2"/>
      <c r="KR698" s="2"/>
      <c r="KS698" s="2"/>
      <c r="KT698" s="2"/>
      <c r="KU698" s="2"/>
      <c r="KV698" s="2"/>
      <c r="KW698" s="2"/>
      <c r="KX698" s="2"/>
      <c r="KY698" s="2"/>
      <c r="KZ698" s="2"/>
      <c r="LA698" s="2"/>
      <c r="LB698" s="2"/>
      <c r="LC698" s="2"/>
      <c r="LD698" s="2"/>
      <c r="LE698" s="2"/>
      <c r="LF698" s="2"/>
      <c r="LG698" s="2"/>
      <c r="LH698" s="2"/>
      <c r="LI698" s="2"/>
      <c r="LJ698" s="2"/>
      <c r="LK698" s="2"/>
      <c r="LL698" s="2"/>
      <c r="LM698" s="2"/>
      <c r="LN698" s="2"/>
      <c r="LO698" s="2"/>
      <c r="LP698" s="2"/>
      <c r="LQ698" s="2"/>
      <c r="LR698" s="2"/>
      <c r="LS698" s="2"/>
      <c r="LT698" s="2"/>
      <c r="LU698" s="2"/>
      <c r="LV698" s="2"/>
      <c r="LW698" s="2"/>
      <c r="LX698" s="2"/>
      <c r="LY698" s="2"/>
      <c r="LZ698" s="2"/>
      <c r="MA698" s="2"/>
      <c r="MB698" s="2"/>
      <c r="MC698" s="2"/>
      <c r="MD698" s="2"/>
      <c r="ME698" s="2"/>
      <c r="MF698" s="2"/>
      <c r="MG698" s="2"/>
      <c r="MH698" s="2"/>
      <c r="MI698" s="2"/>
      <c r="MJ698" s="2"/>
      <c r="MK698" s="2"/>
      <c r="ML698" s="2"/>
      <c r="MM698" s="2"/>
      <c r="MN698" s="2"/>
      <c r="MO698" s="2"/>
      <c r="MP698" s="2"/>
      <c r="MQ698" s="2"/>
      <c r="MR698" s="2"/>
      <c r="MS698" s="2"/>
      <c r="MT698" s="2"/>
      <c r="MU698" s="2"/>
      <c r="MV698" s="2"/>
      <c r="MW698" s="2"/>
      <c r="MX698" s="2"/>
      <c r="MY698" s="2"/>
      <c r="MZ698" s="2"/>
      <c r="NA698" s="2"/>
      <c r="NB698" s="2"/>
      <c r="NC698" s="2"/>
      <c r="ND698" s="2"/>
      <c r="NE698" s="2"/>
      <c r="NF698" s="2"/>
      <c r="NG698" s="2"/>
      <c r="NH698" s="2"/>
      <c r="NI698" s="2"/>
      <c r="NJ698" s="2"/>
      <c r="NK698" s="2"/>
      <c r="NL698" s="2"/>
      <c r="NM698" s="2"/>
      <c r="NN698" s="2"/>
      <c r="NO698" s="2"/>
      <c r="NP698" s="2"/>
      <c r="NQ698" s="2"/>
      <c r="NR698" s="2"/>
      <c r="NS698" s="2"/>
      <c r="NT698" s="2"/>
      <c r="NU698" s="2"/>
      <c r="NV698" s="2"/>
      <c r="NW698" s="2"/>
      <c r="NX698" s="2"/>
      <c r="NY698" s="2"/>
      <c r="NZ698" s="2"/>
      <c r="OA698" s="2"/>
      <c r="OB698" s="2"/>
      <c r="OC698" s="2"/>
      <c r="OD698" s="2"/>
      <c r="OE698" s="2"/>
      <c r="OF698" s="2"/>
      <c r="OG698" s="2"/>
      <c r="OH698" s="2"/>
      <c r="OI698" s="2"/>
      <c r="OJ698" s="2"/>
      <c r="OK698" s="2"/>
      <c r="OL698" s="2"/>
      <c r="OM698" s="2"/>
      <c r="ON698" s="2"/>
      <c r="OO698" s="2"/>
      <c r="OP698" s="2"/>
      <c r="OQ698" s="2"/>
      <c r="OR698" s="2"/>
      <c r="OS698" s="2"/>
      <c r="OT698" s="2"/>
      <c r="OU698" s="2"/>
      <c r="OV698" s="2"/>
      <c r="OW698" s="2"/>
      <c r="OX698" s="2"/>
      <c r="OY698" s="2"/>
      <c r="OZ698" s="2"/>
      <c r="PA698" s="2"/>
      <c r="PB698" s="2"/>
      <c r="PC698" s="2"/>
      <c r="PD698" s="2"/>
      <c r="PE698" s="2"/>
      <c r="PF698" s="2"/>
      <c r="PG698" s="2"/>
      <c r="PH698" s="2"/>
      <c r="PI698" s="2"/>
      <c r="PJ698" s="2"/>
      <c r="PK698" s="2"/>
      <c r="PL698" s="2"/>
      <c r="PM698" s="2"/>
      <c r="PN698" s="2"/>
      <c r="PO698" s="2"/>
      <c r="PP698" s="2"/>
      <c r="PQ698" s="2"/>
      <c r="PR698" s="2"/>
      <c r="PS698" s="2"/>
      <c r="PT698" s="2"/>
      <c r="PU698" s="2"/>
      <c r="PV698" s="2"/>
      <c r="PW698" s="2"/>
      <c r="PX698" s="2"/>
      <c r="PY698" s="2"/>
      <c r="PZ698" s="2"/>
      <c r="QA698" s="2"/>
      <c r="QB698" s="2"/>
      <c r="QC698" s="2"/>
      <c r="QD698" s="2"/>
      <c r="QE698" s="2"/>
      <c r="QF698" s="2"/>
      <c r="QG698" s="2"/>
      <c r="QH698" s="2"/>
      <c r="QI698" s="2"/>
      <c r="QJ698" s="2"/>
      <c r="QK698" s="2"/>
      <c r="QL698" s="2"/>
      <c r="QM698" s="2"/>
      <c r="QN698" s="2"/>
      <c r="QO698" s="2"/>
      <c r="QP698" s="2"/>
      <c r="QQ698" s="2"/>
      <c r="QR698" s="2"/>
      <c r="QS698" s="2"/>
      <c r="QT698" s="2"/>
      <c r="QU698" s="2"/>
      <c r="QV698" s="2"/>
      <c r="QW698" s="2"/>
      <c r="QX698" s="2"/>
      <c r="QY698" s="2"/>
      <c r="QZ698" s="2"/>
      <c r="RA698" s="2"/>
      <c r="RB698" s="2"/>
      <c r="RC698" s="2"/>
      <c r="RD698" s="2"/>
      <c r="RE698" s="2"/>
      <c r="RF698" s="2"/>
      <c r="RG698" s="2"/>
      <c r="RH698" s="2"/>
      <c r="RI698" s="2"/>
      <c r="RJ698" s="2"/>
      <c r="RK698" s="2"/>
      <c r="RL698" s="2"/>
      <c r="RM698" s="2"/>
      <c r="RN698" s="2"/>
      <c r="RO698" s="2"/>
      <c r="RP698" s="2"/>
      <c r="RQ698" s="2"/>
      <c r="RR698" s="2"/>
      <c r="RS698" s="2"/>
      <c r="RT698" s="2"/>
      <c r="RU698" s="2"/>
      <c r="RV698" s="2"/>
      <c r="RW698" s="2"/>
      <c r="RX698" s="2"/>
      <c r="RY698" s="2"/>
      <c r="RZ698" s="2"/>
      <c r="SA698" s="2"/>
      <c r="SB698" s="2"/>
      <c r="SC698" s="2"/>
      <c r="SD698" s="2"/>
      <c r="SE698" s="2"/>
      <c r="SF698" s="2"/>
      <c r="SG698" s="2"/>
      <c r="SH698" s="2"/>
      <c r="SI698" s="2"/>
      <c r="SJ698" s="2"/>
      <c r="SK698" s="2"/>
      <c r="SL698" s="2"/>
      <c r="SM698" s="2"/>
      <c r="SN698" s="2"/>
      <c r="SO698" s="2"/>
      <c r="SP698" s="2"/>
      <c r="SQ698" s="2"/>
      <c r="SR698" s="2"/>
      <c r="SS698" s="2"/>
      <c r="ST698" s="2"/>
      <c r="SU698" s="2"/>
      <c r="SV698" s="2"/>
      <c r="SW698" s="2"/>
      <c r="SX698" s="2"/>
      <c r="SY698" s="2"/>
      <c r="SZ698" s="2"/>
      <c r="TA698" s="2"/>
      <c r="TB698" s="2"/>
      <c r="TC698" s="2"/>
      <c r="TD698" s="2"/>
      <c r="TE698" s="2"/>
      <c r="TF698" s="2"/>
      <c r="TG698" s="2"/>
      <c r="TH698" s="2"/>
      <c r="TI698" s="2"/>
      <c r="TJ698" s="2"/>
      <c r="TK698" s="2"/>
      <c r="TL698" s="2"/>
      <c r="TM698" s="2"/>
      <c r="TN698" s="2"/>
      <c r="TO698" s="2"/>
      <c r="TP698" s="2"/>
      <c r="TQ698" s="2"/>
      <c r="TR698" s="2"/>
      <c r="TS698" s="2"/>
      <c r="TT698" s="2"/>
      <c r="TU698" s="2"/>
      <c r="TV698" s="2"/>
      <c r="TW698" s="2"/>
      <c r="TX698" s="2"/>
      <c r="TY698" s="2"/>
      <c r="TZ698" s="2"/>
      <c r="UA698" s="2"/>
      <c r="UB698" s="2"/>
      <c r="UC698" s="2"/>
      <c r="UD698" s="2"/>
      <c r="UE698" s="2"/>
      <c r="UF698" s="2"/>
      <c r="UG698" s="2"/>
      <c r="UH698" s="2"/>
      <c r="UI698" s="2"/>
      <c r="UJ698" s="2"/>
      <c r="UK698" s="2"/>
      <c r="UL698" s="2"/>
      <c r="UM698" s="2"/>
      <c r="UN698" s="2"/>
      <c r="UO698" s="2"/>
      <c r="UP698" s="2"/>
      <c r="UQ698" s="2"/>
      <c r="UR698" s="2"/>
      <c r="US698" s="2"/>
      <c r="UT698" s="2"/>
      <c r="UU698" s="2"/>
      <c r="UV698" s="2"/>
      <c r="UW698" s="2"/>
      <c r="UX698" s="2"/>
      <c r="UY698" s="2"/>
      <c r="UZ698" s="2"/>
      <c r="VA698" s="2"/>
      <c r="VB698" s="2"/>
      <c r="VC698" s="2"/>
      <c r="VD698" s="2"/>
      <c r="VE698" s="2"/>
      <c r="VF698" s="2"/>
      <c r="VG698" s="2"/>
      <c r="VH698" s="2"/>
      <c r="VI698" s="2"/>
      <c r="VJ698" s="2"/>
      <c r="VK698" s="2"/>
      <c r="VL698" s="2"/>
      <c r="VM698" s="2"/>
      <c r="VN698" s="2"/>
      <c r="VO698" s="2"/>
      <c r="VP698" s="2"/>
      <c r="VQ698" s="2"/>
      <c r="VR698" s="2"/>
      <c r="VS698" s="2"/>
      <c r="VT698" s="2"/>
      <c r="VU698" s="2"/>
      <c r="VV698" s="2"/>
      <c r="VW698" s="2"/>
      <c r="VX698" s="2"/>
      <c r="VY698" s="2"/>
      <c r="VZ698" s="2"/>
      <c r="WA698" s="2"/>
      <c r="WB698" s="2"/>
      <c r="WC698" s="2"/>
      <c r="WD698" s="2"/>
      <c r="WE698" s="2"/>
      <c r="WF698" s="2"/>
      <c r="WG698" s="2"/>
      <c r="WH698" s="2"/>
      <c r="WI698" s="2"/>
      <c r="WJ698" s="2"/>
      <c r="WK698" s="2"/>
      <c r="WL698" s="2"/>
      <c r="WM698" s="2"/>
      <c r="WN698" s="2"/>
      <c r="WO698" s="2"/>
      <c r="WP698" s="2"/>
      <c r="WQ698" s="2"/>
      <c r="WR698" s="2"/>
      <c r="WS698" s="2"/>
      <c r="WT698" s="2"/>
      <c r="WU698" s="2"/>
      <c r="WV698" s="2"/>
      <c r="WW698" s="2"/>
      <c r="WX698" s="2"/>
      <c r="WY698" s="2"/>
      <c r="WZ698" s="2"/>
      <c r="XA698" s="2"/>
      <c r="XB698" s="2"/>
      <c r="XC698" s="2"/>
      <c r="XD698" s="2"/>
      <c r="XE698" s="2"/>
      <c r="XF698" s="2"/>
      <c r="XG698" s="2"/>
      <c r="XH698" s="2"/>
      <c r="XI698" s="2"/>
      <c r="XJ698" s="2"/>
      <c r="XK698" s="2"/>
      <c r="XL698" s="2"/>
      <c r="XM698" s="2"/>
      <c r="XN698" s="2"/>
      <c r="XO698" s="2"/>
      <c r="XP698" s="2"/>
      <c r="XQ698" s="2"/>
      <c r="XR698" s="2"/>
      <c r="XS698" s="2"/>
      <c r="XT698" s="2"/>
      <c r="XU698" s="2"/>
      <c r="XV698" s="2"/>
      <c r="XW698" s="2"/>
      <c r="XX698" s="2"/>
      <c r="XY698" s="2"/>
      <c r="XZ698" s="2"/>
      <c r="YA698" s="2"/>
      <c r="YB698" s="2"/>
      <c r="YC698" s="2"/>
      <c r="YD698" s="2"/>
      <c r="YE698" s="2"/>
      <c r="YF698" s="2"/>
      <c r="YG698" s="2"/>
      <c r="YH698" s="2"/>
      <c r="YI698" s="2"/>
      <c r="YJ698" s="2"/>
      <c r="YK698" s="2"/>
      <c r="YL698" s="2"/>
      <c r="YM698" s="2"/>
      <c r="YN698" s="2"/>
      <c r="YO698" s="2"/>
      <c r="YP698" s="2"/>
      <c r="YQ698" s="2"/>
      <c r="YR698" s="2"/>
      <c r="YS698" s="2"/>
      <c r="YT698" s="2"/>
      <c r="YU698" s="2"/>
      <c r="YV698" s="2"/>
      <c r="YW698" s="2"/>
      <c r="YX698" s="2"/>
      <c r="YY698" s="2"/>
      <c r="YZ698" s="2"/>
      <c r="ZA698" s="2"/>
      <c r="ZB698" s="2"/>
      <c r="ZC698" s="2"/>
      <c r="ZD698" s="2"/>
      <c r="ZE698" s="2"/>
      <c r="ZF698" s="2"/>
      <c r="ZG698" s="2"/>
      <c r="ZH698" s="2"/>
      <c r="ZI698" s="2"/>
      <c r="ZJ698" s="2"/>
      <c r="ZK698" s="2"/>
      <c r="ZL698" s="2"/>
      <c r="ZM698" s="2"/>
      <c r="ZN698" s="2"/>
      <c r="ZO698" s="2"/>
      <c r="ZP698" s="2"/>
      <c r="ZQ698" s="2"/>
      <c r="ZR698" s="2"/>
      <c r="ZS698" s="2"/>
      <c r="ZT698" s="2"/>
      <c r="ZU698" s="2"/>
      <c r="ZV698" s="2"/>
      <c r="ZW698" s="2"/>
      <c r="ZX698" s="2"/>
      <c r="ZY698" s="2"/>
      <c r="ZZ698" s="2"/>
      <c r="AAA698" s="2"/>
      <c r="AAB698" s="2"/>
      <c r="AAC698" s="2"/>
      <c r="AAD698" s="2"/>
      <c r="AAE698" s="2"/>
      <c r="AAF698" s="2"/>
      <c r="AAG698" s="2"/>
      <c r="AAH698" s="2"/>
      <c r="AAI698" s="2"/>
      <c r="AAJ698" s="2"/>
      <c r="AAK698" s="2"/>
      <c r="AAL698" s="2"/>
      <c r="AAM698" s="2"/>
      <c r="AAN698" s="2"/>
      <c r="AAO698" s="2"/>
      <c r="AAP698" s="2"/>
      <c r="AAQ698" s="2"/>
      <c r="AAR698" s="2"/>
      <c r="AAS698" s="2"/>
      <c r="AAT698" s="2"/>
      <c r="AAU698" s="2"/>
      <c r="AAV698" s="2"/>
      <c r="AAW698" s="2"/>
      <c r="AAX698" s="2"/>
      <c r="AAY698" s="2"/>
      <c r="AAZ698" s="2"/>
      <c r="ABA698" s="2"/>
      <c r="ABB698" s="2"/>
      <c r="ABC698" s="2"/>
      <c r="ABD698" s="2"/>
      <c r="ABE698" s="2"/>
      <c r="ABF698" s="2"/>
      <c r="ABG698" s="2"/>
      <c r="ABH698" s="2"/>
      <c r="ABI698" s="2"/>
      <c r="ABJ698" s="2"/>
      <c r="ABK698" s="2"/>
      <c r="ABL698" s="2"/>
      <c r="ABM698" s="2"/>
      <c r="ABN698" s="2"/>
      <c r="ABO698" s="2"/>
      <c r="ABP698" s="2"/>
      <c r="ABQ698" s="2"/>
      <c r="ABR698" s="2"/>
      <c r="ABS698" s="2"/>
      <c r="ABT698" s="2"/>
      <c r="ABU698" s="2"/>
      <c r="ABV698" s="2"/>
      <c r="ABW698" s="2"/>
      <c r="ABX698" s="2"/>
      <c r="ABY698" s="2"/>
      <c r="ABZ698" s="2"/>
    </row>
    <row r="699" spans="1:754" x14ac:dyDescent="0.2">
      <c r="A699" s="2">
        <v>1935</v>
      </c>
      <c r="B699" s="19" t="s">
        <v>35</v>
      </c>
      <c r="C699" s="5">
        <v>287348</v>
      </c>
      <c r="D699" s="5">
        <v>4193</v>
      </c>
      <c r="E699" s="7">
        <f>C699/D699</f>
        <v>68.530407822561415</v>
      </c>
      <c r="F699" s="11">
        <f>C699/334310</f>
        <v>0.85952559002123774</v>
      </c>
      <c r="G699" s="15"/>
    </row>
    <row r="700" spans="1:754" x14ac:dyDescent="0.2">
      <c r="A700">
        <v>1925</v>
      </c>
      <c r="B700" s="19" t="s">
        <v>35</v>
      </c>
      <c r="C700" s="5">
        <v>287108</v>
      </c>
      <c r="D700" s="5">
        <v>4303</v>
      </c>
      <c r="E700" s="7">
        <f>C700/D700</f>
        <v>66.722751568673019</v>
      </c>
      <c r="F700" s="11">
        <f>C700/334310</f>
        <v>0.85880769345816754</v>
      </c>
      <c r="G700" s="15"/>
    </row>
    <row r="701" spans="1:754" x14ac:dyDescent="0.2">
      <c r="A701" s="2">
        <v>1945</v>
      </c>
      <c r="B701" s="19" t="s">
        <v>35</v>
      </c>
      <c r="C701" s="6">
        <v>261997</v>
      </c>
      <c r="D701" s="5">
        <v>3659</v>
      </c>
      <c r="E701" s="7">
        <f>C701/D701</f>
        <v>71.603443563815247</v>
      </c>
      <c r="F701" s="11">
        <f>C701/334310</f>
        <v>0.78369477431126799</v>
      </c>
    </row>
    <row r="702" spans="1:754" x14ac:dyDescent="0.2">
      <c r="A702" s="2">
        <v>1954</v>
      </c>
      <c r="B702" s="19" t="s">
        <v>35</v>
      </c>
      <c r="C702" s="6">
        <v>246038</v>
      </c>
      <c r="D702" s="5">
        <v>2332</v>
      </c>
      <c r="E702" s="7">
        <f>C702/D702</f>
        <v>105.50514579759863</v>
      </c>
      <c r="F702" s="11">
        <f>C702/334310</f>
        <v>0.73595764410277886</v>
      </c>
      <c r="G702" s="15"/>
    </row>
    <row r="703" spans="1:754" x14ac:dyDescent="0.2">
      <c r="A703" s="2">
        <v>1959</v>
      </c>
      <c r="B703" s="19" t="s">
        <v>35</v>
      </c>
      <c r="C703" s="6">
        <v>208806</v>
      </c>
      <c r="D703" s="5">
        <v>2456</v>
      </c>
      <c r="E703" s="7">
        <f>C703/D703</f>
        <v>85.01872964169381</v>
      </c>
      <c r="F703" s="11">
        <f>C703/334310</f>
        <v>0.62458795728515448</v>
      </c>
    </row>
    <row r="704" spans="1:754" x14ac:dyDescent="0.2">
      <c r="A704" s="2">
        <v>1964</v>
      </c>
      <c r="B704" s="19" t="s">
        <v>35</v>
      </c>
      <c r="C704" s="6">
        <v>181301</v>
      </c>
      <c r="D704" s="5">
        <v>1800</v>
      </c>
      <c r="E704" s="7">
        <f>C704/D704</f>
        <v>100.72277777777778</v>
      </c>
      <c r="F704" s="11">
        <f>C704/334310</f>
        <v>0.54231401992162964</v>
      </c>
    </row>
    <row r="705" spans="1:754" x14ac:dyDescent="0.2">
      <c r="A705" s="2">
        <v>1969</v>
      </c>
      <c r="B705" s="19" t="s">
        <v>35</v>
      </c>
      <c r="C705" s="6">
        <v>171937</v>
      </c>
      <c r="D705" s="5">
        <v>1654</v>
      </c>
      <c r="E705" s="7">
        <f>C705/D705</f>
        <v>103.95223700120918</v>
      </c>
      <c r="F705" s="11">
        <f>C705/334310</f>
        <v>0.51430408901917379</v>
      </c>
      <c r="G705" s="15"/>
    </row>
    <row r="706" spans="1:754" x14ac:dyDescent="0.2">
      <c r="A706" s="2">
        <v>2007</v>
      </c>
      <c r="B706" s="19" t="s">
        <v>36</v>
      </c>
      <c r="C706" s="5">
        <v>192232</v>
      </c>
      <c r="D706">
        <v>1013</v>
      </c>
      <c r="E706" s="7">
        <f>C706/D706</f>
        <v>189.76505429417571</v>
      </c>
      <c r="F706" s="11">
        <f>C706/775955</f>
        <v>0.24773601561946246</v>
      </c>
      <c r="G706" s="14">
        <v>234488</v>
      </c>
      <c r="H706" s="16">
        <f>C706/G706</f>
        <v>0.81979461635563444</v>
      </c>
    </row>
    <row r="707" spans="1:754" x14ac:dyDescent="0.2">
      <c r="A707" s="2">
        <v>2017</v>
      </c>
      <c r="B707" s="19" t="s">
        <v>36</v>
      </c>
      <c r="C707" s="5">
        <v>192767</v>
      </c>
      <c r="D707">
        <v>967</v>
      </c>
      <c r="E707" s="7">
        <f>C707/D707</f>
        <v>199.3453981385729</v>
      </c>
      <c r="F707" s="11">
        <f>C707/775955</f>
        <v>0.24842548859147759</v>
      </c>
      <c r="G707" s="14">
        <v>229980</v>
      </c>
      <c r="H707" s="16">
        <f>C707/G707</f>
        <v>0.8381902774154274</v>
      </c>
    </row>
    <row r="708" spans="1:754" x14ac:dyDescent="0.2">
      <c r="A708" s="2">
        <v>2012</v>
      </c>
      <c r="B708" s="19" t="s">
        <v>36</v>
      </c>
      <c r="C708" s="5">
        <v>205106</v>
      </c>
      <c r="D708">
        <v>1066</v>
      </c>
      <c r="E708" s="7">
        <f>C708/D708</f>
        <v>192.40712945590994</v>
      </c>
      <c r="F708" s="11">
        <f>C708/775955</f>
        <v>0.26432718392174803</v>
      </c>
      <c r="G708" s="14">
        <v>233778</v>
      </c>
      <c r="H708" s="16">
        <f>C708/G708</f>
        <v>0.87735372875120843</v>
      </c>
    </row>
    <row r="709" spans="1:754" x14ac:dyDescent="0.2">
      <c r="A709">
        <v>1997</v>
      </c>
      <c r="B709" s="19" t="s">
        <v>36</v>
      </c>
      <c r="C709" s="6">
        <v>216094</v>
      </c>
      <c r="D709">
        <v>928</v>
      </c>
      <c r="E709" s="7">
        <f>C709/D709</f>
        <v>232.85991379310346</v>
      </c>
      <c r="F709" s="11">
        <f>C709/775955</f>
        <v>0.27848779890586439</v>
      </c>
      <c r="G709" s="14">
        <v>236863</v>
      </c>
      <c r="H709" s="16">
        <f>C709/G709</f>
        <v>0.91231640230850741</v>
      </c>
    </row>
    <row r="710" spans="1:754" x14ac:dyDescent="0.2">
      <c r="A710" s="2">
        <v>2002</v>
      </c>
      <c r="B710" s="19" t="s">
        <v>36</v>
      </c>
      <c r="C710" s="6">
        <v>220486</v>
      </c>
      <c r="D710" s="5">
        <v>1087</v>
      </c>
      <c r="E710" s="7">
        <f>C710/D710</f>
        <v>202.83900643974241</v>
      </c>
      <c r="F710" s="11">
        <f>C710/775955</f>
        <v>0.28414792094902408</v>
      </c>
      <c r="G710" s="14">
        <v>234078</v>
      </c>
      <c r="H710" s="16">
        <f>C710/G710</f>
        <v>0.94193388528610122</v>
      </c>
    </row>
    <row r="711" spans="1:754" x14ac:dyDescent="0.2">
      <c r="A711">
        <v>1992</v>
      </c>
      <c r="B711" s="19" t="s">
        <v>36</v>
      </c>
      <c r="C711" s="6">
        <v>242637</v>
      </c>
      <c r="D711">
        <v>1051</v>
      </c>
      <c r="E711" s="7">
        <f>C711/D711</f>
        <v>230.86298763082777</v>
      </c>
      <c r="F711" s="11">
        <f>C711/775955</f>
        <v>0.31269467945950474</v>
      </c>
      <c r="G711" s="14">
        <v>253819</v>
      </c>
      <c r="H711" s="16">
        <f>C711/G711</f>
        <v>0.95594498441803022</v>
      </c>
    </row>
    <row r="712" spans="1:754" x14ac:dyDescent="0.2">
      <c r="A712" s="2">
        <v>1974</v>
      </c>
      <c r="B712" s="19" t="s">
        <v>36</v>
      </c>
      <c r="C712" s="6">
        <v>297872</v>
      </c>
      <c r="D712" s="5">
        <v>1411</v>
      </c>
      <c r="E712" s="7">
        <f>C712/D712</f>
        <v>211.1070163004961</v>
      </c>
      <c r="F712" s="11">
        <f>C712/775955</f>
        <v>0.38387793106559015</v>
      </c>
      <c r="G712" s="5">
        <v>267041</v>
      </c>
      <c r="H712" s="16">
        <f>C712/G712</f>
        <v>1.1154541811931502</v>
      </c>
    </row>
    <row r="713" spans="1:754" x14ac:dyDescent="0.2">
      <c r="A713">
        <v>1987</v>
      </c>
      <c r="B713" s="19" t="s">
        <v>36</v>
      </c>
      <c r="C713" s="6">
        <v>285731</v>
      </c>
      <c r="D713" s="5">
        <v>1251</v>
      </c>
      <c r="E713" s="7">
        <f>C713/D713</f>
        <v>228.40207833733012</v>
      </c>
      <c r="F713" s="11">
        <f>C713/775955</f>
        <v>0.36823140517169167</v>
      </c>
      <c r="G713" s="14">
        <v>250305</v>
      </c>
      <c r="H713" s="16">
        <f>C713/G713</f>
        <v>1.1415313317752342</v>
      </c>
    </row>
    <row r="714" spans="1:754" x14ac:dyDescent="0.2">
      <c r="A714" s="2">
        <v>1978</v>
      </c>
      <c r="B714" s="19" t="s">
        <v>36</v>
      </c>
      <c r="C714" s="6">
        <v>297629</v>
      </c>
      <c r="D714" s="5">
        <v>1406</v>
      </c>
      <c r="E714" s="7">
        <f>C714/D714</f>
        <v>211.68492176386914</v>
      </c>
      <c r="F714" s="11">
        <f>C714/775955</f>
        <v>0.38356476857549732</v>
      </c>
      <c r="G714" s="14">
        <v>258380</v>
      </c>
      <c r="H714" s="16">
        <f>C714/G714</f>
        <v>1.1519041721495471</v>
      </c>
    </row>
    <row r="715" spans="1:754" x14ac:dyDescent="0.2">
      <c r="A715">
        <v>1982</v>
      </c>
      <c r="B715" s="19" t="s">
        <v>36</v>
      </c>
      <c r="C715" s="6">
        <v>302931</v>
      </c>
      <c r="D715" s="5">
        <v>1351</v>
      </c>
      <c r="E715" s="7">
        <f>C715/D715</f>
        <v>224.22723908216136</v>
      </c>
      <c r="F715" s="11">
        <f>C715/775955</f>
        <v>0.39039763903834629</v>
      </c>
      <c r="G715" s="5">
        <v>253352</v>
      </c>
      <c r="H715" s="16">
        <f>C715/G715</f>
        <v>1.1956921595250876</v>
      </c>
      <c r="DU715" s="2"/>
      <c r="DV715" s="2"/>
      <c r="DW715" s="2"/>
      <c r="DX715" s="2"/>
      <c r="DY715" s="2"/>
      <c r="DZ715" s="2"/>
      <c r="EA715" s="2"/>
      <c r="EB715" s="2"/>
      <c r="EC715" s="2"/>
      <c r="ED715" s="2"/>
      <c r="EE715" s="2"/>
      <c r="EF715" s="2"/>
      <c r="EG715" s="2"/>
      <c r="EH715" s="2"/>
      <c r="EI715" s="2"/>
      <c r="EJ715" s="2"/>
      <c r="EK715" s="2"/>
      <c r="EL715" s="2"/>
      <c r="EM715" s="2"/>
      <c r="EN715" s="2"/>
      <c r="EO715" s="2"/>
      <c r="EP715" s="2"/>
      <c r="EQ715" s="2"/>
      <c r="ER715" s="2"/>
      <c r="ES715" s="2"/>
      <c r="ET715" s="2"/>
      <c r="EU715" s="2"/>
      <c r="EV715" s="2"/>
      <c r="EW715" s="2"/>
      <c r="EX715" s="2"/>
      <c r="EY715" s="2"/>
      <c r="EZ715" s="2"/>
      <c r="FA715" s="2"/>
      <c r="FB715" s="2"/>
      <c r="FC715" s="2"/>
      <c r="FD715" s="2"/>
      <c r="FE715" s="2"/>
      <c r="FF715" s="2"/>
      <c r="FG715" s="2"/>
      <c r="FH715" s="2"/>
      <c r="FI715" s="2"/>
      <c r="FJ715" s="2"/>
      <c r="FK715" s="2"/>
      <c r="FL715" s="2"/>
      <c r="FM715" s="2"/>
      <c r="FN715" s="2"/>
      <c r="FO715" s="2"/>
      <c r="FP715" s="2"/>
      <c r="FQ715" s="2"/>
      <c r="FR715" s="2"/>
      <c r="FS715" s="2"/>
      <c r="FT715" s="2"/>
      <c r="FU715" s="2"/>
      <c r="FV715" s="2"/>
      <c r="FW715" s="2"/>
      <c r="FX715" s="2"/>
      <c r="FY715" s="2"/>
      <c r="FZ715" s="2"/>
      <c r="GA715" s="2"/>
      <c r="GB715" s="2"/>
      <c r="GC715" s="2"/>
      <c r="GD715" s="2"/>
      <c r="GE715" s="2"/>
      <c r="GF715" s="2"/>
      <c r="GG715" s="2"/>
      <c r="GH715" s="2"/>
      <c r="GI715" s="2"/>
      <c r="GJ715" s="2"/>
      <c r="GK715" s="2"/>
      <c r="GL715" s="2"/>
      <c r="GM715" s="2"/>
      <c r="GN715" s="2"/>
      <c r="GO715" s="2"/>
      <c r="GP715" s="2"/>
      <c r="GQ715" s="2"/>
      <c r="GR715" s="2"/>
      <c r="GS715" s="2"/>
      <c r="GT715" s="2"/>
      <c r="GU715" s="2"/>
      <c r="GV715" s="2"/>
      <c r="GW715" s="2"/>
      <c r="GX715" s="2"/>
      <c r="GY715" s="2"/>
      <c r="GZ715" s="2"/>
      <c r="HA715" s="2"/>
      <c r="HB715" s="2"/>
      <c r="HC715" s="2"/>
      <c r="HD715" s="2"/>
      <c r="HE715" s="2"/>
      <c r="HF715" s="2"/>
      <c r="HG715" s="2"/>
      <c r="HH715" s="2"/>
      <c r="HI715" s="2"/>
      <c r="HJ715" s="2"/>
      <c r="HK715" s="2"/>
      <c r="HL715" s="2"/>
      <c r="HM715" s="2"/>
      <c r="HN715" s="2"/>
      <c r="HO715" s="2"/>
      <c r="HP715" s="2"/>
      <c r="HQ715" s="2"/>
      <c r="HR715" s="2"/>
      <c r="HS715" s="2"/>
      <c r="HT715" s="2"/>
      <c r="HU715" s="2"/>
      <c r="HV715" s="2"/>
      <c r="HW715" s="2"/>
      <c r="HX715" s="2"/>
      <c r="HY715" s="2"/>
      <c r="HZ715" s="2"/>
      <c r="IA715" s="2"/>
      <c r="IB715" s="2"/>
      <c r="IC715" s="2"/>
      <c r="ID715" s="2"/>
      <c r="IE715" s="2"/>
      <c r="IF715" s="2"/>
      <c r="IG715" s="2"/>
      <c r="IH715" s="2"/>
      <c r="II715" s="2"/>
      <c r="IJ715" s="2"/>
      <c r="IK715" s="2"/>
      <c r="IL715" s="2"/>
      <c r="IM715" s="2"/>
      <c r="IN715" s="2"/>
      <c r="IO715" s="2"/>
      <c r="IP715" s="2"/>
      <c r="IQ715" s="2"/>
      <c r="IR715" s="2"/>
      <c r="IS715" s="2"/>
      <c r="IT715" s="2"/>
      <c r="IU715" s="2"/>
      <c r="IV715" s="2"/>
      <c r="IW715" s="2"/>
      <c r="IX715" s="2"/>
      <c r="IY715" s="2"/>
      <c r="IZ715" s="2"/>
      <c r="JA715" s="2"/>
      <c r="JB715" s="2"/>
      <c r="JC715" s="2"/>
      <c r="JD715" s="2"/>
      <c r="JE715" s="2"/>
      <c r="JF715" s="2"/>
      <c r="JG715" s="2"/>
      <c r="JH715" s="2"/>
      <c r="JI715" s="2"/>
      <c r="JJ715" s="2"/>
      <c r="JK715" s="2"/>
      <c r="JL715" s="2"/>
      <c r="JM715" s="2"/>
      <c r="JN715" s="2"/>
      <c r="JO715" s="2"/>
      <c r="JP715" s="2"/>
      <c r="JQ715" s="2"/>
      <c r="JR715" s="2"/>
      <c r="JS715" s="2"/>
      <c r="JT715" s="2"/>
      <c r="JU715" s="2"/>
      <c r="JV715" s="2"/>
      <c r="JW715" s="2"/>
      <c r="JX715" s="2"/>
      <c r="JY715" s="2"/>
      <c r="JZ715" s="2"/>
      <c r="KA715" s="2"/>
      <c r="KB715" s="2"/>
      <c r="KC715" s="2"/>
      <c r="KD715" s="2"/>
      <c r="KE715" s="2"/>
      <c r="KF715" s="2"/>
      <c r="KG715" s="2"/>
      <c r="KH715" s="2"/>
      <c r="KI715" s="2"/>
      <c r="KJ715" s="2"/>
      <c r="KK715" s="2"/>
      <c r="KL715" s="2"/>
      <c r="KM715" s="2"/>
      <c r="KN715" s="2"/>
      <c r="KO715" s="2"/>
      <c r="KP715" s="2"/>
      <c r="KQ715" s="2"/>
      <c r="KR715" s="2"/>
      <c r="KS715" s="2"/>
      <c r="KT715" s="2"/>
      <c r="KU715" s="2"/>
      <c r="KV715" s="2"/>
      <c r="KW715" s="2"/>
      <c r="KX715" s="2"/>
      <c r="KY715" s="2"/>
      <c r="KZ715" s="2"/>
      <c r="LA715" s="2"/>
      <c r="LB715" s="2"/>
      <c r="LC715" s="2"/>
      <c r="LD715" s="2"/>
      <c r="LE715" s="2"/>
      <c r="LF715" s="2"/>
      <c r="LG715" s="2"/>
      <c r="LH715" s="2"/>
      <c r="LI715" s="2"/>
      <c r="LJ715" s="2"/>
      <c r="LK715" s="2"/>
      <c r="LL715" s="2"/>
      <c r="LM715" s="2"/>
      <c r="LN715" s="2"/>
      <c r="LO715" s="2"/>
      <c r="LP715" s="2"/>
      <c r="LQ715" s="2"/>
      <c r="LR715" s="2"/>
      <c r="LS715" s="2"/>
      <c r="LT715" s="2"/>
      <c r="LU715" s="2"/>
      <c r="LV715" s="2"/>
      <c r="LW715" s="2"/>
      <c r="LX715" s="2"/>
      <c r="LY715" s="2"/>
      <c r="LZ715" s="2"/>
      <c r="MA715" s="2"/>
      <c r="MB715" s="2"/>
      <c r="MC715" s="2"/>
      <c r="MD715" s="2"/>
      <c r="ME715" s="2"/>
      <c r="MF715" s="2"/>
      <c r="MG715" s="2"/>
      <c r="MH715" s="2"/>
      <c r="MI715" s="2"/>
      <c r="MJ715" s="2"/>
      <c r="MK715" s="2"/>
      <c r="ML715" s="2"/>
      <c r="MM715" s="2"/>
      <c r="MN715" s="2"/>
      <c r="MO715" s="2"/>
      <c r="MP715" s="2"/>
      <c r="MQ715" s="2"/>
      <c r="MR715" s="2"/>
      <c r="MS715" s="2"/>
      <c r="MT715" s="2"/>
      <c r="MU715" s="2"/>
      <c r="MV715" s="2"/>
      <c r="MW715" s="2"/>
      <c r="MX715" s="2"/>
      <c r="MY715" s="2"/>
      <c r="MZ715" s="2"/>
      <c r="NA715" s="2"/>
      <c r="NB715" s="2"/>
      <c r="NC715" s="2"/>
      <c r="ND715" s="2"/>
      <c r="NE715" s="2"/>
      <c r="NF715" s="2"/>
      <c r="NG715" s="2"/>
      <c r="NH715" s="2"/>
      <c r="NI715" s="2"/>
      <c r="NJ715" s="2"/>
      <c r="NK715" s="2"/>
      <c r="NL715" s="2"/>
      <c r="NM715" s="2"/>
      <c r="NN715" s="2"/>
      <c r="NO715" s="2"/>
      <c r="NP715" s="2"/>
      <c r="NQ715" s="2"/>
      <c r="NR715" s="2"/>
      <c r="NS715" s="2"/>
      <c r="NT715" s="2"/>
      <c r="NU715" s="2"/>
      <c r="NV715" s="2"/>
      <c r="NW715" s="2"/>
      <c r="NX715" s="2"/>
      <c r="NY715" s="2"/>
      <c r="NZ715" s="2"/>
      <c r="OA715" s="2"/>
      <c r="OB715" s="2"/>
      <c r="OC715" s="2"/>
      <c r="OD715" s="2"/>
      <c r="OE715" s="2"/>
      <c r="OF715" s="2"/>
      <c r="OG715" s="2"/>
      <c r="OH715" s="2"/>
      <c r="OI715" s="2"/>
      <c r="OJ715" s="2"/>
      <c r="OK715" s="2"/>
      <c r="OL715" s="2"/>
      <c r="OM715" s="2"/>
      <c r="ON715" s="2"/>
      <c r="OO715" s="2"/>
      <c r="OP715" s="2"/>
      <c r="OQ715" s="2"/>
      <c r="OR715" s="2"/>
      <c r="OS715" s="2"/>
      <c r="OT715" s="2"/>
      <c r="OU715" s="2"/>
      <c r="OV715" s="2"/>
      <c r="OW715" s="2"/>
      <c r="OX715" s="2"/>
      <c r="OY715" s="2"/>
      <c r="OZ715" s="2"/>
      <c r="PA715" s="2"/>
      <c r="PB715" s="2"/>
      <c r="PC715" s="2"/>
      <c r="PD715" s="2"/>
      <c r="PE715" s="2"/>
      <c r="PF715" s="2"/>
      <c r="PG715" s="2"/>
      <c r="PH715" s="2"/>
      <c r="PI715" s="2"/>
      <c r="PJ715" s="2"/>
      <c r="PK715" s="2"/>
      <c r="PL715" s="2"/>
      <c r="PM715" s="2"/>
      <c r="PN715" s="2"/>
      <c r="PO715" s="2"/>
      <c r="PP715" s="2"/>
      <c r="PQ715" s="2"/>
      <c r="PR715" s="2"/>
      <c r="PS715" s="2"/>
      <c r="PT715" s="2"/>
      <c r="PU715" s="2"/>
      <c r="PV715" s="2"/>
      <c r="PW715" s="2"/>
      <c r="PX715" s="2"/>
      <c r="PY715" s="2"/>
      <c r="PZ715" s="2"/>
      <c r="QA715" s="2"/>
      <c r="QB715" s="2"/>
      <c r="QC715" s="2"/>
      <c r="QD715" s="2"/>
      <c r="QE715" s="2"/>
      <c r="QF715" s="2"/>
      <c r="QG715" s="2"/>
      <c r="QH715" s="2"/>
      <c r="QI715" s="2"/>
      <c r="QJ715" s="2"/>
      <c r="QK715" s="2"/>
      <c r="QL715" s="2"/>
      <c r="QM715" s="2"/>
      <c r="QN715" s="2"/>
      <c r="QO715" s="2"/>
      <c r="QP715" s="2"/>
      <c r="QQ715" s="2"/>
      <c r="QR715" s="2"/>
      <c r="QS715" s="2"/>
      <c r="QT715" s="2"/>
      <c r="QU715" s="2"/>
      <c r="QV715" s="2"/>
      <c r="QW715" s="2"/>
      <c r="QX715" s="2"/>
      <c r="QY715" s="2"/>
      <c r="QZ715" s="2"/>
      <c r="RA715" s="2"/>
      <c r="RB715" s="2"/>
      <c r="RC715" s="2"/>
      <c r="RD715" s="2"/>
      <c r="RE715" s="2"/>
      <c r="RF715" s="2"/>
      <c r="RG715" s="2"/>
      <c r="RH715" s="2"/>
      <c r="RI715" s="2"/>
      <c r="RJ715" s="2"/>
      <c r="RK715" s="2"/>
      <c r="RL715" s="2"/>
      <c r="RM715" s="2"/>
      <c r="RN715" s="2"/>
      <c r="RO715" s="2"/>
      <c r="RP715" s="2"/>
      <c r="RQ715" s="2"/>
      <c r="RR715" s="2"/>
      <c r="RS715" s="2"/>
      <c r="RT715" s="2"/>
      <c r="RU715" s="2"/>
      <c r="RV715" s="2"/>
      <c r="RW715" s="2"/>
      <c r="RX715" s="2"/>
      <c r="RY715" s="2"/>
      <c r="RZ715" s="2"/>
      <c r="SA715" s="2"/>
      <c r="SB715" s="2"/>
      <c r="SC715" s="2"/>
      <c r="SD715" s="2"/>
      <c r="SE715" s="2"/>
      <c r="SF715" s="2"/>
      <c r="SG715" s="2"/>
      <c r="SH715" s="2"/>
      <c r="SI715" s="2"/>
      <c r="SJ715" s="2"/>
      <c r="SK715" s="2"/>
      <c r="SL715" s="2"/>
      <c r="SM715" s="2"/>
      <c r="SN715" s="2"/>
      <c r="SO715" s="2"/>
      <c r="SP715" s="2"/>
      <c r="SQ715" s="2"/>
      <c r="SR715" s="2"/>
      <c r="SS715" s="2"/>
      <c r="ST715" s="2"/>
      <c r="SU715" s="2"/>
      <c r="SV715" s="2"/>
      <c r="SW715" s="2"/>
      <c r="SX715" s="2"/>
      <c r="SY715" s="2"/>
      <c r="SZ715" s="2"/>
      <c r="TA715" s="2"/>
      <c r="TB715" s="2"/>
      <c r="TC715" s="2"/>
      <c r="TD715" s="2"/>
      <c r="TE715" s="2"/>
      <c r="TF715" s="2"/>
      <c r="TG715" s="2"/>
      <c r="TH715" s="2"/>
      <c r="TI715" s="2"/>
      <c r="TJ715" s="2"/>
      <c r="TK715" s="2"/>
      <c r="TL715" s="2"/>
      <c r="TM715" s="2"/>
      <c r="TN715" s="2"/>
      <c r="TO715" s="2"/>
      <c r="TP715" s="2"/>
      <c r="TQ715" s="2"/>
      <c r="TR715" s="2"/>
      <c r="TS715" s="2"/>
      <c r="TT715" s="2"/>
      <c r="TU715" s="2"/>
      <c r="TV715" s="2"/>
      <c r="TW715" s="2"/>
      <c r="TX715" s="2"/>
      <c r="TY715" s="2"/>
      <c r="TZ715" s="2"/>
      <c r="UA715" s="2"/>
      <c r="UB715" s="2"/>
      <c r="UC715" s="2"/>
      <c r="UD715" s="2"/>
      <c r="UE715" s="2"/>
      <c r="UF715" s="2"/>
      <c r="UG715" s="2"/>
      <c r="UH715" s="2"/>
      <c r="UI715" s="2"/>
      <c r="UJ715" s="2"/>
      <c r="UK715" s="2"/>
      <c r="UL715" s="2"/>
      <c r="UM715" s="2"/>
      <c r="UN715" s="2"/>
      <c r="UO715" s="2"/>
      <c r="UP715" s="2"/>
      <c r="UQ715" s="2"/>
      <c r="UR715" s="2"/>
      <c r="US715" s="2"/>
      <c r="UT715" s="2"/>
      <c r="UU715" s="2"/>
      <c r="UV715" s="2"/>
      <c r="UW715" s="2"/>
      <c r="UX715" s="2"/>
      <c r="UY715" s="2"/>
      <c r="UZ715" s="2"/>
      <c r="VA715" s="2"/>
      <c r="VB715" s="2"/>
      <c r="VC715" s="2"/>
      <c r="VD715" s="2"/>
      <c r="VE715" s="2"/>
      <c r="VF715" s="2"/>
      <c r="VG715" s="2"/>
      <c r="VH715" s="2"/>
      <c r="VI715" s="2"/>
      <c r="VJ715" s="2"/>
      <c r="VK715" s="2"/>
      <c r="VL715" s="2"/>
      <c r="VM715" s="2"/>
      <c r="VN715" s="2"/>
      <c r="VO715" s="2"/>
      <c r="VP715" s="2"/>
      <c r="VQ715" s="2"/>
      <c r="VR715" s="2"/>
      <c r="VS715" s="2"/>
      <c r="VT715" s="2"/>
      <c r="VU715" s="2"/>
      <c r="VV715" s="2"/>
      <c r="VW715" s="2"/>
      <c r="VX715" s="2"/>
      <c r="VY715" s="2"/>
      <c r="VZ715" s="2"/>
      <c r="WA715" s="2"/>
      <c r="WB715" s="2"/>
      <c r="WC715" s="2"/>
      <c r="WD715" s="2"/>
      <c r="WE715" s="2"/>
      <c r="WF715" s="2"/>
      <c r="WG715" s="2"/>
      <c r="WH715" s="2"/>
      <c r="WI715" s="2"/>
      <c r="WJ715" s="2"/>
      <c r="WK715" s="2"/>
      <c r="WL715" s="2"/>
      <c r="WM715" s="2"/>
      <c r="WN715" s="2"/>
      <c r="WO715" s="2"/>
      <c r="WP715" s="2"/>
      <c r="WQ715" s="2"/>
      <c r="WR715" s="2"/>
      <c r="WS715" s="2"/>
      <c r="WT715" s="2"/>
      <c r="WU715" s="2"/>
      <c r="WV715" s="2"/>
      <c r="WW715" s="2"/>
      <c r="WX715" s="2"/>
      <c r="WY715" s="2"/>
      <c r="WZ715" s="2"/>
      <c r="XA715" s="2"/>
      <c r="XB715" s="2"/>
      <c r="XC715" s="2"/>
      <c r="XD715" s="2"/>
      <c r="XE715" s="2"/>
      <c r="XF715" s="2"/>
      <c r="XG715" s="2"/>
      <c r="XH715" s="2"/>
      <c r="XI715" s="2"/>
      <c r="XJ715" s="2"/>
      <c r="XK715" s="2"/>
      <c r="XL715" s="2"/>
      <c r="XM715" s="2"/>
      <c r="XN715" s="2"/>
      <c r="XO715" s="2"/>
      <c r="XP715" s="2"/>
      <c r="XQ715" s="2"/>
      <c r="XR715" s="2"/>
      <c r="XS715" s="2"/>
      <c r="XT715" s="2"/>
      <c r="XU715" s="2"/>
      <c r="XV715" s="2"/>
      <c r="XW715" s="2"/>
      <c r="XX715" s="2"/>
      <c r="XY715" s="2"/>
      <c r="XZ715" s="2"/>
      <c r="YA715" s="2"/>
      <c r="YB715" s="2"/>
      <c r="YC715" s="2"/>
      <c r="YD715" s="2"/>
      <c r="YE715" s="2"/>
      <c r="YF715" s="2"/>
      <c r="YG715" s="2"/>
      <c r="YH715" s="2"/>
      <c r="YI715" s="2"/>
      <c r="YJ715" s="2"/>
      <c r="YK715" s="2"/>
      <c r="YL715" s="2"/>
      <c r="YM715" s="2"/>
      <c r="YN715" s="2"/>
      <c r="YO715" s="2"/>
      <c r="YP715" s="2"/>
      <c r="YQ715" s="2"/>
      <c r="YR715" s="2"/>
      <c r="YS715" s="2"/>
      <c r="YT715" s="2"/>
      <c r="YU715" s="2"/>
      <c r="YV715" s="2"/>
      <c r="YW715" s="2"/>
      <c r="YX715" s="2"/>
      <c r="YY715" s="2"/>
      <c r="YZ715" s="2"/>
      <c r="ZA715" s="2"/>
      <c r="ZB715" s="2"/>
      <c r="ZC715" s="2"/>
      <c r="ZD715" s="2"/>
      <c r="ZE715" s="2"/>
      <c r="ZF715" s="2"/>
      <c r="ZG715" s="2"/>
      <c r="ZH715" s="2"/>
      <c r="ZI715" s="2"/>
      <c r="ZJ715" s="2"/>
      <c r="ZK715" s="2"/>
      <c r="ZL715" s="2"/>
      <c r="ZM715" s="2"/>
      <c r="ZN715" s="2"/>
      <c r="ZO715" s="2"/>
      <c r="ZP715" s="2"/>
      <c r="ZQ715" s="2"/>
      <c r="ZR715" s="2"/>
      <c r="ZS715" s="2"/>
      <c r="ZT715" s="2"/>
      <c r="ZU715" s="2"/>
      <c r="ZV715" s="2"/>
      <c r="ZW715" s="2"/>
      <c r="ZX715" s="2"/>
      <c r="ZY715" s="2"/>
      <c r="ZZ715" s="2"/>
      <c r="AAA715" s="2"/>
      <c r="AAB715" s="2"/>
      <c r="AAC715" s="2"/>
      <c r="AAD715" s="2"/>
      <c r="AAE715" s="2"/>
      <c r="AAF715" s="2"/>
      <c r="AAG715" s="2"/>
      <c r="AAH715" s="2"/>
      <c r="AAI715" s="2"/>
      <c r="AAJ715" s="2"/>
      <c r="AAK715" s="2"/>
      <c r="AAL715" s="2"/>
      <c r="AAM715" s="2"/>
      <c r="AAN715" s="2"/>
      <c r="AAO715" s="2"/>
      <c r="AAP715" s="2"/>
      <c r="AAQ715" s="2"/>
      <c r="AAR715" s="2"/>
      <c r="AAS715" s="2"/>
      <c r="AAT715" s="2"/>
      <c r="AAU715" s="2"/>
      <c r="AAV715" s="2"/>
      <c r="AAW715" s="2"/>
      <c r="AAX715" s="2"/>
      <c r="AAY715" s="2"/>
      <c r="AAZ715" s="2"/>
      <c r="ABA715" s="2"/>
      <c r="ABB715" s="2"/>
      <c r="ABC715" s="2"/>
      <c r="ABD715" s="2"/>
      <c r="ABE715" s="2"/>
      <c r="ABF715" s="2"/>
      <c r="ABG715" s="2"/>
      <c r="ABH715" s="2"/>
      <c r="ABI715" s="2"/>
      <c r="ABJ715" s="2"/>
      <c r="ABK715" s="2"/>
      <c r="ABL715" s="2"/>
      <c r="ABM715" s="2"/>
      <c r="ABN715" s="2"/>
      <c r="ABO715" s="2"/>
      <c r="ABP715" s="2"/>
      <c r="ABQ715" s="2"/>
      <c r="ABR715" s="2"/>
      <c r="ABS715" s="2"/>
      <c r="ABT715" s="2"/>
      <c r="ABU715" s="2"/>
      <c r="ABV715" s="2"/>
      <c r="ABW715" s="2"/>
      <c r="ABX715" s="2"/>
      <c r="ABY715" s="2"/>
      <c r="ABZ715" s="2"/>
    </row>
    <row r="716" spans="1:754" x14ac:dyDescent="0.2">
      <c r="A716" s="2">
        <v>1950</v>
      </c>
      <c r="B716" s="19" t="s">
        <v>36</v>
      </c>
      <c r="C716" s="6">
        <v>485052</v>
      </c>
      <c r="D716" s="5">
        <v>3909</v>
      </c>
      <c r="E716" s="7">
        <f>C716/D716</f>
        <v>124.08595548733692</v>
      </c>
      <c r="F716" s="11">
        <f>C716/775955</f>
        <v>0.6251032598539864</v>
      </c>
      <c r="G716" s="12">
        <v>203636</v>
      </c>
      <c r="H716" s="16">
        <f>C716/G716</f>
        <v>2.3819560392072128</v>
      </c>
    </row>
    <row r="717" spans="1:754" x14ac:dyDescent="0.2">
      <c r="A717" s="2">
        <v>1940</v>
      </c>
      <c r="B717" s="19" t="s">
        <v>36</v>
      </c>
      <c r="C717" s="6">
        <v>512384</v>
      </c>
      <c r="D717" s="5">
        <v>4706</v>
      </c>
      <c r="E717" s="7">
        <f>C717/D717</f>
        <v>108.8788780280493</v>
      </c>
      <c r="F717" s="11">
        <f>C717/775955</f>
        <v>0.66032695194953317</v>
      </c>
      <c r="G717" s="12">
        <v>203636</v>
      </c>
      <c r="H717" s="16">
        <f>C717/G717</f>
        <v>2.5161759217427173</v>
      </c>
    </row>
    <row r="718" spans="1:754" x14ac:dyDescent="0.2">
      <c r="A718">
        <v>1930</v>
      </c>
      <c r="B718" s="19" t="s">
        <v>36</v>
      </c>
      <c r="C718" s="5">
        <v>515700</v>
      </c>
      <c r="D718" s="5">
        <v>4699</v>
      </c>
      <c r="E718" s="7">
        <f>C718/D718</f>
        <v>109.7467546286444</v>
      </c>
      <c r="F718" s="11">
        <f>C718/775955</f>
        <v>0.66460039564149986</v>
      </c>
      <c r="G718" s="9">
        <v>182833</v>
      </c>
      <c r="H718" s="16">
        <f>C718/G718</f>
        <v>2.8206067832393495</v>
      </c>
    </row>
    <row r="719" spans="1:754" x14ac:dyDescent="0.2">
      <c r="A719">
        <v>1920</v>
      </c>
      <c r="B719" s="19" t="s">
        <v>36</v>
      </c>
      <c r="C719" s="5">
        <v>611634</v>
      </c>
      <c r="D719" s="5">
        <v>6233</v>
      </c>
      <c r="E719" s="7">
        <f>C719/D719</f>
        <v>98.128349109578053</v>
      </c>
      <c r="F719" s="11">
        <f>C719/775955</f>
        <v>0.78823385376729316</v>
      </c>
      <c r="G719" s="9">
        <v>182833</v>
      </c>
      <c r="H719" s="16">
        <f>C719/G719</f>
        <v>3.3453151236374179</v>
      </c>
    </row>
    <row r="720" spans="1:754" x14ac:dyDescent="0.2">
      <c r="A720">
        <v>1910</v>
      </c>
      <c r="B720" s="19" t="s">
        <v>36</v>
      </c>
      <c r="C720" s="5">
        <v>690431</v>
      </c>
      <c r="D720" s="6">
        <v>6929</v>
      </c>
      <c r="E720" s="7">
        <f>C720/D720</f>
        <v>99.643671525472655</v>
      </c>
      <c r="F720" s="11">
        <f>C720/775955</f>
        <v>0.8897822683016412</v>
      </c>
      <c r="DU720" s="2"/>
      <c r="DV720" s="2"/>
      <c r="DW720" s="2"/>
      <c r="DX720" s="2"/>
      <c r="DY720" s="2"/>
      <c r="DZ720" s="2"/>
      <c r="EA720" s="2"/>
      <c r="EB720" s="2"/>
      <c r="EC720" s="2"/>
      <c r="ED720" s="2"/>
      <c r="EE720" s="2"/>
      <c r="EF720" s="2"/>
      <c r="EG720" s="2"/>
      <c r="EH720" s="2"/>
      <c r="EI720" s="2"/>
      <c r="EJ720" s="2"/>
      <c r="EK720" s="2"/>
      <c r="EL720" s="2"/>
      <c r="EM720" s="2"/>
      <c r="EN720" s="2"/>
      <c r="EO720" s="2"/>
      <c r="EP720" s="2"/>
      <c r="EQ720" s="2"/>
      <c r="ER720" s="2"/>
      <c r="ES720" s="2"/>
      <c r="ET720" s="2"/>
      <c r="EU720" s="2"/>
      <c r="EV720" s="2"/>
      <c r="EW720" s="2"/>
      <c r="EX720" s="2"/>
      <c r="EY720" s="2"/>
      <c r="EZ720" s="2"/>
      <c r="FA720" s="2"/>
      <c r="FB720" s="2"/>
      <c r="FC720" s="2"/>
      <c r="FD720" s="2"/>
      <c r="FE720" s="2"/>
      <c r="FF720" s="2"/>
      <c r="FG720" s="2"/>
      <c r="FH720" s="2"/>
      <c r="FI720" s="2"/>
      <c r="FJ720" s="2"/>
      <c r="FK720" s="2"/>
      <c r="FL720" s="2"/>
      <c r="FM720" s="2"/>
      <c r="FN720" s="2"/>
      <c r="FO720" s="2"/>
      <c r="FP720" s="2"/>
      <c r="FQ720" s="2"/>
      <c r="FR720" s="2"/>
      <c r="FS720" s="2"/>
      <c r="FT720" s="2"/>
      <c r="FU720" s="2"/>
      <c r="FV720" s="2"/>
      <c r="FW720" s="2"/>
      <c r="FX720" s="2"/>
      <c r="FY720" s="2"/>
      <c r="FZ720" s="2"/>
      <c r="GA720" s="2"/>
      <c r="GB720" s="2"/>
      <c r="GC720" s="2"/>
      <c r="GD720" s="2"/>
      <c r="GE720" s="2"/>
      <c r="GF720" s="2"/>
      <c r="GG720" s="2"/>
      <c r="GH720" s="2"/>
      <c r="GI720" s="2"/>
      <c r="GJ720" s="2"/>
      <c r="GK720" s="2"/>
      <c r="GL720" s="2"/>
      <c r="GM720" s="2"/>
      <c r="GN720" s="2"/>
      <c r="GO720" s="2"/>
      <c r="GP720" s="2"/>
      <c r="GQ720" s="2"/>
      <c r="GR720" s="2"/>
      <c r="GS720" s="2"/>
      <c r="GT720" s="2"/>
      <c r="GU720" s="2"/>
      <c r="GV720" s="2"/>
      <c r="GW720" s="2"/>
      <c r="GX720" s="2"/>
      <c r="GY720" s="2"/>
      <c r="GZ720" s="2"/>
      <c r="HA720" s="2"/>
      <c r="HB720" s="2"/>
      <c r="HC720" s="2"/>
      <c r="HD720" s="2"/>
      <c r="HE720" s="2"/>
      <c r="HF720" s="2"/>
      <c r="HG720" s="2"/>
      <c r="HH720" s="2"/>
      <c r="HI720" s="2"/>
      <c r="HJ720" s="2"/>
      <c r="HK720" s="2"/>
      <c r="HL720" s="2"/>
      <c r="HM720" s="2"/>
      <c r="HN720" s="2"/>
      <c r="HO720" s="2"/>
      <c r="HP720" s="2"/>
      <c r="HQ720" s="2"/>
      <c r="HR720" s="2"/>
      <c r="HS720" s="2"/>
      <c r="HT720" s="2"/>
      <c r="HU720" s="2"/>
      <c r="HV720" s="2"/>
      <c r="HW720" s="2"/>
      <c r="HX720" s="2"/>
      <c r="HY720" s="2"/>
      <c r="HZ720" s="2"/>
      <c r="IA720" s="2"/>
      <c r="IB720" s="2"/>
      <c r="IC720" s="2"/>
      <c r="ID720" s="2"/>
      <c r="IE720" s="2"/>
      <c r="IF720" s="2"/>
      <c r="IG720" s="2"/>
      <c r="IH720" s="2"/>
      <c r="II720" s="2"/>
      <c r="IJ720" s="2"/>
      <c r="IK720" s="2"/>
      <c r="IL720" s="2"/>
      <c r="IM720" s="2"/>
      <c r="IN720" s="2"/>
      <c r="IO720" s="2"/>
      <c r="IP720" s="2"/>
      <c r="IQ720" s="2"/>
      <c r="IR720" s="2"/>
      <c r="IS720" s="2"/>
      <c r="IT720" s="2"/>
      <c r="IU720" s="2"/>
      <c r="IV720" s="2"/>
      <c r="IW720" s="2"/>
      <c r="IX720" s="2"/>
      <c r="IY720" s="2"/>
      <c r="IZ720" s="2"/>
      <c r="JA720" s="2"/>
      <c r="JB720" s="2"/>
      <c r="JC720" s="2"/>
      <c r="JD720" s="2"/>
      <c r="JE720" s="2"/>
      <c r="JF720" s="2"/>
      <c r="JG720" s="2"/>
      <c r="JH720" s="2"/>
      <c r="JI720" s="2"/>
      <c r="JJ720" s="2"/>
      <c r="JK720" s="2"/>
      <c r="JL720" s="2"/>
      <c r="JM720" s="2"/>
      <c r="JN720" s="2"/>
      <c r="JO720" s="2"/>
      <c r="JP720" s="2"/>
      <c r="JQ720" s="2"/>
      <c r="JR720" s="2"/>
      <c r="JS720" s="2"/>
      <c r="JT720" s="2"/>
      <c r="JU720" s="2"/>
      <c r="JV720" s="2"/>
      <c r="JW720" s="2"/>
      <c r="JX720" s="2"/>
      <c r="JY720" s="2"/>
      <c r="JZ720" s="2"/>
      <c r="KA720" s="2"/>
      <c r="KB720" s="2"/>
      <c r="KC720" s="2"/>
      <c r="KD720" s="2"/>
      <c r="KE720" s="2"/>
      <c r="KF720" s="2"/>
      <c r="KG720" s="2"/>
      <c r="KH720" s="2"/>
      <c r="KI720" s="2"/>
      <c r="KJ720" s="2"/>
      <c r="KK720" s="2"/>
      <c r="KL720" s="2"/>
      <c r="KM720" s="2"/>
      <c r="KN720" s="2"/>
      <c r="KO720" s="2"/>
      <c r="KP720" s="2"/>
      <c r="KQ720" s="2"/>
      <c r="KR720" s="2"/>
      <c r="KS720" s="2"/>
      <c r="KT720" s="2"/>
      <c r="KU720" s="2"/>
      <c r="KV720" s="2"/>
      <c r="KW720" s="2"/>
      <c r="KX720" s="2"/>
      <c r="KY720" s="2"/>
      <c r="KZ720" s="2"/>
      <c r="LA720" s="2"/>
      <c r="LB720" s="2"/>
      <c r="LC720" s="2"/>
      <c r="LD720" s="2"/>
      <c r="LE720" s="2"/>
      <c r="LF720" s="2"/>
      <c r="LG720" s="2"/>
      <c r="LH720" s="2"/>
      <c r="LI720" s="2"/>
      <c r="LJ720" s="2"/>
      <c r="LK720" s="2"/>
      <c r="LL720" s="2"/>
      <c r="LM720" s="2"/>
      <c r="LN720" s="2"/>
      <c r="LO720" s="2"/>
      <c r="LP720" s="2"/>
      <c r="LQ720" s="2"/>
      <c r="LR720" s="2"/>
      <c r="LS720" s="2"/>
      <c r="LT720" s="2"/>
      <c r="LU720" s="2"/>
      <c r="LV720" s="2"/>
      <c r="LW720" s="2"/>
      <c r="LX720" s="2"/>
      <c r="LY720" s="2"/>
      <c r="LZ720" s="2"/>
      <c r="MA720" s="2"/>
      <c r="MB720" s="2"/>
      <c r="MC720" s="2"/>
      <c r="MD720" s="2"/>
      <c r="ME720" s="2"/>
      <c r="MF720" s="2"/>
      <c r="MG720" s="2"/>
      <c r="MH720" s="2"/>
      <c r="MI720" s="2"/>
      <c r="MJ720" s="2"/>
      <c r="MK720" s="2"/>
      <c r="ML720" s="2"/>
      <c r="MM720" s="2"/>
      <c r="MN720" s="2"/>
      <c r="MO720" s="2"/>
      <c r="MP720" s="2"/>
      <c r="MQ720" s="2"/>
      <c r="MR720" s="2"/>
      <c r="MS720" s="2"/>
      <c r="MT720" s="2"/>
      <c r="MU720" s="2"/>
      <c r="MV720" s="2"/>
      <c r="MW720" s="2"/>
      <c r="MX720" s="2"/>
      <c r="MY720" s="2"/>
      <c r="MZ720" s="2"/>
      <c r="NA720" s="2"/>
      <c r="NB720" s="2"/>
      <c r="NC720" s="2"/>
      <c r="ND720" s="2"/>
      <c r="NE720" s="2"/>
      <c r="NF720" s="2"/>
      <c r="NG720" s="2"/>
      <c r="NH720" s="2"/>
      <c r="NI720" s="2"/>
      <c r="NJ720" s="2"/>
      <c r="NK720" s="2"/>
      <c r="NL720" s="2"/>
      <c r="NM720" s="2"/>
      <c r="NN720" s="2"/>
      <c r="NO720" s="2"/>
      <c r="NP720" s="2"/>
      <c r="NQ720" s="2"/>
      <c r="NR720" s="2"/>
      <c r="NS720" s="2"/>
      <c r="NT720" s="2"/>
      <c r="NU720" s="2"/>
      <c r="NV720" s="2"/>
      <c r="NW720" s="2"/>
      <c r="NX720" s="2"/>
      <c r="NY720" s="2"/>
      <c r="NZ720" s="2"/>
      <c r="OA720" s="2"/>
      <c r="OB720" s="2"/>
      <c r="OC720" s="2"/>
      <c r="OD720" s="2"/>
      <c r="OE720" s="2"/>
      <c r="OF720" s="2"/>
      <c r="OG720" s="2"/>
      <c r="OH720" s="2"/>
      <c r="OI720" s="2"/>
      <c r="OJ720" s="2"/>
      <c r="OK720" s="2"/>
      <c r="OL720" s="2"/>
      <c r="OM720" s="2"/>
      <c r="ON720" s="2"/>
      <c r="OO720" s="2"/>
      <c r="OP720" s="2"/>
      <c r="OQ720" s="2"/>
      <c r="OR720" s="2"/>
      <c r="OS720" s="2"/>
      <c r="OT720" s="2"/>
      <c r="OU720" s="2"/>
      <c r="OV720" s="2"/>
      <c r="OW720" s="2"/>
      <c r="OX720" s="2"/>
      <c r="OY720" s="2"/>
      <c r="OZ720" s="2"/>
      <c r="PA720" s="2"/>
      <c r="PB720" s="2"/>
      <c r="PC720" s="2"/>
      <c r="PD720" s="2"/>
      <c r="PE720" s="2"/>
      <c r="PF720" s="2"/>
      <c r="PG720" s="2"/>
      <c r="PH720" s="2"/>
      <c r="PI720" s="2"/>
      <c r="PJ720" s="2"/>
      <c r="PK720" s="2"/>
      <c r="PL720" s="2"/>
      <c r="PM720" s="2"/>
      <c r="PN720" s="2"/>
      <c r="PO720" s="2"/>
      <c r="PP720" s="2"/>
      <c r="PQ720" s="2"/>
      <c r="PR720" s="2"/>
      <c r="PS720" s="2"/>
      <c r="PT720" s="2"/>
      <c r="PU720" s="2"/>
      <c r="PV720" s="2"/>
      <c r="PW720" s="2"/>
      <c r="PX720" s="2"/>
      <c r="PY720" s="2"/>
      <c r="PZ720" s="2"/>
      <c r="QA720" s="2"/>
      <c r="QB720" s="2"/>
      <c r="QC720" s="2"/>
      <c r="QD720" s="2"/>
      <c r="QE720" s="2"/>
      <c r="QF720" s="2"/>
      <c r="QG720" s="2"/>
      <c r="QH720" s="2"/>
      <c r="QI720" s="2"/>
      <c r="QJ720" s="2"/>
      <c r="QK720" s="2"/>
      <c r="QL720" s="2"/>
      <c r="QM720" s="2"/>
      <c r="QN720" s="2"/>
      <c r="QO720" s="2"/>
      <c r="QP720" s="2"/>
      <c r="QQ720" s="2"/>
      <c r="QR720" s="2"/>
      <c r="QS720" s="2"/>
      <c r="QT720" s="2"/>
      <c r="QU720" s="2"/>
      <c r="QV720" s="2"/>
      <c r="QW720" s="2"/>
      <c r="QX720" s="2"/>
      <c r="QY720" s="2"/>
      <c r="QZ720" s="2"/>
      <c r="RA720" s="2"/>
      <c r="RB720" s="2"/>
      <c r="RC720" s="2"/>
      <c r="RD720" s="2"/>
      <c r="RE720" s="2"/>
      <c r="RF720" s="2"/>
      <c r="RG720" s="2"/>
      <c r="RH720" s="2"/>
      <c r="RI720" s="2"/>
      <c r="RJ720" s="2"/>
      <c r="RK720" s="2"/>
      <c r="RL720" s="2"/>
      <c r="RM720" s="2"/>
      <c r="RN720" s="2"/>
      <c r="RO720" s="2"/>
      <c r="RP720" s="2"/>
      <c r="RQ720" s="2"/>
      <c r="RR720" s="2"/>
      <c r="RS720" s="2"/>
      <c r="RT720" s="2"/>
      <c r="RU720" s="2"/>
      <c r="RV720" s="2"/>
      <c r="RW720" s="2"/>
      <c r="RX720" s="2"/>
      <c r="RY720" s="2"/>
      <c r="RZ720" s="2"/>
      <c r="SA720" s="2"/>
      <c r="SB720" s="2"/>
      <c r="SC720" s="2"/>
      <c r="SD720" s="2"/>
      <c r="SE720" s="2"/>
      <c r="SF720" s="2"/>
      <c r="SG720" s="2"/>
      <c r="SH720" s="2"/>
      <c r="SI720" s="2"/>
      <c r="SJ720" s="2"/>
      <c r="SK720" s="2"/>
      <c r="SL720" s="2"/>
      <c r="SM720" s="2"/>
      <c r="SN720" s="2"/>
      <c r="SO720" s="2"/>
      <c r="SP720" s="2"/>
      <c r="SQ720" s="2"/>
      <c r="SR720" s="2"/>
      <c r="SS720" s="2"/>
      <c r="ST720" s="2"/>
      <c r="SU720" s="2"/>
      <c r="SV720" s="2"/>
      <c r="SW720" s="2"/>
      <c r="SX720" s="2"/>
      <c r="SY720" s="2"/>
      <c r="SZ720" s="2"/>
      <c r="TA720" s="2"/>
      <c r="TB720" s="2"/>
      <c r="TC720" s="2"/>
      <c r="TD720" s="2"/>
      <c r="TE720" s="2"/>
      <c r="TF720" s="2"/>
      <c r="TG720" s="2"/>
      <c r="TH720" s="2"/>
      <c r="TI720" s="2"/>
      <c r="TJ720" s="2"/>
      <c r="TK720" s="2"/>
      <c r="TL720" s="2"/>
      <c r="TM720" s="2"/>
      <c r="TN720" s="2"/>
      <c r="TO720" s="2"/>
      <c r="TP720" s="2"/>
      <c r="TQ720" s="2"/>
      <c r="TR720" s="2"/>
      <c r="TS720" s="2"/>
      <c r="TT720" s="2"/>
      <c r="TU720" s="2"/>
      <c r="TV720" s="2"/>
      <c r="TW720" s="2"/>
      <c r="TX720" s="2"/>
      <c r="TY720" s="2"/>
      <c r="TZ720" s="2"/>
      <c r="UA720" s="2"/>
      <c r="UB720" s="2"/>
      <c r="UC720" s="2"/>
      <c r="UD720" s="2"/>
      <c r="UE720" s="2"/>
      <c r="UF720" s="2"/>
      <c r="UG720" s="2"/>
      <c r="UH720" s="2"/>
      <c r="UI720" s="2"/>
      <c r="UJ720" s="2"/>
      <c r="UK720" s="2"/>
      <c r="UL720" s="2"/>
      <c r="UM720" s="2"/>
      <c r="UN720" s="2"/>
      <c r="UO720" s="2"/>
      <c r="UP720" s="2"/>
      <c r="UQ720" s="2"/>
      <c r="UR720" s="2"/>
      <c r="US720" s="2"/>
      <c r="UT720" s="2"/>
      <c r="UU720" s="2"/>
      <c r="UV720" s="2"/>
      <c r="UW720" s="2"/>
      <c r="UX720" s="2"/>
      <c r="UY720" s="2"/>
      <c r="UZ720" s="2"/>
      <c r="VA720" s="2"/>
      <c r="VB720" s="2"/>
      <c r="VC720" s="2"/>
      <c r="VD720" s="2"/>
      <c r="VE720" s="2"/>
      <c r="VF720" s="2"/>
      <c r="VG720" s="2"/>
      <c r="VH720" s="2"/>
      <c r="VI720" s="2"/>
      <c r="VJ720" s="2"/>
      <c r="VK720" s="2"/>
      <c r="VL720" s="2"/>
      <c r="VM720" s="2"/>
      <c r="VN720" s="2"/>
      <c r="VO720" s="2"/>
      <c r="VP720" s="2"/>
      <c r="VQ720" s="2"/>
      <c r="VR720" s="2"/>
      <c r="VS720" s="2"/>
      <c r="VT720" s="2"/>
      <c r="VU720" s="2"/>
      <c r="VV720" s="2"/>
      <c r="VW720" s="2"/>
      <c r="VX720" s="2"/>
      <c r="VY720" s="2"/>
      <c r="VZ720" s="2"/>
      <c r="WA720" s="2"/>
      <c r="WB720" s="2"/>
      <c r="WC720" s="2"/>
      <c r="WD720" s="2"/>
      <c r="WE720" s="2"/>
      <c r="WF720" s="2"/>
      <c r="WG720" s="2"/>
      <c r="WH720" s="2"/>
      <c r="WI720" s="2"/>
      <c r="WJ720" s="2"/>
      <c r="WK720" s="2"/>
      <c r="WL720" s="2"/>
      <c r="WM720" s="2"/>
      <c r="WN720" s="2"/>
      <c r="WO720" s="2"/>
      <c r="WP720" s="2"/>
      <c r="WQ720" s="2"/>
      <c r="WR720" s="2"/>
      <c r="WS720" s="2"/>
      <c r="WT720" s="2"/>
      <c r="WU720" s="2"/>
      <c r="WV720" s="2"/>
      <c r="WW720" s="2"/>
      <c r="WX720" s="2"/>
      <c r="WY720" s="2"/>
      <c r="WZ720" s="2"/>
      <c r="XA720" s="2"/>
      <c r="XB720" s="2"/>
      <c r="XC720" s="2"/>
      <c r="XD720" s="2"/>
      <c r="XE720" s="2"/>
      <c r="XF720" s="2"/>
      <c r="XG720" s="2"/>
      <c r="XH720" s="2"/>
      <c r="XI720" s="2"/>
      <c r="XJ720" s="2"/>
      <c r="XK720" s="2"/>
      <c r="XL720" s="2"/>
      <c r="XM720" s="2"/>
      <c r="XN720" s="2"/>
      <c r="XO720" s="2"/>
      <c r="XP720" s="2"/>
      <c r="XQ720" s="2"/>
      <c r="XR720" s="2"/>
      <c r="XS720" s="2"/>
      <c r="XT720" s="2"/>
      <c r="XU720" s="2"/>
      <c r="XV720" s="2"/>
      <c r="XW720" s="2"/>
      <c r="XX720" s="2"/>
      <c r="XY720" s="2"/>
      <c r="XZ720" s="2"/>
      <c r="YA720" s="2"/>
      <c r="YB720" s="2"/>
      <c r="YC720" s="2"/>
      <c r="YD720" s="2"/>
      <c r="YE720" s="2"/>
      <c r="YF720" s="2"/>
      <c r="YG720" s="2"/>
      <c r="YH720" s="2"/>
      <c r="YI720" s="2"/>
      <c r="YJ720" s="2"/>
      <c r="YK720" s="2"/>
      <c r="YL720" s="2"/>
      <c r="YM720" s="2"/>
      <c r="YN720" s="2"/>
      <c r="YO720" s="2"/>
      <c r="YP720" s="2"/>
      <c r="YQ720" s="2"/>
      <c r="YR720" s="2"/>
      <c r="YS720" s="2"/>
      <c r="YT720" s="2"/>
      <c r="YU720" s="2"/>
      <c r="YV720" s="2"/>
      <c r="YW720" s="2"/>
      <c r="YX720" s="2"/>
      <c r="YY720" s="2"/>
      <c r="YZ720" s="2"/>
      <c r="ZA720" s="2"/>
      <c r="ZB720" s="2"/>
      <c r="ZC720" s="2"/>
      <c r="ZD720" s="2"/>
      <c r="ZE720" s="2"/>
      <c r="ZF720" s="2"/>
      <c r="ZG720" s="2"/>
      <c r="ZH720" s="2"/>
      <c r="ZI720" s="2"/>
      <c r="ZJ720" s="2"/>
      <c r="ZK720" s="2"/>
      <c r="ZL720" s="2"/>
      <c r="ZM720" s="2"/>
      <c r="ZN720" s="2"/>
      <c r="ZO720" s="2"/>
      <c r="ZP720" s="2"/>
      <c r="ZQ720" s="2"/>
      <c r="ZR720" s="2"/>
      <c r="ZS720" s="2"/>
      <c r="ZT720" s="2"/>
      <c r="ZU720" s="2"/>
      <c r="ZV720" s="2"/>
      <c r="ZW720" s="2"/>
      <c r="ZX720" s="2"/>
      <c r="ZY720" s="2"/>
      <c r="ZZ720" s="2"/>
      <c r="AAA720" s="2"/>
      <c r="AAB720" s="2"/>
      <c r="AAC720" s="2"/>
      <c r="AAD720" s="2"/>
      <c r="AAE720" s="2"/>
      <c r="AAF720" s="2"/>
      <c r="AAG720" s="2"/>
      <c r="AAH720" s="2"/>
      <c r="AAI720" s="2"/>
      <c r="AAJ720" s="2"/>
      <c r="AAK720" s="2"/>
      <c r="AAL720" s="2"/>
      <c r="AAM720" s="2"/>
      <c r="AAN720" s="2"/>
      <c r="AAO720" s="2"/>
      <c r="AAP720" s="2"/>
      <c r="AAQ720" s="2"/>
      <c r="AAR720" s="2"/>
      <c r="AAS720" s="2"/>
      <c r="AAT720" s="2"/>
      <c r="AAU720" s="2"/>
      <c r="AAV720" s="2"/>
      <c r="AAW720" s="2"/>
      <c r="AAX720" s="2"/>
      <c r="AAY720" s="2"/>
      <c r="AAZ720" s="2"/>
      <c r="ABA720" s="2"/>
      <c r="ABB720" s="2"/>
      <c r="ABC720" s="2"/>
      <c r="ABD720" s="2"/>
      <c r="ABE720" s="2"/>
      <c r="ABF720" s="2"/>
      <c r="ABG720" s="2"/>
      <c r="ABH720" s="2"/>
      <c r="ABI720" s="2"/>
      <c r="ABJ720" s="2"/>
      <c r="ABK720" s="2"/>
      <c r="ABL720" s="2"/>
      <c r="ABM720" s="2"/>
      <c r="ABN720" s="2"/>
      <c r="ABO720" s="2"/>
      <c r="ABP720" s="2"/>
      <c r="ABQ720" s="2"/>
      <c r="ABR720" s="2"/>
      <c r="ABS720" s="2"/>
      <c r="ABT720" s="2"/>
      <c r="ABU720" s="2"/>
      <c r="ABV720" s="2"/>
      <c r="ABW720" s="2"/>
      <c r="ABX720" s="2"/>
      <c r="ABY720" s="2"/>
      <c r="ABZ720" s="2"/>
    </row>
    <row r="721" spans="1:754" x14ac:dyDescent="0.2">
      <c r="A721">
        <v>1925</v>
      </c>
      <c r="B721" s="19" t="s">
        <v>36</v>
      </c>
      <c r="C721" s="5">
        <v>569745</v>
      </c>
      <c r="D721" s="5">
        <v>5822</v>
      </c>
      <c r="E721" s="7">
        <f>C721/D721</f>
        <v>97.860700790106492</v>
      </c>
      <c r="F721" s="11">
        <f>C721/775955</f>
        <v>0.73425005316029923</v>
      </c>
    </row>
    <row r="722" spans="1:754" x14ac:dyDescent="0.2">
      <c r="A722" s="2">
        <v>1935</v>
      </c>
      <c r="B722" s="19" t="s">
        <v>36</v>
      </c>
      <c r="C722" s="5">
        <v>550566</v>
      </c>
      <c r="D722" s="5">
        <v>5739</v>
      </c>
      <c r="E722" s="7">
        <f>C722/D722</f>
        <v>95.934134866701513</v>
      </c>
      <c r="F722" s="11">
        <f>C722/775955</f>
        <v>0.70953341366445222</v>
      </c>
    </row>
    <row r="723" spans="1:754" x14ac:dyDescent="0.2">
      <c r="A723" s="2">
        <v>1945</v>
      </c>
      <c r="B723" s="19" t="s">
        <v>36</v>
      </c>
      <c r="C723" s="6">
        <v>505190</v>
      </c>
      <c r="D723" s="5">
        <v>4420</v>
      </c>
      <c r="E723" s="7">
        <f>C723/D723</f>
        <v>114.29638009049773</v>
      </c>
      <c r="F723" s="11">
        <f>C723/775955</f>
        <v>0.65105579576135209</v>
      </c>
      <c r="G723" s="15"/>
    </row>
    <row r="724" spans="1:754" x14ac:dyDescent="0.2">
      <c r="A724" s="2">
        <v>1954</v>
      </c>
      <c r="B724" s="19" t="s">
        <v>36</v>
      </c>
      <c r="C724" s="6">
        <v>459347</v>
      </c>
      <c r="D724" s="5">
        <v>3281</v>
      </c>
      <c r="E724" s="7">
        <f>C724/D724</f>
        <v>140.0021334958854</v>
      </c>
      <c r="F724" s="11">
        <f>C724/775955</f>
        <v>0.59197633883408185</v>
      </c>
    </row>
    <row r="725" spans="1:754" x14ac:dyDescent="0.2">
      <c r="A725" s="2">
        <v>1959</v>
      </c>
      <c r="B725" s="19" t="s">
        <v>36</v>
      </c>
      <c r="C725" s="6">
        <v>408853</v>
      </c>
      <c r="D725" s="5">
        <v>2511</v>
      </c>
      <c r="E725" s="7">
        <f>C725/D725</f>
        <v>162.82477100756671</v>
      </c>
      <c r="F725" s="11">
        <f>C725/775955</f>
        <v>0.52690297762112492</v>
      </c>
    </row>
    <row r="726" spans="1:754" x14ac:dyDescent="0.2">
      <c r="A726" s="2">
        <v>1964</v>
      </c>
      <c r="B726" s="19" t="s">
        <v>36</v>
      </c>
      <c r="C726" s="6">
        <v>390683</v>
      </c>
      <c r="D726" s="5">
        <v>2097</v>
      </c>
      <c r="E726" s="7">
        <f>C726/D726</f>
        <v>186.30567477348592</v>
      </c>
      <c r="F726" s="11">
        <f>C726/775955</f>
        <v>0.50348667126315316</v>
      </c>
    </row>
    <row r="727" spans="1:754" x14ac:dyDescent="0.2">
      <c r="A727" s="2">
        <v>1969</v>
      </c>
      <c r="B727" s="19" t="s">
        <v>36</v>
      </c>
      <c r="C727" s="6">
        <v>319806</v>
      </c>
      <c r="D727" s="5">
        <v>1626</v>
      </c>
      <c r="E727" s="7">
        <f>C727/D727</f>
        <v>196.68265682656826</v>
      </c>
      <c r="F727" s="11">
        <f>C727/775955</f>
        <v>0.41214503418368331</v>
      </c>
      <c r="G727" s="15"/>
    </row>
    <row r="728" spans="1:754" x14ac:dyDescent="0.2">
      <c r="A728">
        <v>1992</v>
      </c>
      <c r="B728" s="19" t="s">
        <v>37</v>
      </c>
      <c r="C728" s="6">
        <v>145329</v>
      </c>
      <c r="D728">
        <v>636</v>
      </c>
      <c r="E728" s="7">
        <f>C728/D728</f>
        <v>228.50471698113208</v>
      </c>
      <c r="F728" s="11">
        <f>C728/498170</f>
        <v>0.2917257161210029</v>
      </c>
      <c r="G728" s="14">
        <v>473971</v>
      </c>
      <c r="H728" s="16">
        <f>C728/G728</f>
        <v>0.30662002527580801</v>
      </c>
    </row>
    <row r="729" spans="1:754" x14ac:dyDescent="0.2">
      <c r="A729">
        <v>1997</v>
      </c>
      <c r="B729" s="19" t="s">
        <v>37</v>
      </c>
      <c r="C729" s="6">
        <v>147109</v>
      </c>
      <c r="D729">
        <v>602</v>
      </c>
      <c r="E729" s="7">
        <f>C729/D729</f>
        <v>244.3671096345515</v>
      </c>
      <c r="F729" s="11">
        <f>C729/498170</f>
        <v>0.29529879358451933</v>
      </c>
      <c r="G729" s="5">
        <v>462438</v>
      </c>
      <c r="H729" s="16">
        <f>C729/G729</f>
        <v>0.31811615827419026</v>
      </c>
    </row>
    <row r="730" spans="1:754" x14ac:dyDescent="0.2">
      <c r="A730" s="2">
        <v>2012</v>
      </c>
      <c r="B730" s="19" t="s">
        <v>37</v>
      </c>
      <c r="C730" s="5">
        <v>150269</v>
      </c>
      <c r="D730">
        <v>681</v>
      </c>
      <c r="E730" s="7">
        <f>C730/D730</f>
        <v>220.65932452276064</v>
      </c>
      <c r="F730" s="11">
        <f>C730/498170</f>
        <v>0.30164200975570588</v>
      </c>
      <c r="G730" s="14">
        <v>467138</v>
      </c>
      <c r="H730" s="16">
        <f>C730/G730</f>
        <v>0.32168010309587319</v>
      </c>
    </row>
    <row r="731" spans="1:754" x14ac:dyDescent="0.2">
      <c r="A731" s="2">
        <v>2007</v>
      </c>
      <c r="B731" s="19" t="s">
        <v>37</v>
      </c>
      <c r="C731" s="5">
        <v>150499</v>
      </c>
      <c r="D731">
        <v>692</v>
      </c>
      <c r="E731" s="7">
        <f>C731/D731</f>
        <v>217.48410404624278</v>
      </c>
      <c r="F731" s="11">
        <f>C731/498170</f>
        <v>0.30210369954031757</v>
      </c>
      <c r="G731" s="5">
        <v>461287</v>
      </c>
      <c r="H731" s="16">
        <f>C731/G731</f>
        <v>0.32625892340343432</v>
      </c>
    </row>
    <row r="732" spans="1:754" x14ac:dyDescent="0.2">
      <c r="A732" s="2">
        <v>2002</v>
      </c>
      <c r="B732" s="19" t="s">
        <v>37</v>
      </c>
      <c r="C732" s="6">
        <v>156284</v>
      </c>
      <c r="D732">
        <v>725</v>
      </c>
      <c r="E732" s="7">
        <f>C732/D732</f>
        <v>215.56413793103448</v>
      </c>
      <c r="F732" s="11">
        <f>C732/498170</f>
        <v>0.3137162012967461</v>
      </c>
      <c r="G732" s="5">
        <v>459484</v>
      </c>
      <c r="H732" s="16">
        <f>C732/G732</f>
        <v>0.34012936250228515</v>
      </c>
    </row>
    <row r="733" spans="1:754" x14ac:dyDescent="0.2">
      <c r="A733">
        <v>1987</v>
      </c>
      <c r="B733" s="19" t="s">
        <v>37</v>
      </c>
      <c r="C733" s="6">
        <v>158276</v>
      </c>
      <c r="D733" s="5">
        <v>772</v>
      </c>
      <c r="E733" s="7">
        <f>C733/D733</f>
        <v>205.02072538860102</v>
      </c>
      <c r="F733" s="11">
        <f>C733/498170</f>
        <v>0.31771483630086117</v>
      </c>
      <c r="G733" s="14">
        <v>462521</v>
      </c>
      <c r="H733" s="16">
        <f>C733/G733</f>
        <v>0.3422028405196737</v>
      </c>
    </row>
    <row r="734" spans="1:754" x14ac:dyDescent="0.2">
      <c r="A734" s="2">
        <v>2017</v>
      </c>
      <c r="B734" s="19" t="s">
        <v>37</v>
      </c>
      <c r="C734" s="5">
        <v>160717</v>
      </c>
      <c r="D734">
        <v>623</v>
      </c>
      <c r="E734" s="7">
        <f>C734/D734</f>
        <v>257.97271268057784</v>
      </c>
      <c r="F734" s="11">
        <f>C734/498170</f>
        <v>0.32261477005841377</v>
      </c>
      <c r="G734" s="14">
        <v>461843</v>
      </c>
      <c r="H734" s="16">
        <f>C734/G734</f>
        <v>0.34799055090149683</v>
      </c>
    </row>
    <row r="735" spans="1:754" x14ac:dyDescent="0.2">
      <c r="A735">
        <v>1982</v>
      </c>
      <c r="B735" s="19" t="s">
        <v>37</v>
      </c>
      <c r="C735" s="6">
        <v>179015</v>
      </c>
      <c r="D735" s="5">
        <v>835</v>
      </c>
      <c r="E735" s="7">
        <f>C735/D735</f>
        <v>214.38922155688624</v>
      </c>
      <c r="F735" s="11">
        <f>C735/498170</f>
        <v>0.35934520344460724</v>
      </c>
      <c r="G735" s="5">
        <v>461697</v>
      </c>
      <c r="H735" s="16">
        <f>C735/G735</f>
        <v>0.38773264716903078</v>
      </c>
      <c r="DU735" s="2"/>
      <c r="DV735" s="2"/>
      <c r="DW735" s="2"/>
      <c r="DX735" s="2"/>
      <c r="DY735" s="2"/>
      <c r="DZ735" s="2"/>
      <c r="EA735" s="2"/>
      <c r="EB735" s="2"/>
      <c r="EC735" s="2"/>
      <c r="ED735" s="2"/>
      <c r="EE735" s="2"/>
      <c r="EF735" s="2"/>
      <c r="EG735" s="2"/>
      <c r="EH735" s="2"/>
      <c r="EI735" s="2"/>
      <c r="EJ735" s="2"/>
      <c r="EK735" s="2"/>
      <c r="EL735" s="2"/>
      <c r="EM735" s="2"/>
      <c r="EN735" s="2"/>
      <c r="EO735" s="2"/>
      <c r="EP735" s="2"/>
      <c r="EQ735" s="2"/>
      <c r="ER735" s="2"/>
      <c r="ES735" s="2"/>
      <c r="ET735" s="2"/>
      <c r="EU735" s="2"/>
      <c r="EV735" s="2"/>
      <c r="EW735" s="2"/>
      <c r="EX735" s="2"/>
      <c r="EY735" s="2"/>
      <c r="EZ735" s="2"/>
      <c r="FA735" s="2"/>
      <c r="FB735" s="2"/>
      <c r="FC735" s="2"/>
      <c r="FD735" s="2"/>
      <c r="FE735" s="2"/>
      <c r="FF735" s="2"/>
      <c r="FG735" s="2"/>
      <c r="FH735" s="2"/>
      <c r="FI735" s="2"/>
      <c r="FJ735" s="2"/>
      <c r="FK735" s="2"/>
      <c r="FL735" s="2"/>
      <c r="FM735" s="2"/>
      <c r="FN735" s="2"/>
      <c r="FO735" s="2"/>
      <c r="FP735" s="2"/>
      <c r="FQ735" s="2"/>
      <c r="FR735" s="2"/>
      <c r="FS735" s="2"/>
      <c r="FT735" s="2"/>
      <c r="FU735" s="2"/>
      <c r="FV735" s="2"/>
      <c r="FW735" s="2"/>
      <c r="FX735" s="2"/>
      <c r="FY735" s="2"/>
      <c r="FZ735" s="2"/>
      <c r="GA735" s="2"/>
      <c r="GB735" s="2"/>
      <c r="GC735" s="2"/>
      <c r="GD735" s="2"/>
      <c r="GE735" s="2"/>
      <c r="GF735" s="2"/>
      <c r="GG735" s="2"/>
      <c r="GH735" s="2"/>
      <c r="GI735" s="2"/>
      <c r="GJ735" s="2"/>
      <c r="GK735" s="2"/>
      <c r="GL735" s="2"/>
      <c r="GM735" s="2"/>
      <c r="GN735" s="2"/>
      <c r="GO735" s="2"/>
      <c r="GP735" s="2"/>
      <c r="GQ735" s="2"/>
      <c r="GR735" s="2"/>
      <c r="GS735" s="2"/>
      <c r="GT735" s="2"/>
      <c r="GU735" s="2"/>
      <c r="GV735" s="2"/>
      <c r="GW735" s="2"/>
      <c r="GX735" s="2"/>
      <c r="GY735" s="2"/>
      <c r="GZ735" s="2"/>
      <c r="HA735" s="2"/>
      <c r="HB735" s="2"/>
      <c r="HC735" s="2"/>
      <c r="HD735" s="2"/>
      <c r="HE735" s="2"/>
      <c r="HF735" s="2"/>
      <c r="HG735" s="2"/>
      <c r="HH735" s="2"/>
      <c r="HI735" s="2"/>
      <c r="HJ735" s="2"/>
      <c r="HK735" s="2"/>
      <c r="HL735" s="2"/>
      <c r="HM735" s="2"/>
      <c r="HN735" s="2"/>
      <c r="HO735" s="2"/>
      <c r="HP735" s="2"/>
      <c r="HQ735" s="2"/>
      <c r="HR735" s="2"/>
      <c r="HS735" s="2"/>
      <c r="HT735" s="2"/>
      <c r="HU735" s="2"/>
      <c r="HV735" s="2"/>
      <c r="HW735" s="2"/>
      <c r="HX735" s="2"/>
      <c r="HY735" s="2"/>
      <c r="HZ735" s="2"/>
      <c r="IA735" s="2"/>
      <c r="IB735" s="2"/>
      <c r="IC735" s="2"/>
      <c r="ID735" s="2"/>
      <c r="IE735" s="2"/>
      <c r="IF735" s="2"/>
      <c r="IG735" s="2"/>
      <c r="IH735" s="2"/>
      <c r="II735" s="2"/>
      <c r="IJ735" s="2"/>
      <c r="IK735" s="2"/>
      <c r="IL735" s="2"/>
      <c r="IM735" s="2"/>
      <c r="IN735" s="2"/>
      <c r="IO735" s="2"/>
      <c r="IP735" s="2"/>
      <c r="IQ735" s="2"/>
      <c r="IR735" s="2"/>
      <c r="IS735" s="2"/>
      <c r="IT735" s="2"/>
      <c r="IU735" s="2"/>
      <c r="IV735" s="2"/>
      <c r="IW735" s="2"/>
      <c r="IX735" s="2"/>
      <c r="IY735" s="2"/>
      <c r="IZ735" s="2"/>
      <c r="JA735" s="2"/>
      <c r="JB735" s="2"/>
      <c r="JC735" s="2"/>
      <c r="JD735" s="2"/>
      <c r="JE735" s="2"/>
      <c r="JF735" s="2"/>
      <c r="JG735" s="2"/>
      <c r="JH735" s="2"/>
      <c r="JI735" s="2"/>
      <c r="JJ735" s="2"/>
      <c r="JK735" s="2"/>
      <c r="JL735" s="2"/>
      <c r="JM735" s="2"/>
      <c r="JN735" s="2"/>
      <c r="JO735" s="2"/>
      <c r="JP735" s="2"/>
      <c r="JQ735" s="2"/>
      <c r="JR735" s="2"/>
      <c r="JS735" s="2"/>
      <c r="JT735" s="2"/>
      <c r="JU735" s="2"/>
      <c r="JV735" s="2"/>
      <c r="JW735" s="2"/>
      <c r="JX735" s="2"/>
      <c r="JY735" s="2"/>
      <c r="JZ735" s="2"/>
      <c r="KA735" s="2"/>
      <c r="KB735" s="2"/>
      <c r="KC735" s="2"/>
      <c r="KD735" s="2"/>
      <c r="KE735" s="2"/>
      <c r="KF735" s="2"/>
      <c r="KG735" s="2"/>
      <c r="KH735" s="2"/>
      <c r="KI735" s="2"/>
      <c r="KJ735" s="2"/>
      <c r="KK735" s="2"/>
      <c r="KL735" s="2"/>
      <c r="KM735" s="2"/>
      <c r="KN735" s="2"/>
      <c r="KO735" s="2"/>
      <c r="KP735" s="2"/>
      <c r="KQ735" s="2"/>
      <c r="KR735" s="2"/>
      <c r="KS735" s="2"/>
      <c r="KT735" s="2"/>
      <c r="KU735" s="2"/>
      <c r="KV735" s="2"/>
      <c r="KW735" s="2"/>
      <c r="KX735" s="2"/>
      <c r="KY735" s="2"/>
      <c r="KZ735" s="2"/>
      <c r="LA735" s="2"/>
      <c r="LB735" s="2"/>
      <c r="LC735" s="2"/>
      <c r="LD735" s="2"/>
      <c r="LE735" s="2"/>
      <c r="LF735" s="2"/>
      <c r="LG735" s="2"/>
      <c r="LH735" s="2"/>
      <c r="LI735" s="2"/>
      <c r="LJ735" s="2"/>
      <c r="LK735" s="2"/>
      <c r="LL735" s="2"/>
      <c r="LM735" s="2"/>
      <c r="LN735" s="2"/>
      <c r="LO735" s="2"/>
      <c r="LP735" s="2"/>
      <c r="LQ735" s="2"/>
      <c r="LR735" s="2"/>
      <c r="LS735" s="2"/>
      <c r="LT735" s="2"/>
      <c r="LU735" s="2"/>
      <c r="LV735" s="2"/>
      <c r="LW735" s="2"/>
      <c r="LX735" s="2"/>
      <c r="LY735" s="2"/>
      <c r="LZ735" s="2"/>
      <c r="MA735" s="2"/>
      <c r="MB735" s="2"/>
      <c r="MC735" s="2"/>
      <c r="MD735" s="2"/>
      <c r="ME735" s="2"/>
      <c r="MF735" s="2"/>
      <c r="MG735" s="2"/>
      <c r="MH735" s="2"/>
      <c r="MI735" s="2"/>
      <c r="MJ735" s="2"/>
      <c r="MK735" s="2"/>
      <c r="ML735" s="2"/>
      <c r="MM735" s="2"/>
      <c r="MN735" s="2"/>
      <c r="MO735" s="2"/>
      <c r="MP735" s="2"/>
      <c r="MQ735" s="2"/>
      <c r="MR735" s="2"/>
      <c r="MS735" s="2"/>
      <c r="MT735" s="2"/>
      <c r="MU735" s="2"/>
      <c r="MV735" s="2"/>
      <c r="MW735" s="2"/>
      <c r="MX735" s="2"/>
      <c r="MY735" s="2"/>
      <c r="MZ735" s="2"/>
      <c r="NA735" s="2"/>
      <c r="NB735" s="2"/>
      <c r="NC735" s="2"/>
      <c r="ND735" s="2"/>
      <c r="NE735" s="2"/>
      <c r="NF735" s="2"/>
      <c r="NG735" s="2"/>
      <c r="NH735" s="2"/>
      <c r="NI735" s="2"/>
      <c r="NJ735" s="2"/>
      <c r="NK735" s="2"/>
      <c r="NL735" s="2"/>
      <c r="NM735" s="2"/>
      <c r="NN735" s="2"/>
      <c r="NO735" s="2"/>
      <c r="NP735" s="2"/>
      <c r="NQ735" s="2"/>
      <c r="NR735" s="2"/>
      <c r="NS735" s="2"/>
      <c r="NT735" s="2"/>
      <c r="NU735" s="2"/>
      <c r="NV735" s="2"/>
      <c r="NW735" s="2"/>
      <c r="NX735" s="2"/>
      <c r="NY735" s="2"/>
      <c r="NZ735" s="2"/>
      <c r="OA735" s="2"/>
      <c r="OB735" s="2"/>
      <c r="OC735" s="2"/>
      <c r="OD735" s="2"/>
      <c r="OE735" s="2"/>
      <c r="OF735" s="2"/>
      <c r="OG735" s="2"/>
      <c r="OH735" s="2"/>
      <c r="OI735" s="2"/>
      <c r="OJ735" s="2"/>
      <c r="OK735" s="2"/>
      <c r="OL735" s="2"/>
      <c r="OM735" s="2"/>
      <c r="ON735" s="2"/>
      <c r="OO735" s="2"/>
      <c r="OP735" s="2"/>
      <c r="OQ735" s="2"/>
      <c r="OR735" s="2"/>
      <c r="OS735" s="2"/>
      <c r="OT735" s="2"/>
      <c r="OU735" s="2"/>
      <c r="OV735" s="2"/>
      <c r="OW735" s="2"/>
      <c r="OX735" s="2"/>
      <c r="OY735" s="2"/>
      <c r="OZ735" s="2"/>
      <c r="PA735" s="2"/>
      <c r="PB735" s="2"/>
      <c r="PC735" s="2"/>
      <c r="PD735" s="2"/>
      <c r="PE735" s="2"/>
      <c r="PF735" s="2"/>
      <c r="PG735" s="2"/>
      <c r="PH735" s="2"/>
      <c r="PI735" s="2"/>
      <c r="PJ735" s="2"/>
      <c r="PK735" s="2"/>
      <c r="PL735" s="2"/>
      <c r="PM735" s="2"/>
      <c r="PN735" s="2"/>
      <c r="PO735" s="2"/>
      <c r="PP735" s="2"/>
      <c r="PQ735" s="2"/>
      <c r="PR735" s="2"/>
      <c r="PS735" s="2"/>
      <c r="PT735" s="2"/>
      <c r="PU735" s="2"/>
      <c r="PV735" s="2"/>
      <c r="PW735" s="2"/>
      <c r="PX735" s="2"/>
      <c r="PY735" s="2"/>
      <c r="PZ735" s="2"/>
      <c r="QA735" s="2"/>
      <c r="QB735" s="2"/>
      <c r="QC735" s="2"/>
      <c r="QD735" s="2"/>
      <c r="QE735" s="2"/>
      <c r="QF735" s="2"/>
      <c r="QG735" s="2"/>
      <c r="QH735" s="2"/>
      <c r="QI735" s="2"/>
      <c r="QJ735" s="2"/>
      <c r="QK735" s="2"/>
      <c r="QL735" s="2"/>
      <c r="QM735" s="2"/>
      <c r="QN735" s="2"/>
      <c r="QO735" s="2"/>
      <c r="QP735" s="2"/>
      <c r="QQ735" s="2"/>
      <c r="QR735" s="2"/>
      <c r="QS735" s="2"/>
      <c r="QT735" s="2"/>
      <c r="QU735" s="2"/>
      <c r="QV735" s="2"/>
      <c r="QW735" s="2"/>
      <c r="QX735" s="2"/>
      <c r="QY735" s="2"/>
      <c r="QZ735" s="2"/>
      <c r="RA735" s="2"/>
      <c r="RB735" s="2"/>
      <c r="RC735" s="2"/>
      <c r="RD735" s="2"/>
      <c r="RE735" s="2"/>
      <c r="RF735" s="2"/>
      <c r="RG735" s="2"/>
      <c r="RH735" s="2"/>
      <c r="RI735" s="2"/>
      <c r="RJ735" s="2"/>
      <c r="RK735" s="2"/>
      <c r="RL735" s="2"/>
      <c r="RM735" s="2"/>
      <c r="RN735" s="2"/>
      <c r="RO735" s="2"/>
      <c r="RP735" s="2"/>
      <c r="RQ735" s="2"/>
      <c r="RR735" s="2"/>
      <c r="RS735" s="2"/>
      <c r="RT735" s="2"/>
      <c r="RU735" s="2"/>
      <c r="RV735" s="2"/>
      <c r="RW735" s="2"/>
      <c r="RX735" s="2"/>
      <c r="RY735" s="2"/>
      <c r="RZ735" s="2"/>
      <c r="SA735" s="2"/>
      <c r="SB735" s="2"/>
      <c r="SC735" s="2"/>
      <c r="SD735" s="2"/>
      <c r="SE735" s="2"/>
      <c r="SF735" s="2"/>
      <c r="SG735" s="2"/>
      <c r="SH735" s="2"/>
      <c r="SI735" s="2"/>
      <c r="SJ735" s="2"/>
      <c r="SK735" s="2"/>
      <c r="SL735" s="2"/>
      <c r="SM735" s="2"/>
      <c r="SN735" s="2"/>
      <c r="SO735" s="2"/>
      <c r="SP735" s="2"/>
      <c r="SQ735" s="2"/>
      <c r="SR735" s="2"/>
      <c r="SS735" s="2"/>
      <c r="ST735" s="2"/>
      <c r="SU735" s="2"/>
      <c r="SV735" s="2"/>
      <c r="SW735" s="2"/>
      <c r="SX735" s="2"/>
      <c r="SY735" s="2"/>
      <c r="SZ735" s="2"/>
      <c r="TA735" s="2"/>
      <c r="TB735" s="2"/>
      <c r="TC735" s="2"/>
      <c r="TD735" s="2"/>
      <c r="TE735" s="2"/>
      <c r="TF735" s="2"/>
      <c r="TG735" s="2"/>
      <c r="TH735" s="2"/>
      <c r="TI735" s="2"/>
      <c r="TJ735" s="2"/>
      <c r="TK735" s="2"/>
      <c r="TL735" s="2"/>
      <c r="TM735" s="2"/>
      <c r="TN735" s="2"/>
      <c r="TO735" s="2"/>
      <c r="TP735" s="2"/>
      <c r="TQ735" s="2"/>
      <c r="TR735" s="2"/>
      <c r="TS735" s="2"/>
      <c r="TT735" s="2"/>
      <c r="TU735" s="2"/>
      <c r="TV735" s="2"/>
      <c r="TW735" s="2"/>
      <c r="TX735" s="2"/>
      <c r="TY735" s="2"/>
      <c r="TZ735" s="2"/>
      <c r="UA735" s="2"/>
      <c r="UB735" s="2"/>
      <c r="UC735" s="2"/>
      <c r="UD735" s="2"/>
      <c r="UE735" s="2"/>
      <c r="UF735" s="2"/>
      <c r="UG735" s="2"/>
      <c r="UH735" s="2"/>
      <c r="UI735" s="2"/>
      <c r="UJ735" s="2"/>
      <c r="UK735" s="2"/>
      <c r="UL735" s="2"/>
      <c r="UM735" s="2"/>
      <c r="UN735" s="2"/>
      <c r="UO735" s="2"/>
      <c r="UP735" s="2"/>
      <c r="UQ735" s="2"/>
      <c r="UR735" s="2"/>
      <c r="US735" s="2"/>
      <c r="UT735" s="2"/>
      <c r="UU735" s="2"/>
      <c r="UV735" s="2"/>
      <c r="UW735" s="2"/>
      <c r="UX735" s="2"/>
      <c r="UY735" s="2"/>
      <c r="UZ735" s="2"/>
      <c r="VA735" s="2"/>
      <c r="VB735" s="2"/>
      <c r="VC735" s="2"/>
      <c r="VD735" s="2"/>
      <c r="VE735" s="2"/>
      <c r="VF735" s="2"/>
      <c r="VG735" s="2"/>
      <c r="VH735" s="2"/>
      <c r="VI735" s="2"/>
      <c r="VJ735" s="2"/>
      <c r="VK735" s="2"/>
      <c r="VL735" s="2"/>
      <c r="VM735" s="2"/>
      <c r="VN735" s="2"/>
      <c r="VO735" s="2"/>
      <c r="VP735" s="2"/>
      <c r="VQ735" s="2"/>
      <c r="VR735" s="2"/>
      <c r="VS735" s="2"/>
      <c r="VT735" s="2"/>
      <c r="VU735" s="2"/>
      <c r="VV735" s="2"/>
      <c r="VW735" s="2"/>
      <c r="VX735" s="2"/>
      <c r="VY735" s="2"/>
      <c r="VZ735" s="2"/>
      <c r="WA735" s="2"/>
      <c r="WB735" s="2"/>
      <c r="WC735" s="2"/>
      <c r="WD735" s="2"/>
      <c r="WE735" s="2"/>
      <c r="WF735" s="2"/>
      <c r="WG735" s="2"/>
      <c r="WH735" s="2"/>
      <c r="WI735" s="2"/>
      <c r="WJ735" s="2"/>
      <c r="WK735" s="2"/>
      <c r="WL735" s="2"/>
      <c r="WM735" s="2"/>
      <c r="WN735" s="2"/>
      <c r="WO735" s="2"/>
      <c r="WP735" s="2"/>
      <c r="WQ735" s="2"/>
      <c r="WR735" s="2"/>
      <c r="WS735" s="2"/>
      <c r="WT735" s="2"/>
      <c r="WU735" s="2"/>
      <c r="WV735" s="2"/>
      <c r="WW735" s="2"/>
      <c r="WX735" s="2"/>
      <c r="WY735" s="2"/>
      <c r="WZ735" s="2"/>
      <c r="XA735" s="2"/>
      <c r="XB735" s="2"/>
      <c r="XC735" s="2"/>
      <c r="XD735" s="2"/>
      <c r="XE735" s="2"/>
      <c r="XF735" s="2"/>
      <c r="XG735" s="2"/>
      <c r="XH735" s="2"/>
      <c r="XI735" s="2"/>
      <c r="XJ735" s="2"/>
      <c r="XK735" s="2"/>
      <c r="XL735" s="2"/>
      <c r="XM735" s="2"/>
      <c r="XN735" s="2"/>
      <c r="XO735" s="2"/>
      <c r="XP735" s="2"/>
      <c r="XQ735" s="2"/>
      <c r="XR735" s="2"/>
      <c r="XS735" s="2"/>
      <c r="XT735" s="2"/>
      <c r="XU735" s="2"/>
      <c r="XV735" s="2"/>
      <c r="XW735" s="2"/>
      <c r="XX735" s="2"/>
      <c r="XY735" s="2"/>
      <c r="XZ735" s="2"/>
      <c r="YA735" s="2"/>
      <c r="YB735" s="2"/>
      <c r="YC735" s="2"/>
      <c r="YD735" s="2"/>
      <c r="YE735" s="2"/>
      <c r="YF735" s="2"/>
      <c r="YG735" s="2"/>
      <c r="YH735" s="2"/>
      <c r="YI735" s="2"/>
      <c r="YJ735" s="2"/>
      <c r="YK735" s="2"/>
      <c r="YL735" s="2"/>
      <c r="YM735" s="2"/>
      <c r="YN735" s="2"/>
      <c r="YO735" s="2"/>
      <c r="YP735" s="2"/>
      <c r="YQ735" s="2"/>
      <c r="YR735" s="2"/>
      <c r="YS735" s="2"/>
      <c r="YT735" s="2"/>
      <c r="YU735" s="2"/>
      <c r="YV735" s="2"/>
      <c r="YW735" s="2"/>
      <c r="YX735" s="2"/>
      <c r="YY735" s="2"/>
      <c r="YZ735" s="2"/>
      <c r="ZA735" s="2"/>
      <c r="ZB735" s="2"/>
      <c r="ZC735" s="2"/>
      <c r="ZD735" s="2"/>
      <c r="ZE735" s="2"/>
      <c r="ZF735" s="2"/>
      <c r="ZG735" s="2"/>
      <c r="ZH735" s="2"/>
      <c r="ZI735" s="2"/>
      <c r="ZJ735" s="2"/>
      <c r="ZK735" s="2"/>
      <c r="ZL735" s="2"/>
      <c r="ZM735" s="2"/>
      <c r="ZN735" s="2"/>
      <c r="ZO735" s="2"/>
      <c r="ZP735" s="2"/>
      <c r="ZQ735" s="2"/>
      <c r="ZR735" s="2"/>
      <c r="ZS735" s="2"/>
      <c r="ZT735" s="2"/>
      <c r="ZU735" s="2"/>
      <c r="ZV735" s="2"/>
      <c r="ZW735" s="2"/>
      <c r="ZX735" s="2"/>
      <c r="ZY735" s="2"/>
      <c r="ZZ735" s="2"/>
      <c r="AAA735" s="2"/>
      <c r="AAB735" s="2"/>
      <c r="AAC735" s="2"/>
      <c r="AAD735" s="2"/>
      <c r="AAE735" s="2"/>
      <c r="AAF735" s="2"/>
      <c r="AAG735" s="2"/>
      <c r="AAH735" s="2"/>
      <c r="AAI735" s="2"/>
      <c r="AAJ735" s="2"/>
      <c r="AAK735" s="2"/>
      <c r="AAL735" s="2"/>
      <c r="AAM735" s="2"/>
      <c r="AAN735" s="2"/>
      <c r="AAO735" s="2"/>
      <c r="AAP735" s="2"/>
      <c r="AAQ735" s="2"/>
      <c r="AAR735" s="2"/>
      <c r="AAS735" s="2"/>
      <c r="AAT735" s="2"/>
      <c r="AAU735" s="2"/>
      <c r="AAV735" s="2"/>
      <c r="AAW735" s="2"/>
      <c r="AAX735" s="2"/>
      <c r="AAY735" s="2"/>
      <c r="AAZ735" s="2"/>
      <c r="ABA735" s="2"/>
      <c r="ABB735" s="2"/>
      <c r="ABC735" s="2"/>
      <c r="ABD735" s="2"/>
      <c r="ABE735" s="2"/>
      <c r="ABF735" s="2"/>
      <c r="ABG735" s="2"/>
      <c r="ABH735" s="2"/>
      <c r="ABI735" s="2"/>
      <c r="ABJ735" s="2"/>
      <c r="ABK735" s="2"/>
      <c r="ABL735" s="2"/>
      <c r="ABM735" s="2"/>
      <c r="ABN735" s="2"/>
      <c r="ABO735" s="2"/>
      <c r="ABP735" s="2"/>
      <c r="ABQ735" s="2"/>
      <c r="ABR735" s="2"/>
      <c r="ABS735" s="2"/>
      <c r="ABT735" s="2"/>
      <c r="ABU735" s="2"/>
      <c r="ABV735" s="2"/>
      <c r="ABW735" s="2"/>
      <c r="ABX735" s="2"/>
      <c r="ABY735" s="2"/>
      <c r="ABZ735" s="2"/>
    </row>
    <row r="736" spans="1:754" x14ac:dyDescent="0.2">
      <c r="A736" s="2">
        <v>1978</v>
      </c>
      <c r="B736" s="19" t="s">
        <v>37</v>
      </c>
      <c r="C736" s="6">
        <v>184114</v>
      </c>
      <c r="D736" s="5">
        <v>869</v>
      </c>
      <c r="E736" s="7">
        <f>C736/D736</f>
        <v>211.86881472957421</v>
      </c>
      <c r="F736" s="11">
        <f>C736/498170</f>
        <v>0.36958066523475924</v>
      </c>
      <c r="G736" s="14">
        <v>465564</v>
      </c>
      <c r="H736" s="16">
        <f>C736/G736</f>
        <v>0.39546442594358672</v>
      </c>
    </row>
    <row r="737" spans="1:754" x14ac:dyDescent="0.2">
      <c r="A737" s="2">
        <v>1974</v>
      </c>
      <c r="B737" s="19" t="s">
        <v>37</v>
      </c>
      <c r="C737" s="6">
        <v>199592</v>
      </c>
      <c r="D737" s="5">
        <v>992</v>
      </c>
      <c r="E737" s="7">
        <f>C737/D737</f>
        <v>201.20161290322579</v>
      </c>
      <c r="F737" s="11">
        <f>C737/498170</f>
        <v>0.40065038039223561</v>
      </c>
      <c r="G737" s="5">
        <v>468613</v>
      </c>
      <c r="H737" s="16">
        <f>C737/G737</f>
        <v>0.42592074910427152</v>
      </c>
    </row>
    <row r="738" spans="1:754" x14ac:dyDescent="0.2">
      <c r="A738" s="2">
        <v>1950</v>
      </c>
      <c r="B738" s="19" t="s">
        <v>37</v>
      </c>
      <c r="C738" s="6">
        <v>334822</v>
      </c>
      <c r="D738" s="5">
        <v>3405</v>
      </c>
      <c r="E738" s="7">
        <f>C738/D738</f>
        <v>98.332452276064615</v>
      </c>
      <c r="F738" s="11">
        <f>C738/498170</f>
        <v>0.67210390027500655</v>
      </c>
      <c r="G738" s="12">
        <v>295108</v>
      </c>
      <c r="H738" s="16">
        <f>C738/G738</f>
        <v>1.1345744608753405</v>
      </c>
    </row>
    <row r="739" spans="1:754" x14ac:dyDescent="0.2">
      <c r="A739" s="2">
        <v>1940</v>
      </c>
      <c r="B739" s="19" t="s">
        <v>37</v>
      </c>
      <c r="C739" s="6">
        <v>373263</v>
      </c>
      <c r="D739" s="5">
        <v>4490</v>
      </c>
      <c r="E739" s="7">
        <f>C739/D739</f>
        <v>83.132071269487753</v>
      </c>
      <c r="F739" s="11">
        <f>C739/498170</f>
        <v>0.74926832205873495</v>
      </c>
      <c r="G739" s="12">
        <v>295108</v>
      </c>
      <c r="H739" s="16">
        <f>C739/G739</f>
        <v>1.2648352467571193</v>
      </c>
    </row>
    <row r="740" spans="1:754" x14ac:dyDescent="0.2">
      <c r="A740">
        <v>1930</v>
      </c>
      <c r="B740" s="19" t="s">
        <v>37</v>
      </c>
      <c r="C740" s="5">
        <v>373716</v>
      </c>
      <c r="D740" s="5">
        <v>4529</v>
      </c>
      <c r="E740" s="7">
        <f>C740/D740</f>
        <v>82.516228748068002</v>
      </c>
      <c r="F740" s="11">
        <f>C740/498170</f>
        <v>0.75017765019973104</v>
      </c>
      <c r="G740" s="12">
        <v>241465</v>
      </c>
      <c r="H740" s="16">
        <f>C740/G740</f>
        <v>1.5477025655892158</v>
      </c>
    </row>
    <row r="741" spans="1:754" x14ac:dyDescent="0.2">
      <c r="A741">
        <v>1920</v>
      </c>
      <c r="B741" s="19" t="s">
        <v>37</v>
      </c>
      <c r="C741" s="5">
        <v>429881</v>
      </c>
      <c r="D741" s="5">
        <v>5652</v>
      </c>
      <c r="E741" s="7">
        <f>C741/D741</f>
        <v>76.058209483368714</v>
      </c>
      <c r="F741" s="11">
        <f>C741/498170</f>
        <v>0.86292028825501332</v>
      </c>
      <c r="G741" s="12">
        <v>241465</v>
      </c>
      <c r="H741" s="16">
        <f>C741/G741</f>
        <v>1.780303563663471</v>
      </c>
    </row>
    <row r="742" spans="1:754" x14ac:dyDescent="0.2">
      <c r="A742">
        <v>1910</v>
      </c>
      <c r="B742" s="19" t="s">
        <v>37</v>
      </c>
      <c r="C742" s="5">
        <v>437658</v>
      </c>
      <c r="D742" s="6">
        <v>5770</v>
      </c>
      <c r="E742" s="7">
        <f>C742/D742</f>
        <v>75.850606585788555</v>
      </c>
      <c r="F742" s="11">
        <f>C742/498170</f>
        <v>0.87853142501555692</v>
      </c>
      <c r="G742" s="15"/>
      <c r="DU742" s="2"/>
      <c r="DV742" s="2"/>
      <c r="DW742" s="2"/>
      <c r="DX742" s="2"/>
      <c r="DY742" s="2"/>
      <c r="DZ742" s="2"/>
      <c r="EA742" s="2"/>
      <c r="EB742" s="2"/>
      <c r="EC742" s="2"/>
      <c r="ED742" s="2"/>
      <c r="EE742" s="2"/>
      <c r="EF742" s="2"/>
      <c r="EG742" s="2"/>
      <c r="EH742" s="2"/>
      <c r="EI742" s="2"/>
      <c r="EJ742" s="2"/>
      <c r="EK742" s="2"/>
      <c r="EL742" s="2"/>
      <c r="EM742" s="2"/>
      <c r="EN742" s="2"/>
      <c r="EO742" s="2"/>
      <c r="EP742" s="2"/>
      <c r="EQ742" s="2"/>
      <c r="ER742" s="2"/>
      <c r="ES742" s="2"/>
      <c r="ET742" s="2"/>
      <c r="EU742" s="2"/>
      <c r="EV742" s="2"/>
      <c r="EW742" s="2"/>
      <c r="EX742" s="2"/>
      <c r="EY742" s="2"/>
      <c r="EZ742" s="2"/>
      <c r="FA742" s="2"/>
      <c r="FB742" s="2"/>
      <c r="FC742" s="2"/>
      <c r="FD742" s="2"/>
      <c r="FE742" s="2"/>
      <c r="FF742" s="2"/>
      <c r="FG742" s="2"/>
      <c r="FH742" s="2"/>
      <c r="FI742" s="2"/>
      <c r="FJ742" s="2"/>
      <c r="FK742" s="2"/>
      <c r="FL742" s="2"/>
      <c r="FM742" s="2"/>
      <c r="FN742" s="2"/>
      <c r="FO742" s="2"/>
      <c r="FP742" s="2"/>
      <c r="FQ742" s="2"/>
      <c r="FR742" s="2"/>
      <c r="FS742" s="2"/>
      <c r="FT742" s="2"/>
      <c r="FU742" s="2"/>
      <c r="FV742" s="2"/>
      <c r="FW742" s="2"/>
      <c r="FX742" s="2"/>
      <c r="FY742" s="2"/>
      <c r="FZ742" s="2"/>
      <c r="GA742" s="2"/>
      <c r="GB742" s="2"/>
      <c r="GC742" s="2"/>
      <c r="GD742" s="2"/>
      <c r="GE742" s="2"/>
      <c r="GF742" s="2"/>
      <c r="GG742" s="2"/>
      <c r="GH742" s="2"/>
      <c r="GI742" s="2"/>
      <c r="GJ742" s="2"/>
      <c r="GK742" s="2"/>
      <c r="GL742" s="2"/>
      <c r="GM742" s="2"/>
      <c r="GN742" s="2"/>
      <c r="GO742" s="2"/>
      <c r="GP742" s="2"/>
      <c r="GQ742" s="2"/>
      <c r="GR742" s="2"/>
      <c r="GS742" s="2"/>
      <c r="GT742" s="2"/>
      <c r="GU742" s="2"/>
      <c r="GV742" s="2"/>
      <c r="GW742" s="2"/>
      <c r="GX742" s="2"/>
      <c r="GY742" s="2"/>
      <c r="GZ742" s="2"/>
      <c r="HA742" s="2"/>
      <c r="HB742" s="2"/>
      <c r="HC742" s="2"/>
      <c r="HD742" s="2"/>
      <c r="HE742" s="2"/>
      <c r="HF742" s="2"/>
      <c r="HG742" s="2"/>
      <c r="HH742" s="2"/>
      <c r="HI742" s="2"/>
      <c r="HJ742" s="2"/>
      <c r="HK742" s="2"/>
      <c r="HL742" s="2"/>
      <c r="HM742" s="2"/>
      <c r="HN742" s="2"/>
      <c r="HO742" s="2"/>
      <c r="HP742" s="2"/>
      <c r="HQ742" s="2"/>
      <c r="HR742" s="2"/>
      <c r="HS742" s="2"/>
      <c r="HT742" s="2"/>
      <c r="HU742" s="2"/>
      <c r="HV742" s="2"/>
      <c r="HW742" s="2"/>
      <c r="HX742" s="2"/>
      <c r="HY742" s="2"/>
      <c r="HZ742" s="2"/>
      <c r="IA742" s="2"/>
      <c r="IB742" s="2"/>
      <c r="IC742" s="2"/>
      <c r="ID742" s="2"/>
      <c r="IE742" s="2"/>
      <c r="IF742" s="2"/>
      <c r="IG742" s="2"/>
      <c r="IH742" s="2"/>
      <c r="II742" s="2"/>
      <c r="IJ742" s="2"/>
      <c r="IK742" s="2"/>
      <c r="IL742" s="2"/>
      <c r="IM742" s="2"/>
      <c r="IN742" s="2"/>
      <c r="IO742" s="2"/>
      <c r="IP742" s="2"/>
      <c r="IQ742" s="2"/>
      <c r="IR742" s="2"/>
      <c r="IS742" s="2"/>
      <c r="IT742" s="2"/>
      <c r="IU742" s="2"/>
      <c r="IV742" s="2"/>
      <c r="IW742" s="2"/>
      <c r="IX742" s="2"/>
      <c r="IY742" s="2"/>
      <c r="IZ742" s="2"/>
      <c r="JA742" s="2"/>
      <c r="JB742" s="2"/>
      <c r="JC742" s="2"/>
      <c r="JD742" s="2"/>
      <c r="JE742" s="2"/>
      <c r="JF742" s="2"/>
      <c r="JG742" s="2"/>
      <c r="JH742" s="2"/>
      <c r="JI742" s="2"/>
      <c r="JJ742" s="2"/>
      <c r="JK742" s="2"/>
      <c r="JL742" s="2"/>
      <c r="JM742" s="2"/>
      <c r="JN742" s="2"/>
      <c r="JO742" s="2"/>
      <c r="JP742" s="2"/>
      <c r="JQ742" s="2"/>
      <c r="JR742" s="2"/>
      <c r="JS742" s="2"/>
      <c r="JT742" s="2"/>
      <c r="JU742" s="2"/>
      <c r="JV742" s="2"/>
      <c r="JW742" s="2"/>
      <c r="JX742" s="2"/>
      <c r="JY742" s="2"/>
      <c r="JZ742" s="2"/>
      <c r="KA742" s="2"/>
      <c r="KB742" s="2"/>
      <c r="KC742" s="2"/>
      <c r="KD742" s="2"/>
      <c r="KE742" s="2"/>
      <c r="KF742" s="2"/>
      <c r="KG742" s="2"/>
      <c r="KH742" s="2"/>
      <c r="KI742" s="2"/>
      <c r="KJ742" s="2"/>
      <c r="KK742" s="2"/>
      <c r="KL742" s="2"/>
      <c r="KM742" s="2"/>
      <c r="KN742" s="2"/>
      <c r="KO742" s="2"/>
      <c r="KP742" s="2"/>
      <c r="KQ742" s="2"/>
      <c r="KR742" s="2"/>
      <c r="KS742" s="2"/>
      <c r="KT742" s="2"/>
      <c r="KU742" s="2"/>
      <c r="KV742" s="2"/>
      <c r="KW742" s="2"/>
      <c r="KX742" s="2"/>
      <c r="KY742" s="2"/>
      <c r="KZ742" s="2"/>
      <c r="LA742" s="2"/>
      <c r="LB742" s="2"/>
      <c r="LC742" s="2"/>
      <c r="LD742" s="2"/>
      <c r="LE742" s="2"/>
      <c r="LF742" s="2"/>
      <c r="LG742" s="2"/>
      <c r="LH742" s="2"/>
      <c r="LI742" s="2"/>
      <c r="LJ742" s="2"/>
      <c r="LK742" s="2"/>
      <c r="LL742" s="2"/>
      <c r="LM742" s="2"/>
      <c r="LN742" s="2"/>
      <c r="LO742" s="2"/>
      <c r="LP742" s="2"/>
      <c r="LQ742" s="2"/>
      <c r="LR742" s="2"/>
      <c r="LS742" s="2"/>
      <c r="LT742" s="2"/>
      <c r="LU742" s="2"/>
      <c r="LV742" s="2"/>
      <c r="LW742" s="2"/>
      <c r="LX742" s="2"/>
      <c r="LY742" s="2"/>
      <c r="LZ742" s="2"/>
      <c r="MA742" s="2"/>
      <c r="MB742" s="2"/>
      <c r="MC742" s="2"/>
      <c r="MD742" s="2"/>
      <c r="ME742" s="2"/>
      <c r="MF742" s="2"/>
      <c r="MG742" s="2"/>
      <c r="MH742" s="2"/>
      <c r="MI742" s="2"/>
      <c r="MJ742" s="2"/>
      <c r="MK742" s="2"/>
      <c r="ML742" s="2"/>
      <c r="MM742" s="2"/>
      <c r="MN742" s="2"/>
      <c r="MO742" s="2"/>
      <c r="MP742" s="2"/>
      <c r="MQ742" s="2"/>
      <c r="MR742" s="2"/>
      <c r="MS742" s="2"/>
      <c r="MT742" s="2"/>
      <c r="MU742" s="2"/>
      <c r="MV742" s="2"/>
      <c r="MW742" s="2"/>
      <c r="MX742" s="2"/>
      <c r="MY742" s="2"/>
      <c r="MZ742" s="2"/>
      <c r="NA742" s="2"/>
      <c r="NB742" s="2"/>
      <c r="NC742" s="2"/>
      <c r="ND742" s="2"/>
      <c r="NE742" s="2"/>
      <c r="NF742" s="2"/>
      <c r="NG742" s="2"/>
      <c r="NH742" s="2"/>
      <c r="NI742" s="2"/>
      <c r="NJ742" s="2"/>
      <c r="NK742" s="2"/>
      <c r="NL742" s="2"/>
      <c r="NM742" s="2"/>
      <c r="NN742" s="2"/>
      <c r="NO742" s="2"/>
      <c r="NP742" s="2"/>
      <c r="NQ742" s="2"/>
      <c r="NR742" s="2"/>
      <c r="NS742" s="2"/>
      <c r="NT742" s="2"/>
      <c r="NU742" s="2"/>
      <c r="NV742" s="2"/>
      <c r="NW742" s="2"/>
      <c r="NX742" s="2"/>
      <c r="NY742" s="2"/>
      <c r="NZ742" s="2"/>
      <c r="OA742" s="2"/>
      <c r="OB742" s="2"/>
      <c r="OC742" s="2"/>
      <c r="OD742" s="2"/>
      <c r="OE742" s="2"/>
      <c r="OF742" s="2"/>
      <c r="OG742" s="2"/>
      <c r="OH742" s="2"/>
      <c r="OI742" s="2"/>
      <c r="OJ742" s="2"/>
      <c r="OK742" s="2"/>
      <c r="OL742" s="2"/>
      <c r="OM742" s="2"/>
      <c r="ON742" s="2"/>
      <c r="OO742" s="2"/>
      <c r="OP742" s="2"/>
      <c r="OQ742" s="2"/>
      <c r="OR742" s="2"/>
      <c r="OS742" s="2"/>
      <c r="OT742" s="2"/>
      <c r="OU742" s="2"/>
      <c r="OV742" s="2"/>
      <c r="OW742" s="2"/>
      <c r="OX742" s="2"/>
      <c r="OY742" s="2"/>
      <c r="OZ742" s="2"/>
      <c r="PA742" s="2"/>
      <c r="PB742" s="2"/>
      <c r="PC742" s="2"/>
      <c r="PD742" s="2"/>
      <c r="PE742" s="2"/>
      <c r="PF742" s="2"/>
      <c r="PG742" s="2"/>
      <c r="PH742" s="2"/>
      <c r="PI742" s="2"/>
      <c r="PJ742" s="2"/>
      <c r="PK742" s="2"/>
      <c r="PL742" s="2"/>
      <c r="PM742" s="2"/>
      <c r="PN742" s="2"/>
      <c r="PO742" s="2"/>
      <c r="PP742" s="2"/>
      <c r="PQ742" s="2"/>
      <c r="PR742" s="2"/>
      <c r="PS742" s="2"/>
      <c r="PT742" s="2"/>
      <c r="PU742" s="2"/>
      <c r="PV742" s="2"/>
      <c r="PW742" s="2"/>
      <c r="PX742" s="2"/>
      <c r="PY742" s="2"/>
      <c r="PZ742" s="2"/>
      <c r="QA742" s="2"/>
      <c r="QB742" s="2"/>
      <c r="QC742" s="2"/>
      <c r="QD742" s="2"/>
      <c r="QE742" s="2"/>
      <c r="QF742" s="2"/>
      <c r="QG742" s="2"/>
      <c r="QH742" s="2"/>
      <c r="QI742" s="2"/>
      <c r="QJ742" s="2"/>
      <c r="QK742" s="2"/>
      <c r="QL742" s="2"/>
      <c r="QM742" s="2"/>
      <c r="QN742" s="2"/>
      <c r="QO742" s="2"/>
      <c r="QP742" s="2"/>
      <c r="QQ742" s="2"/>
      <c r="QR742" s="2"/>
      <c r="QS742" s="2"/>
      <c r="QT742" s="2"/>
      <c r="QU742" s="2"/>
      <c r="QV742" s="2"/>
      <c r="QW742" s="2"/>
      <c r="QX742" s="2"/>
      <c r="QY742" s="2"/>
      <c r="QZ742" s="2"/>
      <c r="RA742" s="2"/>
      <c r="RB742" s="2"/>
      <c r="RC742" s="2"/>
      <c r="RD742" s="2"/>
      <c r="RE742" s="2"/>
      <c r="RF742" s="2"/>
      <c r="RG742" s="2"/>
      <c r="RH742" s="2"/>
      <c r="RI742" s="2"/>
      <c r="RJ742" s="2"/>
      <c r="RK742" s="2"/>
      <c r="RL742" s="2"/>
      <c r="RM742" s="2"/>
      <c r="RN742" s="2"/>
      <c r="RO742" s="2"/>
      <c r="RP742" s="2"/>
      <c r="RQ742" s="2"/>
      <c r="RR742" s="2"/>
      <c r="RS742" s="2"/>
      <c r="RT742" s="2"/>
      <c r="RU742" s="2"/>
      <c r="RV742" s="2"/>
      <c r="RW742" s="2"/>
      <c r="RX742" s="2"/>
      <c r="RY742" s="2"/>
      <c r="RZ742" s="2"/>
      <c r="SA742" s="2"/>
      <c r="SB742" s="2"/>
      <c r="SC742" s="2"/>
      <c r="SD742" s="2"/>
      <c r="SE742" s="2"/>
      <c r="SF742" s="2"/>
      <c r="SG742" s="2"/>
      <c r="SH742" s="2"/>
      <c r="SI742" s="2"/>
      <c r="SJ742" s="2"/>
      <c r="SK742" s="2"/>
      <c r="SL742" s="2"/>
      <c r="SM742" s="2"/>
      <c r="SN742" s="2"/>
      <c r="SO742" s="2"/>
      <c r="SP742" s="2"/>
      <c r="SQ742" s="2"/>
      <c r="SR742" s="2"/>
      <c r="SS742" s="2"/>
      <c r="ST742" s="2"/>
      <c r="SU742" s="2"/>
      <c r="SV742" s="2"/>
      <c r="SW742" s="2"/>
      <c r="SX742" s="2"/>
      <c r="SY742" s="2"/>
      <c r="SZ742" s="2"/>
      <c r="TA742" s="2"/>
      <c r="TB742" s="2"/>
      <c r="TC742" s="2"/>
      <c r="TD742" s="2"/>
      <c r="TE742" s="2"/>
      <c r="TF742" s="2"/>
      <c r="TG742" s="2"/>
      <c r="TH742" s="2"/>
      <c r="TI742" s="2"/>
      <c r="TJ742" s="2"/>
      <c r="TK742" s="2"/>
      <c r="TL742" s="2"/>
      <c r="TM742" s="2"/>
      <c r="TN742" s="2"/>
      <c r="TO742" s="2"/>
      <c r="TP742" s="2"/>
      <c r="TQ742" s="2"/>
      <c r="TR742" s="2"/>
      <c r="TS742" s="2"/>
      <c r="TT742" s="2"/>
      <c r="TU742" s="2"/>
      <c r="TV742" s="2"/>
      <c r="TW742" s="2"/>
      <c r="TX742" s="2"/>
      <c r="TY742" s="2"/>
      <c r="TZ742" s="2"/>
      <c r="UA742" s="2"/>
      <c r="UB742" s="2"/>
      <c r="UC742" s="2"/>
      <c r="UD742" s="2"/>
      <c r="UE742" s="2"/>
      <c r="UF742" s="2"/>
      <c r="UG742" s="2"/>
      <c r="UH742" s="2"/>
      <c r="UI742" s="2"/>
      <c r="UJ742" s="2"/>
      <c r="UK742" s="2"/>
      <c r="UL742" s="2"/>
      <c r="UM742" s="2"/>
      <c r="UN742" s="2"/>
      <c r="UO742" s="2"/>
      <c r="UP742" s="2"/>
      <c r="UQ742" s="2"/>
      <c r="UR742" s="2"/>
      <c r="US742" s="2"/>
      <c r="UT742" s="2"/>
      <c r="UU742" s="2"/>
      <c r="UV742" s="2"/>
      <c r="UW742" s="2"/>
      <c r="UX742" s="2"/>
      <c r="UY742" s="2"/>
      <c r="UZ742" s="2"/>
      <c r="VA742" s="2"/>
      <c r="VB742" s="2"/>
      <c r="VC742" s="2"/>
      <c r="VD742" s="2"/>
      <c r="VE742" s="2"/>
      <c r="VF742" s="2"/>
      <c r="VG742" s="2"/>
      <c r="VH742" s="2"/>
      <c r="VI742" s="2"/>
      <c r="VJ742" s="2"/>
      <c r="VK742" s="2"/>
      <c r="VL742" s="2"/>
      <c r="VM742" s="2"/>
      <c r="VN742" s="2"/>
      <c r="VO742" s="2"/>
      <c r="VP742" s="2"/>
      <c r="VQ742" s="2"/>
      <c r="VR742" s="2"/>
      <c r="VS742" s="2"/>
      <c r="VT742" s="2"/>
      <c r="VU742" s="2"/>
      <c r="VV742" s="2"/>
      <c r="VW742" s="2"/>
      <c r="VX742" s="2"/>
      <c r="VY742" s="2"/>
      <c r="VZ742" s="2"/>
      <c r="WA742" s="2"/>
      <c r="WB742" s="2"/>
      <c r="WC742" s="2"/>
      <c r="WD742" s="2"/>
      <c r="WE742" s="2"/>
      <c r="WF742" s="2"/>
      <c r="WG742" s="2"/>
      <c r="WH742" s="2"/>
      <c r="WI742" s="2"/>
      <c r="WJ742" s="2"/>
      <c r="WK742" s="2"/>
      <c r="WL742" s="2"/>
      <c r="WM742" s="2"/>
      <c r="WN742" s="2"/>
      <c r="WO742" s="2"/>
      <c r="WP742" s="2"/>
      <c r="WQ742" s="2"/>
      <c r="WR742" s="2"/>
      <c r="WS742" s="2"/>
      <c r="WT742" s="2"/>
      <c r="WU742" s="2"/>
      <c r="WV742" s="2"/>
      <c r="WW742" s="2"/>
      <c r="WX742" s="2"/>
      <c r="WY742" s="2"/>
      <c r="WZ742" s="2"/>
      <c r="XA742" s="2"/>
      <c r="XB742" s="2"/>
      <c r="XC742" s="2"/>
      <c r="XD742" s="2"/>
      <c r="XE742" s="2"/>
      <c r="XF742" s="2"/>
      <c r="XG742" s="2"/>
      <c r="XH742" s="2"/>
      <c r="XI742" s="2"/>
      <c r="XJ742" s="2"/>
      <c r="XK742" s="2"/>
      <c r="XL742" s="2"/>
      <c r="XM742" s="2"/>
      <c r="XN742" s="2"/>
      <c r="XO742" s="2"/>
      <c r="XP742" s="2"/>
      <c r="XQ742" s="2"/>
      <c r="XR742" s="2"/>
      <c r="XS742" s="2"/>
      <c r="XT742" s="2"/>
      <c r="XU742" s="2"/>
      <c r="XV742" s="2"/>
      <c r="XW742" s="2"/>
      <c r="XX742" s="2"/>
      <c r="XY742" s="2"/>
      <c r="XZ742" s="2"/>
      <c r="YA742" s="2"/>
      <c r="YB742" s="2"/>
      <c r="YC742" s="2"/>
      <c r="YD742" s="2"/>
      <c r="YE742" s="2"/>
      <c r="YF742" s="2"/>
      <c r="YG742" s="2"/>
      <c r="YH742" s="2"/>
      <c r="YI742" s="2"/>
      <c r="YJ742" s="2"/>
      <c r="YK742" s="2"/>
      <c r="YL742" s="2"/>
      <c r="YM742" s="2"/>
      <c r="YN742" s="2"/>
      <c r="YO742" s="2"/>
      <c r="YP742" s="2"/>
      <c r="YQ742" s="2"/>
      <c r="YR742" s="2"/>
      <c r="YS742" s="2"/>
      <c r="YT742" s="2"/>
      <c r="YU742" s="2"/>
      <c r="YV742" s="2"/>
      <c r="YW742" s="2"/>
      <c r="YX742" s="2"/>
      <c r="YY742" s="2"/>
      <c r="YZ742" s="2"/>
      <c r="ZA742" s="2"/>
      <c r="ZB742" s="2"/>
      <c r="ZC742" s="2"/>
      <c r="ZD742" s="2"/>
      <c r="ZE742" s="2"/>
      <c r="ZF742" s="2"/>
      <c r="ZG742" s="2"/>
      <c r="ZH742" s="2"/>
      <c r="ZI742" s="2"/>
      <c r="ZJ742" s="2"/>
      <c r="ZK742" s="2"/>
      <c r="ZL742" s="2"/>
      <c r="ZM742" s="2"/>
      <c r="ZN742" s="2"/>
      <c r="ZO742" s="2"/>
      <c r="ZP742" s="2"/>
      <c r="ZQ742" s="2"/>
      <c r="ZR742" s="2"/>
      <c r="ZS742" s="2"/>
      <c r="ZT742" s="2"/>
      <c r="ZU742" s="2"/>
      <c r="ZV742" s="2"/>
      <c r="ZW742" s="2"/>
      <c r="ZX742" s="2"/>
      <c r="ZY742" s="2"/>
      <c r="ZZ742" s="2"/>
      <c r="AAA742" s="2"/>
      <c r="AAB742" s="2"/>
      <c r="AAC742" s="2"/>
      <c r="AAD742" s="2"/>
      <c r="AAE742" s="2"/>
      <c r="AAF742" s="2"/>
      <c r="AAG742" s="2"/>
      <c r="AAH742" s="2"/>
      <c r="AAI742" s="2"/>
      <c r="AAJ742" s="2"/>
      <c r="AAK742" s="2"/>
      <c r="AAL742" s="2"/>
      <c r="AAM742" s="2"/>
      <c r="AAN742" s="2"/>
      <c r="AAO742" s="2"/>
      <c r="AAP742" s="2"/>
      <c r="AAQ742" s="2"/>
      <c r="AAR742" s="2"/>
      <c r="AAS742" s="2"/>
      <c r="AAT742" s="2"/>
      <c r="AAU742" s="2"/>
      <c r="AAV742" s="2"/>
      <c r="AAW742" s="2"/>
      <c r="AAX742" s="2"/>
      <c r="AAY742" s="2"/>
      <c r="AAZ742" s="2"/>
      <c r="ABA742" s="2"/>
      <c r="ABB742" s="2"/>
      <c r="ABC742" s="2"/>
      <c r="ABD742" s="2"/>
      <c r="ABE742" s="2"/>
      <c r="ABF742" s="2"/>
      <c r="ABG742" s="2"/>
      <c r="ABH742" s="2"/>
      <c r="ABI742" s="2"/>
      <c r="ABJ742" s="2"/>
      <c r="ABK742" s="2"/>
      <c r="ABL742" s="2"/>
      <c r="ABM742" s="2"/>
      <c r="ABN742" s="2"/>
      <c r="ABO742" s="2"/>
      <c r="ABP742" s="2"/>
      <c r="ABQ742" s="2"/>
      <c r="ABR742" s="2"/>
      <c r="ABS742" s="2"/>
      <c r="ABT742" s="2"/>
      <c r="ABU742" s="2"/>
      <c r="ABV742" s="2"/>
      <c r="ABW742" s="2"/>
      <c r="ABX742" s="2"/>
      <c r="ABY742" s="2"/>
      <c r="ABZ742" s="2"/>
    </row>
    <row r="743" spans="1:754" x14ac:dyDescent="0.2">
      <c r="A743" s="2">
        <v>1935</v>
      </c>
      <c r="B743" s="19" t="s">
        <v>37</v>
      </c>
      <c r="C743" s="5">
        <v>408934</v>
      </c>
      <c r="D743" s="5">
        <v>5648</v>
      </c>
      <c r="E743" s="7">
        <f>C743/D743</f>
        <v>72.403328611898019</v>
      </c>
      <c r="F743" s="11">
        <f>C743/498170</f>
        <v>0.82087239295822712</v>
      </c>
      <c r="G743" s="15"/>
    </row>
    <row r="744" spans="1:754" x14ac:dyDescent="0.2">
      <c r="A744">
        <v>1925</v>
      </c>
      <c r="B744" s="19" t="s">
        <v>37</v>
      </c>
      <c r="C744" s="5">
        <v>408319</v>
      </c>
      <c r="D744">
        <v>5538</v>
      </c>
      <c r="E744" s="7">
        <f>C744/D744</f>
        <v>73.730408089563014</v>
      </c>
      <c r="F744" s="11">
        <f>C744/498170</f>
        <v>0.81963787462111326</v>
      </c>
    </row>
    <row r="745" spans="1:754" x14ac:dyDescent="0.2">
      <c r="A745" s="2">
        <v>1945</v>
      </c>
      <c r="B745" s="19" t="s">
        <v>37</v>
      </c>
      <c r="C745" s="6">
        <v>385379</v>
      </c>
      <c r="D745" s="5">
        <v>4830</v>
      </c>
      <c r="E745" s="7">
        <f>C745/D745</f>
        <v>79.788612836438929</v>
      </c>
      <c r="F745" s="11">
        <f>C745/498170</f>
        <v>0.77358933697332233</v>
      </c>
      <c r="G745" s="15"/>
    </row>
    <row r="746" spans="1:754" x14ac:dyDescent="0.2">
      <c r="A746" s="2">
        <v>1954</v>
      </c>
      <c r="B746" s="19" t="s">
        <v>37</v>
      </c>
      <c r="C746" s="6">
        <v>294226</v>
      </c>
      <c r="D746" s="5">
        <v>2539</v>
      </c>
      <c r="E746" s="7">
        <f>C746/D746</f>
        <v>115.88263095706971</v>
      </c>
      <c r="F746" s="11">
        <f>C746/498170</f>
        <v>0.59061364594415566</v>
      </c>
      <c r="G746" s="15"/>
    </row>
    <row r="747" spans="1:754" x14ac:dyDescent="0.2">
      <c r="A747" s="2">
        <v>1959</v>
      </c>
      <c r="B747" s="19" t="s">
        <v>37</v>
      </c>
      <c r="C747" s="6">
        <v>251917</v>
      </c>
      <c r="D747" s="5">
        <v>1765</v>
      </c>
      <c r="E747" s="7">
        <f>C747/D747</f>
        <v>142.72917847025496</v>
      </c>
      <c r="F747" s="11">
        <f>C747/498170</f>
        <v>0.50568480639139246</v>
      </c>
    </row>
    <row r="748" spans="1:754" x14ac:dyDescent="0.2">
      <c r="A748" s="2">
        <v>1964</v>
      </c>
      <c r="B748" s="19" t="s">
        <v>37</v>
      </c>
      <c r="C748" s="6">
        <v>231382</v>
      </c>
      <c r="D748" s="5">
        <v>1446</v>
      </c>
      <c r="E748" s="7">
        <f>C748/D748</f>
        <v>160.01521438450899</v>
      </c>
      <c r="F748" s="11">
        <f>C748/498170</f>
        <v>0.46446393801312807</v>
      </c>
      <c r="G748" s="15"/>
    </row>
    <row r="749" spans="1:754" x14ac:dyDescent="0.2">
      <c r="A749" s="2">
        <v>1969</v>
      </c>
      <c r="B749" s="19" t="s">
        <v>37</v>
      </c>
      <c r="C749" s="6">
        <v>204966</v>
      </c>
      <c r="D749" s="5">
        <v>1159</v>
      </c>
      <c r="E749" s="7">
        <f>C749/D749</f>
        <v>176.84728213977567</v>
      </c>
      <c r="F749" s="11">
        <f>C749/498170</f>
        <v>0.41143786257703191</v>
      </c>
      <c r="G749" s="15"/>
    </row>
    <row r="750" spans="1:754" x14ac:dyDescent="0.2">
      <c r="A750" s="2">
        <v>2012</v>
      </c>
      <c r="B750" s="19" t="s">
        <v>38</v>
      </c>
      <c r="C750" s="5">
        <v>192616</v>
      </c>
      <c r="D750">
        <v>853</v>
      </c>
      <c r="E750" s="7">
        <f>C750/D750</f>
        <v>225.81008206330597</v>
      </c>
      <c r="F750" s="11">
        <f>C750/412198</f>
        <v>0.46728999170301649</v>
      </c>
      <c r="G750" s="5">
        <v>108641</v>
      </c>
      <c r="H750" s="16">
        <f>C750/G750</f>
        <v>1.7729586436060052</v>
      </c>
    </row>
    <row r="751" spans="1:754" x14ac:dyDescent="0.2">
      <c r="A751" s="2">
        <v>2017</v>
      </c>
      <c r="B751" s="19" t="s">
        <v>38</v>
      </c>
      <c r="C751" s="5">
        <v>200089</v>
      </c>
      <c r="D751">
        <v>833</v>
      </c>
      <c r="E751" s="7">
        <f>C751/D751</f>
        <v>240.20288115246098</v>
      </c>
      <c r="F751" s="11">
        <f>C751/412198</f>
        <v>0.48541962843099673</v>
      </c>
      <c r="G751" s="5">
        <v>109652</v>
      </c>
      <c r="H751" s="16">
        <f>C751/G751</f>
        <v>1.8247637981979352</v>
      </c>
    </row>
    <row r="752" spans="1:754" x14ac:dyDescent="0.2">
      <c r="A752">
        <v>1992</v>
      </c>
      <c r="B752" s="19" t="s">
        <v>38</v>
      </c>
      <c r="C752" s="6">
        <v>181624</v>
      </c>
      <c r="D752">
        <v>725</v>
      </c>
      <c r="E752" s="7">
        <f>C752/D752</f>
        <v>250.5158620689655</v>
      </c>
      <c r="F752" s="11">
        <f>C752/412198</f>
        <v>0.44062319564869312</v>
      </c>
      <c r="G752" s="5">
        <v>97623</v>
      </c>
      <c r="H752" s="16">
        <f>C752/G752</f>
        <v>1.8604632105139158</v>
      </c>
    </row>
    <row r="753" spans="1:754" x14ac:dyDescent="0.2">
      <c r="A753">
        <v>1997</v>
      </c>
      <c r="B753" s="19" t="s">
        <v>38</v>
      </c>
      <c r="C753" s="6">
        <v>185924</v>
      </c>
      <c r="D753">
        <v>692</v>
      </c>
      <c r="E753" s="7">
        <f>C753/D753</f>
        <v>268.67630057803467</v>
      </c>
      <c r="F753" s="11">
        <f>C753/412198</f>
        <v>0.45105507547343754</v>
      </c>
      <c r="G753" s="14">
        <v>99693</v>
      </c>
      <c r="H753" s="16">
        <f>C753/G753</f>
        <v>1.8649654439128123</v>
      </c>
    </row>
    <row r="754" spans="1:754" x14ac:dyDescent="0.2">
      <c r="A754" s="2">
        <v>2007</v>
      </c>
      <c r="B754" s="19" t="s">
        <v>38</v>
      </c>
      <c r="C754" s="5">
        <v>198937</v>
      </c>
      <c r="D754">
        <v>859</v>
      </c>
      <c r="E754" s="7">
        <f>C754/D754</f>
        <v>231.59138533178114</v>
      </c>
      <c r="F754" s="11">
        <f>C754/412198</f>
        <v>0.48262485504539082</v>
      </c>
      <c r="G754" s="14">
        <v>105216</v>
      </c>
      <c r="H754" s="16">
        <f>C754/G754</f>
        <v>1.8907485553527981</v>
      </c>
    </row>
    <row r="755" spans="1:754" x14ac:dyDescent="0.2">
      <c r="A755" s="2">
        <v>2002</v>
      </c>
      <c r="B755" s="19" t="s">
        <v>38</v>
      </c>
      <c r="C755" s="6">
        <v>194742</v>
      </c>
      <c r="D755">
        <v>896</v>
      </c>
      <c r="E755" s="7">
        <f>C755/D755</f>
        <v>217.34598214285714</v>
      </c>
      <c r="F755" s="11">
        <f>C755/412198</f>
        <v>0.47244770716985529</v>
      </c>
      <c r="G755" s="5">
        <v>101763</v>
      </c>
      <c r="H755" s="16">
        <f>C755/G755</f>
        <v>1.9136817900415672</v>
      </c>
    </row>
    <row r="756" spans="1:754" x14ac:dyDescent="0.2">
      <c r="A756">
        <v>1987</v>
      </c>
      <c r="B756" s="19" t="s">
        <v>38</v>
      </c>
      <c r="C756" s="6">
        <v>202049</v>
      </c>
      <c r="D756" s="5">
        <v>837</v>
      </c>
      <c r="E756" s="7">
        <f>C756/D756</f>
        <v>241.39665471923536</v>
      </c>
      <c r="F756" s="11">
        <f>C756/412198</f>
        <v>0.49017462481622909</v>
      </c>
      <c r="G756" s="14">
        <v>92355</v>
      </c>
      <c r="H756" s="16">
        <f>C756/G756</f>
        <v>2.1877429484056088</v>
      </c>
    </row>
    <row r="757" spans="1:754" x14ac:dyDescent="0.2">
      <c r="A757">
        <v>1982</v>
      </c>
      <c r="B757" s="19" t="s">
        <v>38</v>
      </c>
      <c r="C757" s="6">
        <v>218910</v>
      </c>
      <c r="D757" s="5">
        <v>962</v>
      </c>
      <c r="E757" s="7">
        <f>C757/D757</f>
        <v>227.55717255717255</v>
      </c>
      <c r="F757" s="11">
        <f>C757/412198</f>
        <v>0.53107972382204671</v>
      </c>
      <c r="G757" s="14">
        <v>90011</v>
      </c>
      <c r="H757" s="16">
        <f>C757/G757</f>
        <v>2.4320360844785638</v>
      </c>
      <c r="DU757" s="2"/>
      <c r="DV757" s="2"/>
      <c r="DW757" s="2"/>
      <c r="DX757" s="2"/>
      <c r="DY757" s="2"/>
      <c r="DZ757" s="2"/>
      <c r="EA757" s="2"/>
      <c r="EB757" s="2"/>
      <c r="EC757" s="2"/>
      <c r="ED757" s="2"/>
      <c r="EE757" s="2"/>
      <c r="EF757" s="2"/>
      <c r="EG757" s="2"/>
      <c r="EH757" s="2"/>
      <c r="EI757" s="2"/>
      <c r="EJ757" s="2"/>
      <c r="EK757" s="2"/>
      <c r="EL757" s="2"/>
      <c r="EM757" s="2"/>
      <c r="EN757" s="2"/>
      <c r="EO757" s="2"/>
      <c r="EP757" s="2"/>
      <c r="EQ757" s="2"/>
      <c r="ER757" s="2"/>
      <c r="ES757" s="2"/>
      <c r="ET757" s="2"/>
      <c r="EU757" s="2"/>
      <c r="EV757" s="2"/>
      <c r="EW757" s="2"/>
      <c r="EX757" s="2"/>
      <c r="EY757" s="2"/>
      <c r="EZ757" s="2"/>
      <c r="FA757" s="2"/>
      <c r="FB757" s="2"/>
      <c r="FC757" s="2"/>
      <c r="FD757" s="2"/>
      <c r="FE757" s="2"/>
      <c r="FF757" s="2"/>
      <c r="FG757" s="2"/>
      <c r="FH757" s="2"/>
      <c r="FI757" s="2"/>
      <c r="FJ757" s="2"/>
      <c r="FK757" s="2"/>
      <c r="FL757" s="2"/>
      <c r="FM757" s="2"/>
      <c r="FN757" s="2"/>
      <c r="FO757" s="2"/>
      <c r="FP757" s="2"/>
      <c r="FQ757" s="2"/>
      <c r="FR757" s="2"/>
      <c r="FS757" s="2"/>
      <c r="FT757" s="2"/>
      <c r="FU757" s="2"/>
      <c r="FV757" s="2"/>
      <c r="FW757" s="2"/>
      <c r="FX757" s="2"/>
      <c r="FY757" s="2"/>
      <c r="FZ757" s="2"/>
      <c r="GA757" s="2"/>
      <c r="GB757" s="2"/>
      <c r="GC757" s="2"/>
      <c r="GD757" s="2"/>
      <c r="GE757" s="2"/>
      <c r="GF757" s="2"/>
      <c r="GG757" s="2"/>
      <c r="GH757" s="2"/>
      <c r="GI757" s="2"/>
      <c r="GJ757" s="2"/>
      <c r="GK757" s="2"/>
      <c r="GL757" s="2"/>
      <c r="GM757" s="2"/>
      <c r="GN757" s="2"/>
      <c r="GO757" s="2"/>
      <c r="GP757" s="2"/>
      <c r="GQ757" s="2"/>
      <c r="GR757" s="2"/>
      <c r="GS757" s="2"/>
      <c r="GT757" s="2"/>
      <c r="GU757" s="2"/>
      <c r="GV757" s="2"/>
      <c r="GW757" s="2"/>
      <c r="GX757" s="2"/>
      <c r="GY757" s="2"/>
      <c r="GZ757" s="2"/>
      <c r="HA757" s="2"/>
      <c r="HB757" s="2"/>
      <c r="HC757" s="2"/>
      <c r="HD757" s="2"/>
      <c r="HE757" s="2"/>
      <c r="HF757" s="2"/>
      <c r="HG757" s="2"/>
      <c r="HH757" s="2"/>
      <c r="HI757" s="2"/>
      <c r="HJ757" s="2"/>
      <c r="HK757" s="2"/>
      <c r="HL757" s="2"/>
      <c r="HM757" s="2"/>
      <c r="HN757" s="2"/>
      <c r="HO757" s="2"/>
      <c r="HP757" s="2"/>
      <c r="HQ757" s="2"/>
      <c r="HR757" s="2"/>
      <c r="HS757" s="2"/>
      <c r="HT757" s="2"/>
      <c r="HU757" s="2"/>
      <c r="HV757" s="2"/>
      <c r="HW757" s="2"/>
      <c r="HX757" s="2"/>
      <c r="HY757" s="2"/>
      <c r="HZ757" s="2"/>
      <c r="IA757" s="2"/>
      <c r="IB757" s="2"/>
      <c r="IC757" s="2"/>
      <c r="ID757" s="2"/>
      <c r="IE757" s="2"/>
      <c r="IF757" s="2"/>
      <c r="IG757" s="2"/>
      <c r="IH757" s="2"/>
      <c r="II757" s="2"/>
      <c r="IJ757" s="2"/>
      <c r="IK757" s="2"/>
      <c r="IL757" s="2"/>
      <c r="IM757" s="2"/>
      <c r="IN757" s="2"/>
      <c r="IO757" s="2"/>
      <c r="IP757" s="2"/>
      <c r="IQ757" s="2"/>
      <c r="IR757" s="2"/>
      <c r="IS757" s="2"/>
      <c r="IT757" s="2"/>
      <c r="IU757" s="2"/>
      <c r="IV757" s="2"/>
      <c r="IW757" s="2"/>
      <c r="IX757" s="2"/>
      <c r="IY757" s="2"/>
      <c r="IZ757" s="2"/>
      <c r="JA757" s="2"/>
      <c r="JB757" s="2"/>
      <c r="JC757" s="2"/>
      <c r="JD757" s="2"/>
      <c r="JE757" s="2"/>
      <c r="JF757" s="2"/>
      <c r="JG757" s="2"/>
      <c r="JH757" s="2"/>
      <c r="JI757" s="2"/>
      <c r="JJ757" s="2"/>
      <c r="JK757" s="2"/>
      <c r="JL757" s="2"/>
      <c r="JM757" s="2"/>
      <c r="JN757" s="2"/>
      <c r="JO757" s="2"/>
      <c r="JP757" s="2"/>
      <c r="JQ757" s="2"/>
      <c r="JR757" s="2"/>
      <c r="JS757" s="2"/>
      <c r="JT757" s="2"/>
      <c r="JU757" s="2"/>
      <c r="JV757" s="2"/>
      <c r="JW757" s="2"/>
      <c r="JX757" s="2"/>
      <c r="JY757" s="2"/>
      <c r="JZ757" s="2"/>
      <c r="KA757" s="2"/>
      <c r="KB757" s="2"/>
      <c r="KC757" s="2"/>
      <c r="KD757" s="2"/>
      <c r="KE757" s="2"/>
      <c r="KF757" s="2"/>
      <c r="KG757" s="2"/>
      <c r="KH757" s="2"/>
      <c r="KI757" s="2"/>
      <c r="KJ757" s="2"/>
      <c r="KK757" s="2"/>
      <c r="KL757" s="2"/>
      <c r="KM757" s="2"/>
      <c r="KN757" s="2"/>
      <c r="KO757" s="2"/>
      <c r="KP757" s="2"/>
      <c r="KQ757" s="2"/>
      <c r="KR757" s="2"/>
      <c r="KS757" s="2"/>
      <c r="KT757" s="2"/>
      <c r="KU757" s="2"/>
      <c r="KV757" s="2"/>
      <c r="KW757" s="2"/>
      <c r="KX757" s="2"/>
      <c r="KY757" s="2"/>
      <c r="KZ757" s="2"/>
      <c r="LA757" s="2"/>
      <c r="LB757" s="2"/>
      <c r="LC757" s="2"/>
      <c r="LD757" s="2"/>
      <c r="LE757" s="2"/>
      <c r="LF757" s="2"/>
      <c r="LG757" s="2"/>
      <c r="LH757" s="2"/>
      <c r="LI757" s="2"/>
      <c r="LJ757" s="2"/>
      <c r="LK757" s="2"/>
      <c r="LL757" s="2"/>
      <c r="LM757" s="2"/>
      <c r="LN757" s="2"/>
      <c r="LO757" s="2"/>
      <c r="LP757" s="2"/>
      <c r="LQ757" s="2"/>
      <c r="LR757" s="2"/>
      <c r="LS757" s="2"/>
      <c r="LT757" s="2"/>
      <c r="LU757" s="2"/>
      <c r="LV757" s="2"/>
      <c r="LW757" s="2"/>
      <c r="LX757" s="2"/>
      <c r="LY757" s="2"/>
      <c r="LZ757" s="2"/>
      <c r="MA757" s="2"/>
      <c r="MB757" s="2"/>
      <c r="MC757" s="2"/>
      <c r="MD757" s="2"/>
      <c r="ME757" s="2"/>
      <c r="MF757" s="2"/>
      <c r="MG757" s="2"/>
      <c r="MH757" s="2"/>
      <c r="MI757" s="2"/>
      <c r="MJ757" s="2"/>
      <c r="MK757" s="2"/>
      <c r="ML757" s="2"/>
      <c r="MM757" s="2"/>
      <c r="MN757" s="2"/>
      <c r="MO757" s="2"/>
      <c r="MP757" s="2"/>
      <c r="MQ757" s="2"/>
      <c r="MR757" s="2"/>
      <c r="MS757" s="2"/>
      <c r="MT757" s="2"/>
      <c r="MU757" s="2"/>
      <c r="MV757" s="2"/>
      <c r="MW757" s="2"/>
      <c r="MX757" s="2"/>
      <c r="MY757" s="2"/>
      <c r="MZ757" s="2"/>
      <c r="NA757" s="2"/>
      <c r="NB757" s="2"/>
      <c r="NC757" s="2"/>
      <c r="ND757" s="2"/>
      <c r="NE757" s="2"/>
      <c r="NF757" s="2"/>
      <c r="NG757" s="2"/>
      <c r="NH757" s="2"/>
      <c r="NI757" s="2"/>
      <c r="NJ757" s="2"/>
      <c r="NK757" s="2"/>
      <c r="NL757" s="2"/>
      <c r="NM757" s="2"/>
      <c r="NN757" s="2"/>
      <c r="NO757" s="2"/>
      <c r="NP757" s="2"/>
      <c r="NQ757" s="2"/>
      <c r="NR757" s="2"/>
      <c r="NS757" s="2"/>
      <c r="NT757" s="2"/>
      <c r="NU757" s="2"/>
      <c r="NV757" s="2"/>
      <c r="NW757" s="2"/>
      <c r="NX757" s="2"/>
      <c r="NY757" s="2"/>
      <c r="NZ757" s="2"/>
      <c r="OA757" s="2"/>
      <c r="OB757" s="2"/>
      <c r="OC757" s="2"/>
      <c r="OD757" s="2"/>
      <c r="OE757" s="2"/>
      <c r="OF757" s="2"/>
      <c r="OG757" s="2"/>
      <c r="OH757" s="2"/>
      <c r="OI757" s="2"/>
      <c r="OJ757" s="2"/>
      <c r="OK757" s="2"/>
      <c r="OL757" s="2"/>
      <c r="OM757" s="2"/>
      <c r="ON757" s="2"/>
      <c r="OO757" s="2"/>
      <c r="OP757" s="2"/>
      <c r="OQ757" s="2"/>
      <c r="OR757" s="2"/>
      <c r="OS757" s="2"/>
      <c r="OT757" s="2"/>
      <c r="OU757" s="2"/>
      <c r="OV757" s="2"/>
      <c r="OW757" s="2"/>
      <c r="OX757" s="2"/>
      <c r="OY757" s="2"/>
      <c r="OZ757" s="2"/>
      <c r="PA757" s="2"/>
      <c r="PB757" s="2"/>
      <c r="PC757" s="2"/>
      <c r="PD757" s="2"/>
      <c r="PE757" s="2"/>
      <c r="PF757" s="2"/>
      <c r="PG757" s="2"/>
      <c r="PH757" s="2"/>
      <c r="PI757" s="2"/>
      <c r="PJ757" s="2"/>
      <c r="PK757" s="2"/>
      <c r="PL757" s="2"/>
      <c r="PM757" s="2"/>
      <c r="PN757" s="2"/>
      <c r="PO757" s="2"/>
      <c r="PP757" s="2"/>
      <c r="PQ757" s="2"/>
      <c r="PR757" s="2"/>
      <c r="PS757" s="2"/>
      <c r="PT757" s="2"/>
      <c r="PU757" s="2"/>
      <c r="PV757" s="2"/>
      <c r="PW757" s="2"/>
      <c r="PX757" s="2"/>
      <c r="PY757" s="2"/>
      <c r="PZ757" s="2"/>
      <c r="QA757" s="2"/>
      <c r="QB757" s="2"/>
      <c r="QC757" s="2"/>
      <c r="QD757" s="2"/>
      <c r="QE757" s="2"/>
      <c r="QF757" s="2"/>
      <c r="QG757" s="2"/>
      <c r="QH757" s="2"/>
      <c r="QI757" s="2"/>
      <c r="QJ757" s="2"/>
      <c r="QK757" s="2"/>
      <c r="QL757" s="2"/>
      <c r="QM757" s="2"/>
      <c r="QN757" s="2"/>
      <c r="QO757" s="2"/>
      <c r="QP757" s="2"/>
      <c r="QQ757" s="2"/>
      <c r="QR757" s="2"/>
      <c r="QS757" s="2"/>
      <c r="QT757" s="2"/>
      <c r="QU757" s="2"/>
      <c r="QV757" s="2"/>
      <c r="QW757" s="2"/>
      <c r="QX757" s="2"/>
      <c r="QY757" s="2"/>
      <c r="QZ757" s="2"/>
      <c r="RA757" s="2"/>
      <c r="RB757" s="2"/>
      <c r="RC757" s="2"/>
      <c r="RD757" s="2"/>
      <c r="RE757" s="2"/>
      <c r="RF757" s="2"/>
      <c r="RG757" s="2"/>
      <c r="RH757" s="2"/>
      <c r="RI757" s="2"/>
      <c r="RJ757" s="2"/>
      <c r="RK757" s="2"/>
      <c r="RL757" s="2"/>
      <c r="RM757" s="2"/>
      <c r="RN757" s="2"/>
      <c r="RO757" s="2"/>
      <c r="RP757" s="2"/>
      <c r="RQ757" s="2"/>
      <c r="RR757" s="2"/>
      <c r="RS757" s="2"/>
      <c r="RT757" s="2"/>
      <c r="RU757" s="2"/>
      <c r="RV757" s="2"/>
      <c r="RW757" s="2"/>
      <c r="RX757" s="2"/>
      <c r="RY757" s="2"/>
      <c r="RZ757" s="2"/>
      <c r="SA757" s="2"/>
      <c r="SB757" s="2"/>
      <c r="SC757" s="2"/>
      <c r="SD757" s="2"/>
      <c r="SE757" s="2"/>
      <c r="SF757" s="2"/>
      <c r="SG757" s="2"/>
      <c r="SH757" s="2"/>
      <c r="SI757" s="2"/>
      <c r="SJ757" s="2"/>
      <c r="SK757" s="2"/>
      <c r="SL757" s="2"/>
      <c r="SM757" s="2"/>
      <c r="SN757" s="2"/>
      <c r="SO757" s="2"/>
      <c r="SP757" s="2"/>
      <c r="SQ757" s="2"/>
      <c r="SR757" s="2"/>
      <c r="SS757" s="2"/>
      <c r="ST757" s="2"/>
      <c r="SU757" s="2"/>
      <c r="SV757" s="2"/>
      <c r="SW757" s="2"/>
      <c r="SX757" s="2"/>
      <c r="SY757" s="2"/>
      <c r="SZ757" s="2"/>
      <c r="TA757" s="2"/>
      <c r="TB757" s="2"/>
      <c r="TC757" s="2"/>
      <c r="TD757" s="2"/>
      <c r="TE757" s="2"/>
      <c r="TF757" s="2"/>
      <c r="TG757" s="2"/>
      <c r="TH757" s="2"/>
      <c r="TI757" s="2"/>
      <c r="TJ757" s="2"/>
      <c r="TK757" s="2"/>
      <c r="TL757" s="2"/>
      <c r="TM757" s="2"/>
      <c r="TN757" s="2"/>
      <c r="TO757" s="2"/>
      <c r="TP757" s="2"/>
      <c r="TQ757" s="2"/>
      <c r="TR757" s="2"/>
      <c r="TS757" s="2"/>
      <c r="TT757" s="2"/>
      <c r="TU757" s="2"/>
      <c r="TV757" s="2"/>
      <c r="TW757" s="2"/>
      <c r="TX757" s="2"/>
      <c r="TY757" s="2"/>
      <c r="TZ757" s="2"/>
      <c r="UA757" s="2"/>
      <c r="UB757" s="2"/>
      <c r="UC757" s="2"/>
      <c r="UD757" s="2"/>
      <c r="UE757" s="2"/>
      <c r="UF757" s="2"/>
      <c r="UG757" s="2"/>
      <c r="UH757" s="2"/>
      <c r="UI757" s="2"/>
      <c r="UJ757" s="2"/>
      <c r="UK757" s="2"/>
      <c r="UL757" s="2"/>
      <c r="UM757" s="2"/>
      <c r="UN757" s="2"/>
      <c r="UO757" s="2"/>
      <c r="UP757" s="2"/>
      <c r="UQ757" s="2"/>
      <c r="UR757" s="2"/>
      <c r="US757" s="2"/>
      <c r="UT757" s="2"/>
      <c r="UU757" s="2"/>
      <c r="UV757" s="2"/>
      <c r="UW757" s="2"/>
      <c r="UX757" s="2"/>
      <c r="UY757" s="2"/>
      <c r="UZ757" s="2"/>
      <c r="VA757" s="2"/>
      <c r="VB757" s="2"/>
      <c r="VC757" s="2"/>
      <c r="VD757" s="2"/>
      <c r="VE757" s="2"/>
      <c r="VF757" s="2"/>
      <c r="VG757" s="2"/>
      <c r="VH757" s="2"/>
      <c r="VI757" s="2"/>
      <c r="VJ757" s="2"/>
      <c r="VK757" s="2"/>
      <c r="VL757" s="2"/>
      <c r="VM757" s="2"/>
      <c r="VN757" s="2"/>
      <c r="VO757" s="2"/>
      <c r="VP757" s="2"/>
      <c r="VQ757" s="2"/>
      <c r="VR757" s="2"/>
      <c r="VS757" s="2"/>
      <c r="VT757" s="2"/>
      <c r="VU757" s="2"/>
      <c r="VV757" s="2"/>
      <c r="VW757" s="2"/>
      <c r="VX757" s="2"/>
      <c r="VY757" s="2"/>
      <c r="VZ757" s="2"/>
      <c r="WA757" s="2"/>
      <c r="WB757" s="2"/>
      <c r="WC757" s="2"/>
      <c r="WD757" s="2"/>
      <c r="WE757" s="2"/>
      <c r="WF757" s="2"/>
      <c r="WG757" s="2"/>
      <c r="WH757" s="2"/>
      <c r="WI757" s="2"/>
      <c r="WJ757" s="2"/>
      <c r="WK757" s="2"/>
      <c r="WL757" s="2"/>
      <c r="WM757" s="2"/>
      <c r="WN757" s="2"/>
      <c r="WO757" s="2"/>
      <c r="WP757" s="2"/>
      <c r="WQ757" s="2"/>
      <c r="WR757" s="2"/>
      <c r="WS757" s="2"/>
      <c r="WT757" s="2"/>
      <c r="WU757" s="2"/>
      <c r="WV757" s="2"/>
      <c r="WW757" s="2"/>
      <c r="WX757" s="2"/>
      <c r="WY757" s="2"/>
      <c r="WZ757" s="2"/>
      <c r="XA757" s="2"/>
      <c r="XB757" s="2"/>
      <c r="XC757" s="2"/>
      <c r="XD757" s="2"/>
      <c r="XE757" s="2"/>
      <c r="XF757" s="2"/>
      <c r="XG757" s="2"/>
      <c r="XH757" s="2"/>
      <c r="XI757" s="2"/>
      <c r="XJ757" s="2"/>
      <c r="XK757" s="2"/>
      <c r="XL757" s="2"/>
      <c r="XM757" s="2"/>
      <c r="XN757" s="2"/>
      <c r="XO757" s="2"/>
      <c r="XP757" s="2"/>
      <c r="XQ757" s="2"/>
      <c r="XR757" s="2"/>
      <c r="XS757" s="2"/>
      <c r="XT757" s="2"/>
      <c r="XU757" s="2"/>
      <c r="XV757" s="2"/>
      <c r="XW757" s="2"/>
      <c r="XX757" s="2"/>
      <c r="XY757" s="2"/>
      <c r="XZ757" s="2"/>
      <c r="YA757" s="2"/>
      <c r="YB757" s="2"/>
      <c r="YC757" s="2"/>
      <c r="YD757" s="2"/>
      <c r="YE757" s="2"/>
      <c r="YF757" s="2"/>
      <c r="YG757" s="2"/>
      <c r="YH757" s="2"/>
      <c r="YI757" s="2"/>
      <c r="YJ757" s="2"/>
      <c r="YK757" s="2"/>
      <c r="YL757" s="2"/>
      <c r="YM757" s="2"/>
      <c r="YN757" s="2"/>
      <c r="YO757" s="2"/>
      <c r="YP757" s="2"/>
      <c r="YQ757" s="2"/>
      <c r="YR757" s="2"/>
      <c r="YS757" s="2"/>
      <c r="YT757" s="2"/>
      <c r="YU757" s="2"/>
      <c r="YV757" s="2"/>
      <c r="YW757" s="2"/>
      <c r="YX757" s="2"/>
      <c r="YY757" s="2"/>
      <c r="YZ757" s="2"/>
      <c r="ZA757" s="2"/>
      <c r="ZB757" s="2"/>
      <c r="ZC757" s="2"/>
      <c r="ZD757" s="2"/>
      <c r="ZE757" s="2"/>
      <c r="ZF757" s="2"/>
      <c r="ZG757" s="2"/>
      <c r="ZH757" s="2"/>
      <c r="ZI757" s="2"/>
      <c r="ZJ757" s="2"/>
      <c r="ZK757" s="2"/>
      <c r="ZL757" s="2"/>
      <c r="ZM757" s="2"/>
      <c r="ZN757" s="2"/>
      <c r="ZO757" s="2"/>
      <c r="ZP757" s="2"/>
      <c r="ZQ757" s="2"/>
      <c r="ZR757" s="2"/>
      <c r="ZS757" s="2"/>
      <c r="ZT757" s="2"/>
      <c r="ZU757" s="2"/>
      <c r="ZV757" s="2"/>
      <c r="ZW757" s="2"/>
      <c r="ZX757" s="2"/>
      <c r="ZY757" s="2"/>
      <c r="ZZ757" s="2"/>
      <c r="AAA757" s="2"/>
      <c r="AAB757" s="2"/>
      <c r="AAC757" s="2"/>
      <c r="AAD757" s="2"/>
      <c r="AAE757" s="2"/>
      <c r="AAF757" s="2"/>
      <c r="AAG757" s="2"/>
      <c r="AAH757" s="2"/>
      <c r="AAI757" s="2"/>
      <c r="AAJ757" s="2"/>
      <c r="AAK757" s="2"/>
      <c r="AAL757" s="2"/>
      <c r="AAM757" s="2"/>
      <c r="AAN757" s="2"/>
      <c r="AAO757" s="2"/>
      <c r="AAP757" s="2"/>
      <c r="AAQ757" s="2"/>
      <c r="AAR757" s="2"/>
      <c r="AAS757" s="2"/>
      <c r="AAT757" s="2"/>
      <c r="AAU757" s="2"/>
      <c r="AAV757" s="2"/>
      <c r="AAW757" s="2"/>
      <c r="AAX757" s="2"/>
      <c r="AAY757" s="2"/>
      <c r="AAZ757" s="2"/>
      <c r="ABA757" s="2"/>
      <c r="ABB757" s="2"/>
      <c r="ABC757" s="2"/>
      <c r="ABD757" s="2"/>
      <c r="ABE757" s="2"/>
      <c r="ABF757" s="2"/>
      <c r="ABG757" s="2"/>
      <c r="ABH757" s="2"/>
      <c r="ABI757" s="2"/>
      <c r="ABJ757" s="2"/>
      <c r="ABK757" s="2"/>
      <c r="ABL757" s="2"/>
      <c r="ABM757" s="2"/>
      <c r="ABN757" s="2"/>
      <c r="ABO757" s="2"/>
      <c r="ABP757" s="2"/>
      <c r="ABQ757" s="2"/>
      <c r="ABR757" s="2"/>
      <c r="ABS757" s="2"/>
      <c r="ABT757" s="2"/>
      <c r="ABU757" s="2"/>
      <c r="ABV757" s="2"/>
      <c r="ABW757" s="2"/>
      <c r="ABX757" s="2"/>
      <c r="ABY757" s="2"/>
      <c r="ABZ757" s="2"/>
    </row>
    <row r="758" spans="1:754" x14ac:dyDescent="0.2">
      <c r="A758" s="2">
        <v>1978</v>
      </c>
      <c r="B758" s="19" t="s">
        <v>38</v>
      </c>
      <c r="C758" s="6">
        <v>227489</v>
      </c>
      <c r="D758" s="5">
        <v>967</v>
      </c>
      <c r="E758" s="7">
        <f>C758/D758</f>
        <v>235.25232678386763</v>
      </c>
      <c r="F758" s="11">
        <f>C758/412198</f>
        <v>0.55189253708169372</v>
      </c>
      <c r="G758" s="14">
        <v>89178</v>
      </c>
      <c r="H758" s="16">
        <f>C758/G758</f>
        <v>2.5509542712328153</v>
      </c>
    </row>
    <row r="759" spans="1:754" x14ac:dyDescent="0.2">
      <c r="A759" s="2">
        <v>1974</v>
      </c>
      <c r="B759" s="19" t="s">
        <v>38</v>
      </c>
      <c r="C759" s="6">
        <v>224168</v>
      </c>
      <c r="D759" s="5">
        <v>1036</v>
      </c>
      <c r="E759" s="7">
        <f>C759/D759</f>
        <v>216.37837837837839</v>
      </c>
      <c r="F759" s="11">
        <f>C759/412198</f>
        <v>0.54383572943100156</v>
      </c>
      <c r="G759" s="14">
        <v>84873</v>
      </c>
      <c r="H759" s="16">
        <f>C759/G759</f>
        <v>2.6412168769809008</v>
      </c>
    </row>
    <row r="760" spans="1:754" x14ac:dyDescent="0.2">
      <c r="A760" s="2">
        <v>1950</v>
      </c>
      <c r="B760" s="19" t="s">
        <v>38</v>
      </c>
      <c r="C760" s="6">
        <v>303255</v>
      </c>
      <c r="D760" s="5">
        <v>2507</v>
      </c>
      <c r="E760" s="7">
        <f>C760/D760</f>
        <v>120.96330275229357</v>
      </c>
      <c r="F760" s="11">
        <f>C760/412198</f>
        <v>0.7357022595936904</v>
      </c>
      <c r="G760" s="12">
        <v>55307</v>
      </c>
      <c r="H760" s="16">
        <f>C760/G760</f>
        <v>5.4831214855262447</v>
      </c>
    </row>
    <row r="761" spans="1:754" x14ac:dyDescent="0.2">
      <c r="A761" s="2">
        <v>1940</v>
      </c>
      <c r="B761" s="19" t="s">
        <v>38</v>
      </c>
      <c r="C761" s="6">
        <v>319019</v>
      </c>
      <c r="D761" s="5">
        <v>3093</v>
      </c>
      <c r="E761" s="7">
        <f>C761/D761</f>
        <v>103.14225670869706</v>
      </c>
      <c r="F761" s="11">
        <f>C761/412198</f>
        <v>0.77394601623491621</v>
      </c>
      <c r="G761" s="12">
        <v>55307</v>
      </c>
      <c r="H761" s="16">
        <f>C761/G761</f>
        <v>5.7681486972715934</v>
      </c>
    </row>
    <row r="762" spans="1:754" x14ac:dyDescent="0.2">
      <c r="A762">
        <v>1930</v>
      </c>
      <c r="B762" s="19" t="s">
        <v>38</v>
      </c>
      <c r="C762" s="5">
        <v>343863</v>
      </c>
      <c r="D762" s="5">
        <v>3322</v>
      </c>
      <c r="E762" s="7">
        <f>C762/D762</f>
        <v>103.51083684527393</v>
      </c>
      <c r="F762" s="11">
        <f>C762/412198</f>
        <v>0.83421802143630008</v>
      </c>
      <c r="G762" s="9">
        <v>52652</v>
      </c>
      <c r="H762" s="16">
        <f>C762/G762</f>
        <v>6.5308630251462434</v>
      </c>
    </row>
    <row r="763" spans="1:754" x14ac:dyDescent="0.2">
      <c r="A763">
        <v>1920</v>
      </c>
      <c r="B763" s="19" t="s">
        <v>38</v>
      </c>
      <c r="C763" s="5">
        <v>368940</v>
      </c>
      <c r="D763" s="5">
        <v>4062</v>
      </c>
      <c r="E763" s="7">
        <f>C763/D763</f>
        <v>90.827178729689805</v>
      </c>
      <c r="F763" s="11">
        <f>C763/412198</f>
        <v>0.89505528896307118</v>
      </c>
      <c r="G763" s="12">
        <v>52652</v>
      </c>
      <c r="H763" s="16">
        <f>C763/G763</f>
        <v>7.0071412292030688</v>
      </c>
    </row>
    <row r="764" spans="1:754" x14ac:dyDescent="0.2">
      <c r="A764">
        <v>1910</v>
      </c>
      <c r="B764" s="19" t="s">
        <v>38</v>
      </c>
      <c r="C764" s="5">
        <v>387969</v>
      </c>
      <c r="D764" s="5">
        <v>4416</v>
      </c>
      <c r="E764" s="7">
        <f>C764/D764</f>
        <v>87.855298913043484</v>
      </c>
      <c r="F764" s="11">
        <f>C764/412198</f>
        <v>0.94121999621541108</v>
      </c>
      <c r="DU764" s="2"/>
      <c r="DV764" s="2"/>
      <c r="DW764" s="2"/>
      <c r="DX764" s="2"/>
      <c r="DY764" s="2"/>
      <c r="DZ764" s="2"/>
      <c r="EA764" s="2"/>
      <c r="EB764" s="2"/>
      <c r="EC764" s="2"/>
      <c r="ED764" s="2"/>
      <c r="EE764" s="2"/>
      <c r="EF764" s="2"/>
      <c r="EG764" s="2"/>
      <c r="EH764" s="2"/>
      <c r="EI764" s="2"/>
      <c r="EJ764" s="2"/>
      <c r="EK764" s="2"/>
      <c r="EL764" s="2"/>
      <c r="EM764" s="2"/>
      <c r="EN764" s="2"/>
      <c r="EO764" s="2"/>
      <c r="EP764" s="2"/>
      <c r="EQ764" s="2"/>
      <c r="ER764" s="2"/>
      <c r="ES764" s="2"/>
      <c r="ET764" s="2"/>
      <c r="EU764" s="2"/>
      <c r="EV764" s="2"/>
      <c r="EW764" s="2"/>
      <c r="EX764" s="2"/>
      <c r="EY764" s="2"/>
      <c r="EZ764" s="2"/>
      <c r="FA764" s="2"/>
      <c r="FB764" s="2"/>
      <c r="FC764" s="2"/>
      <c r="FD764" s="2"/>
      <c r="FE764" s="2"/>
      <c r="FF764" s="2"/>
      <c r="FG764" s="2"/>
      <c r="FH764" s="2"/>
      <c r="FI764" s="2"/>
      <c r="FJ764" s="2"/>
      <c r="FK764" s="2"/>
      <c r="FL764" s="2"/>
      <c r="FM764" s="2"/>
      <c r="FN764" s="2"/>
      <c r="FO764" s="2"/>
      <c r="FP764" s="2"/>
      <c r="FQ764" s="2"/>
      <c r="FR764" s="2"/>
      <c r="FS764" s="2"/>
      <c r="FT764" s="2"/>
      <c r="FU764" s="2"/>
      <c r="FV764" s="2"/>
      <c r="FW764" s="2"/>
      <c r="FX764" s="2"/>
      <c r="FY764" s="2"/>
      <c r="FZ764" s="2"/>
      <c r="GA764" s="2"/>
      <c r="GB764" s="2"/>
      <c r="GC764" s="2"/>
      <c r="GD764" s="2"/>
      <c r="GE764" s="2"/>
      <c r="GF764" s="2"/>
      <c r="GG764" s="2"/>
      <c r="GH764" s="2"/>
      <c r="GI764" s="2"/>
      <c r="GJ764" s="2"/>
      <c r="GK764" s="2"/>
      <c r="GL764" s="2"/>
      <c r="GM764" s="2"/>
      <c r="GN764" s="2"/>
      <c r="GO764" s="2"/>
      <c r="GP764" s="2"/>
      <c r="GQ764" s="2"/>
      <c r="GR764" s="2"/>
      <c r="GS764" s="2"/>
      <c r="GT764" s="2"/>
      <c r="GU764" s="2"/>
      <c r="GV764" s="2"/>
      <c r="GW764" s="2"/>
      <c r="GX764" s="2"/>
      <c r="GY764" s="2"/>
      <c r="GZ764" s="2"/>
      <c r="HA764" s="2"/>
      <c r="HB764" s="2"/>
      <c r="HC764" s="2"/>
      <c r="HD764" s="2"/>
      <c r="HE764" s="2"/>
      <c r="HF764" s="2"/>
      <c r="HG764" s="2"/>
      <c r="HH764" s="2"/>
      <c r="HI764" s="2"/>
      <c r="HJ764" s="2"/>
      <c r="HK764" s="2"/>
      <c r="HL764" s="2"/>
      <c r="HM764" s="2"/>
      <c r="HN764" s="2"/>
      <c r="HO764" s="2"/>
      <c r="HP764" s="2"/>
      <c r="HQ764" s="2"/>
      <c r="HR764" s="2"/>
      <c r="HS764" s="2"/>
      <c r="HT764" s="2"/>
      <c r="HU764" s="2"/>
      <c r="HV764" s="2"/>
      <c r="HW764" s="2"/>
      <c r="HX764" s="2"/>
      <c r="HY764" s="2"/>
      <c r="HZ764" s="2"/>
      <c r="IA764" s="2"/>
      <c r="IB764" s="2"/>
      <c r="IC764" s="2"/>
      <c r="ID764" s="2"/>
      <c r="IE764" s="2"/>
      <c r="IF764" s="2"/>
      <c r="IG764" s="2"/>
      <c r="IH764" s="2"/>
      <c r="II764" s="2"/>
      <c r="IJ764" s="2"/>
      <c r="IK764" s="2"/>
      <c r="IL764" s="2"/>
      <c r="IM764" s="2"/>
      <c r="IN764" s="2"/>
      <c r="IO764" s="2"/>
      <c r="IP764" s="2"/>
      <c r="IQ764" s="2"/>
      <c r="IR764" s="2"/>
      <c r="IS764" s="2"/>
      <c r="IT764" s="2"/>
      <c r="IU764" s="2"/>
      <c r="IV764" s="2"/>
      <c r="IW764" s="2"/>
      <c r="IX764" s="2"/>
      <c r="IY764" s="2"/>
      <c r="IZ764" s="2"/>
      <c r="JA764" s="2"/>
      <c r="JB764" s="2"/>
      <c r="JC764" s="2"/>
      <c r="JD764" s="2"/>
      <c r="JE764" s="2"/>
      <c r="JF764" s="2"/>
      <c r="JG764" s="2"/>
      <c r="JH764" s="2"/>
      <c r="JI764" s="2"/>
      <c r="JJ764" s="2"/>
      <c r="JK764" s="2"/>
      <c r="JL764" s="2"/>
      <c r="JM764" s="2"/>
      <c r="JN764" s="2"/>
      <c r="JO764" s="2"/>
      <c r="JP764" s="2"/>
      <c r="JQ764" s="2"/>
      <c r="JR764" s="2"/>
      <c r="JS764" s="2"/>
      <c r="JT764" s="2"/>
      <c r="JU764" s="2"/>
      <c r="JV764" s="2"/>
      <c r="JW764" s="2"/>
      <c r="JX764" s="2"/>
      <c r="JY764" s="2"/>
      <c r="JZ764" s="2"/>
      <c r="KA764" s="2"/>
      <c r="KB764" s="2"/>
      <c r="KC764" s="2"/>
      <c r="KD764" s="2"/>
      <c r="KE764" s="2"/>
      <c r="KF764" s="2"/>
      <c r="KG764" s="2"/>
      <c r="KH764" s="2"/>
      <c r="KI764" s="2"/>
      <c r="KJ764" s="2"/>
      <c r="KK764" s="2"/>
      <c r="KL764" s="2"/>
      <c r="KM764" s="2"/>
      <c r="KN764" s="2"/>
      <c r="KO764" s="2"/>
      <c r="KP764" s="2"/>
      <c r="KQ764" s="2"/>
      <c r="KR764" s="2"/>
      <c r="KS764" s="2"/>
      <c r="KT764" s="2"/>
      <c r="KU764" s="2"/>
      <c r="KV764" s="2"/>
      <c r="KW764" s="2"/>
      <c r="KX764" s="2"/>
      <c r="KY764" s="2"/>
      <c r="KZ764" s="2"/>
      <c r="LA764" s="2"/>
      <c r="LB764" s="2"/>
      <c r="LC764" s="2"/>
      <c r="LD764" s="2"/>
      <c r="LE764" s="2"/>
      <c r="LF764" s="2"/>
      <c r="LG764" s="2"/>
      <c r="LH764" s="2"/>
      <c r="LI764" s="2"/>
      <c r="LJ764" s="2"/>
      <c r="LK764" s="2"/>
      <c r="LL764" s="2"/>
      <c r="LM764" s="2"/>
      <c r="LN764" s="2"/>
      <c r="LO764" s="2"/>
      <c r="LP764" s="2"/>
      <c r="LQ764" s="2"/>
      <c r="LR764" s="2"/>
      <c r="LS764" s="2"/>
      <c r="LT764" s="2"/>
      <c r="LU764" s="2"/>
      <c r="LV764" s="2"/>
      <c r="LW764" s="2"/>
      <c r="LX764" s="2"/>
      <c r="LY764" s="2"/>
      <c r="LZ764" s="2"/>
      <c r="MA764" s="2"/>
      <c r="MB764" s="2"/>
      <c r="MC764" s="2"/>
      <c r="MD764" s="2"/>
      <c r="ME764" s="2"/>
      <c r="MF764" s="2"/>
      <c r="MG764" s="2"/>
      <c r="MH764" s="2"/>
      <c r="MI764" s="2"/>
      <c r="MJ764" s="2"/>
      <c r="MK764" s="2"/>
      <c r="ML764" s="2"/>
      <c r="MM764" s="2"/>
      <c r="MN764" s="2"/>
      <c r="MO764" s="2"/>
      <c r="MP764" s="2"/>
      <c r="MQ764" s="2"/>
      <c r="MR764" s="2"/>
      <c r="MS764" s="2"/>
      <c r="MT764" s="2"/>
      <c r="MU764" s="2"/>
      <c r="MV764" s="2"/>
      <c r="MW764" s="2"/>
      <c r="MX764" s="2"/>
      <c r="MY764" s="2"/>
      <c r="MZ764" s="2"/>
      <c r="NA764" s="2"/>
      <c r="NB764" s="2"/>
      <c r="NC764" s="2"/>
      <c r="ND764" s="2"/>
      <c r="NE764" s="2"/>
      <c r="NF764" s="2"/>
      <c r="NG764" s="2"/>
      <c r="NH764" s="2"/>
      <c r="NI764" s="2"/>
      <c r="NJ764" s="2"/>
      <c r="NK764" s="2"/>
      <c r="NL764" s="2"/>
      <c r="NM764" s="2"/>
      <c r="NN764" s="2"/>
      <c r="NO764" s="2"/>
      <c r="NP764" s="2"/>
      <c r="NQ764" s="2"/>
      <c r="NR764" s="2"/>
      <c r="NS764" s="2"/>
      <c r="NT764" s="2"/>
      <c r="NU764" s="2"/>
      <c r="NV764" s="2"/>
      <c r="NW764" s="2"/>
      <c r="NX764" s="2"/>
      <c r="NY764" s="2"/>
      <c r="NZ764" s="2"/>
      <c r="OA764" s="2"/>
      <c r="OB764" s="2"/>
      <c r="OC764" s="2"/>
      <c r="OD764" s="2"/>
      <c r="OE764" s="2"/>
      <c r="OF764" s="2"/>
      <c r="OG764" s="2"/>
      <c r="OH764" s="2"/>
      <c r="OI764" s="2"/>
      <c r="OJ764" s="2"/>
      <c r="OK764" s="2"/>
      <c r="OL764" s="2"/>
      <c r="OM764" s="2"/>
      <c r="ON764" s="2"/>
      <c r="OO764" s="2"/>
      <c r="OP764" s="2"/>
      <c r="OQ764" s="2"/>
      <c r="OR764" s="2"/>
      <c r="OS764" s="2"/>
      <c r="OT764" s="2"/>
      <c r="OU764" s="2"/>
      <c r="OV764" s="2"/>
      <c r="OW764" s="2"/>
      <c r="OX764" s="2"/>
      <c r="OY764" s="2"/>
      <c r="OZ764" s="2"/>
      <c r="PA764" s="2"/>
      <c r="PB764" s="2"/>
      <c r="PC764" s="2"/>
      <c r="PD764" s="2"/>
      <c r="PE764" s="2"/>
      <c r="PF764" s="2"/>
      <c r="PG764" s="2"/>
      <c r="PH764" s="2"/>
      <c r="PI764" s="2"/>
      <c r="PJ764" s="2"/>
      <c r="PK764" s="2"/>
      <c r="PL764" s="2"/>
      <c r="PM764" s="2"/>
      <c r="PN764" s="2"/>
      <c r="PO764" s="2"/>
      <c r="PP764" s="2"/>
      <c r="PQ764" s="2"/>
      <c r="PR764" s="2"/>
      <c r="PS764" s="2"/>
      <c r="PT764" s="2"/>
      <c r="PU764" s="2"/>
      <c r="PV764" s="2"/>
      <c r="PW764" s="2"/>
      <c r="PX764" s="2"/>
      <c r="PY764" s="2"/>
      <c r="PZ764" s="2"/>
      <c r="QA764" s="2"/>
      <c r="QB764" s="2"/>
      <c r="QC764" s="2"/>
      <c r="QD764" s="2"/>
      <c r="QE764" s="2"/>
      <c r="QF764" s="2"/>
      <c r="QG764" s="2"/>
      <c r="QH764" s="2"/>
      <c r="QI764" s="2"/>
      <c r="QJ764" s="2"/>
      <c r="QK764" s="2"/>
      <c r="QL764" s="2"/>
      <c r="QM764" s="2"/>
      <c r="QN764" s="2"/>
      <c r="QO764" s="2"/>
      <c r="QP764" s="2"/>
      <c r="QQ764" s="2"/>
      <c r="QR764" s="2"/>
      <c r="QS764" s="2"/>
      <c r="QT764" s="2"/>
      <c r="QU764" s="2"/>
      <c r="QV764" s="2"/>
      <c r="QW764" s="2"/>
      <c r="QX764" s="2"/>
      <c r="QY764" s="2"/>
      <c r="QZ764" s="2"/>
      <c r="RA764" s="2"/>
      <c r="RB764" s="2"/>
      <c r="RC764" s="2"/>
      <c r="RD764" s="2"/>
      <c r="RE764" s="2"/>
      <c r="RF764" s="2"/>
      <c r="RG764" s="2"/>
      <c r="RH764" s="2"/>
      <c r="RI764" s="2"/>
      <c r="RJ764" s="2"/>
      <c r="RK764" s="2"/>
      <c r="RL764" s="2"/>
      <c r="RM764" s="2"/>
      <c r="RN764" s="2"/>
      <c r="RO764" s="2"/>
      <c r="RP764" s="2"/>
      <c r="RQ764" s="2"/>
      <c r="RR764" s="2"/>
      <c r="RS764" s="2"/>
      <c r="RT764" s="2"/>
      <c r="RU764" s="2"/>
      <c r="RV764" s="2"/>
      <c r="RW764" s="2"/>
      <c r="RX764" s="2"/>
      <c r="RY764" s="2"/>
      <c r="RZ764" s="2"/>
      <c r="SA764" s="2"/>
      <c r="SB764" s="2"/>
      <c r="SC764" s="2"/>
      <c r="SD764" s="2"/>
      <c r="SE764" s="2"/>
      <c r="SF764" s="2"/>
      <c r="SG764" s="2"/>
      <c r="SH764" s="2"/>
      <c r="SI764" s="2"/>
      <c r="SJ764" s="2"/>
      <c r="SK764" s="2"/>
      <c r="SL764" s="2"/>
      <c r="SM764" s="2"/>
      <c r="SN764" s="2"/>
      <c r="SO764" s="2"/>
      <c r="SP764" s="2"/>
      <c r="SQ764" s="2"/>
      <c r="SR764" s="2"/>
      <c r="SS764" s="2"/>
      <c r="ST764" s="2"/>
      <c r="SU764" s="2"/>
      <c r="SV764" s="2"/>
      <c r="SW764" s="2"/>
      <c r="SX764" s="2"/>
      <c r="SY764" s="2"/>
      <c r="SZ764" s="2"/>
      <c r="TA764" s="2"/>
      <c r="TB764" s="2"/>
      <c r="TC764" s="2"/>
      <c r="TD764" s="2"/>
      <c r="TE764" s="2"/>
      <c r="TF764" s="2"/>
      <c r="TG764" s="2"/>
      <c r="TH764" s="2"/>
      <c r="TI764" s="2"/>
      <c r="TJ764" s="2"/>
      <c r="TK764" s="2"/>
      <c r="TL764" s="2"/>
      <c r="TM764" s="2"/>
      <c r="TN764" s="2"/>
      <c r="TO764" s="2"/>
      <c r="TP764" s="2"/>
      <c r="TQ764" s="2"/>
      <c r="TR764" s="2"/>
      <c r="TS764" s="2"/>
      <c r="TT764" s="2"/>
      <c r="TU764" s="2"/>
      <c r="TV764" s="2"/>
      <c r="TW764" s="2"/>
      <c r="TX764" s="2"/>
      <c r="TY764" s="2"/>
      <c r="TZ764" s="2"/>
      <c r="UA764" s="2"/>
      <c r="UB764" s="2"/>
      <c r="UC764" s="2"/>
      <c r="UD764" s="2"/>
      <c r="UE764" s="2"/>
      <c r="UF764" s="2"/>
      <c r="UG764" s="2"/>
      <c r="UH764" s="2"/>
      <c r="UI764" s="2"/>
      <c r="UJ764" s="2"/>
      <c r="UK764" s="2"/>
      <c r="UL764" s="2"/>
      <c r="UM764" s="2"/>
      <c r="UN764" s="2"/>
      <c r="UO764" s="2"/>
      <c r="UP764" s="2"/>
      <c r="UQ764" s="2"/>
      <c r="UR764" s="2"/>
      <c r="US764" s="2"/>
      <c r="UT764" s="2"/>
      <c r="UU764" s="2"/>
      <c r="UV764" s="2"/>
      <c r="UW764" s="2"/>
      <c r="UX764" s="2"/>
      <c r="UY764" s="2"/>
      <c r="UZ764" s="2"/>
      <c r="VA764" s="2"/>
      <c r="VB764" s="2"/>
      <c r="VC764" s="2"/>
      <c r="VD764" s="2"/>
      <c r="VE764" s="2"/>
      <c r="VF764" s="2"/>
      <c r="VG764" s="2"/>
      <c r="VH764" s="2"/>
      <c r="VI764" s="2"/>
      <c r="VJ764" s="2"/>
      <c r="VK764" s="2"/>
      <c r="VL764" s="2"/>
      <c r="VM764" s="2"/>
      <c r="VN764" s="2"/>
      <c r="VO764" s="2"/>
      <c r="VP764" s="2"/>
      <c r="VQ764" s="2"/>
      <c r="VR764" s="2"/>
      <c r="VS764" s="2"/>
      <c r="VT764" s="2"/>
      <c r="VU764" s="2"/>
      <c r="VV764" s="2"/>
      <c r="VW764" s="2"/>
      <c r="VX764" s="2"/>
      <c r="VY764" s="2"/>
      <c r="VZ764" s="2"/>
      <c r="WA764" s="2"/>
      <c r="WB764" s="2"/>
      <c r="WC764" s="2"/>
      <c r="WD764" s="2"/>
      <c r="WE764" s="2"/>
      <c r="WF764" s="2"/>
      <c r="WG764" s="2"/>
      <c r="WH764" s="2"/>
      <c r="WI764" s="2"/>
      <c r="WJ764" s="2"/>
      <c r="WK764" s="2"/>
      <c r="WL764" s="2"/>
      <c r="WM764" s="2"/>
      <c r="WN764" s="2"/>
      <c r="WO764" s="2"/>
      <c r="WP764" s="2"/>
      <c r="WQ764" s="2"/>
      <c r="WR764" s="2"/>
      <c r="WS764" s="2"/>
      <c r="WT764" s="2"/>
      <c r="WU764" s="2"/>
      <c r="WV764" s="2"/>
      <c r="WW764" s="2"/>
      <c r="WX764" s="2"/>
      <c r="WY764" s="2"/>
      <c r="WZ764" s="2"/>
      <c r="XA764" s="2"/>
      <c r="XB764" s="2"/>
      <c r="XC764" s="2"/>
      <c r="XD764" s="2"/>
      <c r="XE764" s="2"/>
      <c r="XF764" s="2"/>
      <c r="XG764" s="2"/>
      <c r="XH764" s="2"/>
      <c r="XI764" s="2"/>
      <c r="XJ764" s="2"/>
      <c r="XK764" s="2"/>
      <c r="XL764" s="2"/>
      <c r="XM764" s="2"/>
      <c r="XN764" s="2"/>
      <c r="XO764" s="2"/>
      <c r="XP764" s="2"/>
      <c r="XQ764" s="2"/>
      <c r="XR764" s="2"/>
      <c r="XS764" s="2"/>
      <c r="XT764" s="2"/>
      <c r="XU764" s="2"/>
      <c r="XV764" s="2"/>
      <c r="XW764" s="2"/>
      <c r="XX764" s="2"/>
      <c r="XY764" s="2"/>
      <c r="XZ764" s="2"/>
      <c r="YA764" s="2"/>
      <c r="YB764" s="2"/>
      <c r="YC764" s="2"/>
      <c r="YD764" s="2"/>
      <c r="YE764" s="2"/>
      <c r="YF764" s="2"/>
      <c r="YG764" s="2"/>
      <c r="YH764" s="2"/>
      <c r="YI764" s="2"/>
      <c r="YJ764" s="2"/>
      <c r="YK764" s="2"/>
      <c r="YL764" s="2"/>
      <c r="YM764" s="2"/>
      <c r="YN764" s="2"/>
      <c r="YO764" s="2"/>
      <c r="YP764" s="2"/>
      <c r="YQ764" s="2"/>
      <c r="YR764" s="2"/>
      <c r="YS764" s="2"/>
      <c r="YT764" s="2"/>
      <c r="YU764" s="2"/>
      <c r="YV764" s="2"/>
      <c r="YW764" s="2"/>
      <c r="YX764" s="2"/>
      <c r="YY764" s="2"/>
      <c r="YZ764" s="2"/>
      <c r="ZA764" s="2"/>
      <c r="ZB764" s="2"/>
      <c r="ZC764" s="2"/>
      <c r="ZD764" s="2"/>
      <c r="ZE764" s="2"/>
      <c r="ZF764" s="2"/>
      <c r="ZG764" s="2"/>
      <c r="ZH764" s="2"/>
      <c r="ZI764" s="2"/>
      <c r="ZJ764" s="2"/>
      <c r="ZK764" s="2"/>
      <c r="ZL764" s="2"/>
      <c r="ZM764" s="2"/>
      <c r="ZN764" s="2"/>
      <c r="ZO764" s="2"/>
      <c r="ZP764" s="2"/>
      <c r="ZQ764" s="2"/>
      <c r="ZR764" s="2"/>
      <c r="ZS764" s="2"/>
      <c r="ZT764" s="2"/>
      <c r="ZU764" s="2"/>
      <c r="ZV764" s="2"/>
      <c r="ZW764" s="2"/>
      <c r="ZX764" s="2"/>
      <c r="ZY764" s="2"/>
      <c r="ZZ764" s="2"/>
      <c r="AAA764" s="2"/>
      <c r="AAB764" s="2"/>
      <c r="AAC764" s="2"/>
      <c r="AAD764" s="2"/>
      <c r="AAE764" s="2"/>
      <c r="AAF764" s="2"/>
      <c r="AAG764" s="2"/>
      <c r="AAH764" s="2"/>
      <c r="AAI764" s="2"/>
      <c r="AAJ764" s="2"/>
      <c r="AAK764" s="2"/>
      <c r="AAL764" s="2"/>
      <c r="AAM764" s="2"/>
      <c r="AAN764" s="2"/>
      <c r="AAO764" s="2"/>
      <c r="AAP764" s="2"/>
      <c r="AAQ764" s="2"/>
      <c r="AAR764" s="2"/>
      <c r="AAS764" s="2"/>
      <c r="AAT764" s="2"/>
      <c r="AAU764" s="2"/>
      <c r="AAV764" s="2"/>
      <c r="AAW764" s="2"/>
      <c r="AAX764" s="2"/>
      <c r="AAY764" s="2"/>
      <c r="AAZ764" s="2"/>
      <c r="ABA764" s="2"/>
      <c r="ABB764" s="2"/>
      <c r="ABC764" s="2"/>
      <c r="ABD764" s="2"/>
      <c r="ABE764" s="2"/>
      <c r="ABF764" s="2"/>
      <c r="ABG764" s="2"/>
      <c r="ABH764" s="2"/>
      <c r="ABI764" s="2"/>
      <c r="ABJ764" s="2"/>
      <c r="ABK764" s="2"/>
      <c r="ABL764" s="2"/>
      <c r="ABM764" s="2"/>
      <c r="ABN764" s="2"/>
      <c r="ABO764" s="2"/>
      <c r="ABP764" s="2"/>
      <c r="ABQ764" s="2"/>
      <c r="ABR764" s="2"/>
      <c r="ABS764" s="2"/>
      <c r="ABT764" s="2"/>
      <c r="ABU764" s="2"/>
      <c r="ABV764" s="2"/>
      <c r="ABW764" s="2"/>
      <c r="ABX764" s="2"/>
      <c r="ABY764" s="2"/>
      <c r="ABZ764" s="2"/>
    </row>
    <row r="765" spans="1:754" x14ac:dyDescent="0.2">
      <c r="A765" s="2">
        <v>1935</v>
      </c>
      <c r="B765" s="19" t="s">
        <v>38</v>
      </c>
      <c r="C765" s="5">
        <v>360550</v>
      </c>
      <c r="D765" s="5">
        <v>3885</v>
      </c>
      <c r="E765" s="7">
        <f>C765/D765</f>
        <v>92.805662805662806</v>
      </c>
      <c r="F765" s="11">
        <f>C765/412198</f>
        <v>0.87470099321200001</v>
      </c>
    </row>
    <row r="766" spans="1:754" x14ac:dyDescent="0.2">
      <c r="A766">
        <v>1925</v>
      </c>
      <c r="B766" s="19" t="s">
        <v>38</v>
      </c>
      <c r="C766" s="5">
        <v>340265</v>
      </c>
      <c r="D766" s="5">
        <v>3685</v>
      </c>
      <c r="E766" s="7">
        <f>C766/D766</f>
        <v>92.337856173677068</v>
      </c>
      <c r="F766" s="11">
        <f>C766/412198</f>
        <v>0.82548920664340919</v>
      </c>
    </row>
    <row r="767" spans="1:754" x14ac:dyDescent="0.2">
      <c r="A767" s="2">
        <v>1945</v>
      </c>
      <c r="B767" s="19" t="s">
        <v>38</v>
      </c>
      <c r="C767" s="6">
        <v>315907</v>
      </c>
      <c r="D767" s="5">
        <v>2673</v>
      </c>
      <c r="E767" s="7">
        <f>C767/D767</f>
        <v>118.18443696221475</v>
      </c>
      <c r="F767" s="11">
        <f>C767/412198</f>
        <v>0.76639624646407789</v>
      </c>
      <c r="G767" s="15"/>
    </row>
    <row r="768" spans="1:754" x14ac:dyDescent="0.2">
      <c r="A768" s="2">
        <v>1954</v>
      </c>
      <c r="B768" s="19" t="s">
        <v>38</v>
      </c>
      <c r="C768" s="6">
        <v>309608</v>
      </c>
      <c r="D768" s="5">
        <v>2371</v>
      </c>
      <c r="E768" s="7">
        <f>C768/D768</f>
        <v>130.58118937157317</v>
      </c>
      <c r="F768" s="11">
        <f>C768/412198</f>
        <v>0.75111475553010931</v>
      </c>
    </row>
    <row r="769" spans="1:754" x14ac:dyDescent="0.2">
      <c r="A769" s="2">
        <v>1959</v>
      </c>
      <c r="B769" s="19" t="s">
        <v>38</v>
      </c>
      <c r="C769" s="6">
        <v>283839</v>
      </c>
      <c r="D769" s="5">
        <v>1896</v>
      </c>
      <c r="E769" s="7">
        <f>C769/D769</f>
        <v>149.70411392405063</v>
      </c>
      <c r="F769" s="11">
        <f>C769/412198</f>
        <v>0.68859868315712347</v>
      </c>
      <c r="G769" s="15"/>
    </row>
    <row r="770" spans="1:754" x14ac:dyDescent="0.2">
      <c r="A770" s="2">
        <v>1964</v>
      </c>
      <c r="B770" s="19" t="s">
        <v>38</v>
      </c>
      <c r="C770" s="6">
        <v>252438</v>
      </c>
      <c r="D770" s="5">
        <v>1492</v>
      </c>
      <c r="E770" s="7">
        <f>C770/D770</f>
        <v>169.19436997319036</v>
      </c>
      <c r="F770" s="11">
        <f>C770/412198</f>
        <v>0.61241927423228637</v>
      </c>
      <c r="G770" s="15"/>
    </row>
    <row r="771" spans="1:754" x14ac:dyDescent="0.2">
      <c r="A771" s="2">
        <v>1969</v>
      </c>
      <c r="B771" s="19" t="s">
        <v>38</v>
      </c>
      <c r="C771" s="6">
        <v>242716</v>
      </c>
      <c r="D771" s="5">
        <v>1364</v>
      </c>
      <c r="E771" s="7">
        <f>C771/D771</f>
        <v>177.94428152492668</v>
      </c>
      <c r="F771" s="11">
        <f>C771/412198</f>
        <v>0.58883352175410841</v>
      </c>
      <c r="G771" s="15"/>
    </row>
    <row r="772" spans="1:754" x14ac:dyDescent="0.2">
      <c r="A772" s="2">
        <v>2017</v>
      </c>
      <c r="B772" s="19" t="s">
        <v>39</v>
      </c>
      <c r="C772" s="5">
        <v>81192</v>
      </c>
      <c r="D772">
        <v>621</v>
      </c>
      <c r="E772" s="7">
        <f>C772/D772</f>
        <v>130.74396135265701</v>
      </c>
      <c r="F772" s="11">
        <f>C772/519482</f>
        <v>0.15629415456165949</v>
      </c>
      <c r="G772" s="14">
        <v>379896</v>
      </c>
      <c r="H772" s="16">
        <f>C772/G772</f>
        <v>0.21372165013582664</v>
      </c>
    </row>
    <row r="773" spans="1:754" x14ac:dyDescent="0.2">
      <c r="A773" s="2">
        <v>2007</v>
      </c>
      <c r="B773" s="19" t="s">
        <v>39</v>
      </c>
      <c r="C773" s="5">
        <v>80990</v>
      </c>
      <c r="D773">
        <v>642</v>
      </c>
      <c r="E773" s="7">
        <f>C773/D773</f>
        <v>126.15264797507788</v>
      </c>
      <c r="F773" s="11">
        <f>C773/519482</f>
        <v>0.15590530566987884</v>
      </c>
      <c r="G773" s="5">
        <v>368464</v>
      </c>
      <c r="H773" s="16">
        <f>C773/G773</f>
        <v>0.21980437708975639</v>
      </c>
    </row>
    <row r="774" spans="1:754" x14ac:dyDescent="0.2">
      <c r="A774" s="2">
        <v>2012</v>
      </c>
      <c r="B774" s="19" t="s">
        <v>39</v>
      </c>
      <c r="C774" s="5">
        <v>88030</v>
      </c>
      <c r="D774">
        <v>658</v>
      </c>
      <c r="E774" s="7">
        <f>C774/D774</f>
        <v>133.78419452887539</v>
      </c>
      <c r="F774" s="11">
        <f>C774/519482</f>
        <v>0.16945726704678893</v>
      </c>
      <c r="G774" s="14">
        <v>373795</v>
      </c>
      <c r="H774" s="16">
        <f>C774/G774</f>
        <v>0.23550341764871119</v>
      </c>
    </row>
    <row r="775" spans="1:754" x14ac:dyDescent="0.2">
      <c r="A775">
        <v>1997</v>
      </c>
      <c r="B775" s="19" t="s">
        <v>39</v>
      </c>
      <c r="C775" s="6">
        <v>94771</v>
      </c>
      <c r="D775">
        <v>624</v>
      </c>
      <c r="E775" s="7">
        <f>C775/D775</f>
        <v>151.87660256410257</v>
      </c>
      <c r="F775" s="11">
        <f>C775/519482</f>
        <v>0.18243365506408307</v>
      </c>
      <c r="G775" s="14">
        <v>328860</v>
      </c>
      <c r="H775" s="16">
        <f>C775/G775</f>
        <v>0.28818038070911633</v>
      </c>
    </row>
    <row r="776" spans="1:754" x14ac:dyDescent="0.2">
      <c r="A776" s="2">
        <v>2002</v>
      </c>
      <c r="B776" s="19" t="s">
        <v>39</v>
      </c>
      <c r="C776" s="6">
        <v>107977</v>
      </c>
      <c r="D776">
        <v>706</v>
      </c>
      <c r="E776" s="7">
        <f>C776/D776</f>
        <v>152.94192634560906</v>
      </c>
      <c r="F776" s="11">
        <f>C776/519482</f>
        <v>0.20785513261287206</v>
      </c>
      <c r="G776" s="14">
        <v>352975</v>
      </c>
      <c r="H776" s="16">
        <f>C776/G776</f>
        <v>0.30590551738791699</v>
      </c>
    </row>
    <row r="777" spans="1:754" x14ac:dyDescent="0.2">
      <c r="A777">
        <v>1992</v>
      </c>
      <c r="B777" s="19" t="s">
        <v>39</v>
      </c>
      <c r="C777" s="6">
        <v>102733</v>
      </c>
      <c r="D777">
        <v>641</v>
      </c>
      <c r="E777" s="7">
        <f>C777/D777</f>
        <v>160.26989079563182</v>
      </c>
      <c r="F777" s="11">
        <f>C777/519482</f>
        <v>0.19776046138268505</v>
      </c>
      <c r="G777" s="14">
        <v>315957</v>
      </c>
      <c r="H777" s="16">
        <f>C777/G777</f>
        <v>0.32514867529442298</v>
      </c>
    </row>
    <row r="778" spans="1:754" x14ac:dyDescent="0.2">
      <c r="A778">
        <v>1987</v>
      </c>
      <c r="B778" s="19" t="s">
        <v>39</v>
      </c>
      <c r="C778" s="6">
        <v>114928</v>
      </c>
      <c r="D778" s="5">
        <v>789</v>
      </c>
      <c r="E778" s="7">
        <f>C778/D778</f>
        <v>145.66286438529784</v>
      </c>
      <c r="F778" s="11">
        <f>C778/519482</f>
        <v>0.22123576947805698</v>
      </c>
      <c r="G778" s="14">
        <v>291920</v>
      </c>
      <c r="H778" s="16">
        <f>C778/G778</f>
        <v>0.39369690326116746</v>
      </c>
    </row>
    <row r="779" spans="1:754" x14ac:dyDescent="0.2">
      <c r="A779">
        <v>1982</v>
      </c>
      <c r="B779" s="19" t="s">
        <v>39</v>
      </c>
      <c r="C779" s="6">
        <v>129901</v>
      </c>
      <c r="D779" s="5">
        <v>894</v>
      </c>
      <c r="E779" s="7">
        <f>C779/D779</f>
        <v>145.30313199105146</v>
      </c>
      <c r="F779" s="11">
        <f>C779/519482</f>
        <v>0.25005871233266985</v>
      </c>
      <c r="G779" s="14">
        <v>267075</v>
      </c>
      <c r="H779" s="16">
        <f>C779/G779</f>
        <v>0.48638397453898718</v>
      </c>
      <c r="DU779" s="2"/>
      <c r="DV779" s="2"/>
      <c r="DW779" s="2"/>
      <c r="DX779" s="2"/>
      <c r="DY779" s="2"/>
      <c r="DZ779" s="2"/>
      <c r="EA779" s="2"/>
      <c r="EB779" s="2"/>
      <c r="EC779" s="2"/>
      <c r="ED779" s="2"/>
      <c r="EE779" s="2"/>
      <c r="EF779" s="2"/>
      <c r="EG779" s="2"/>
      <c r="EH779" s="2"/>
      <c r="EI779" s="2"/>
      <c r="EJ779" s="2"/>
      <c r="EK779" s="2"/>
      <c r="EL779" s="2"/>
      <c r="EM779" s="2"/>
      <c r="EN779" s="2"/>
      <c r="EO779" s="2"/>
      <c r="EP779" s="2"/>
      <c r="EQ779" s="2"/>
      <c r="ER779" s="2"/>
      <c r="ES779" s="2"/>
      <c r="ET779" s="2"/>
      <c r="EU779" s="2"/>
      <c r="EV779" s="2"/>
      <c r="EW779" s="2"/>
      <c r="EX779" s="2"/>
      <c r="EY779" s="2"/>
      <c r="EZ779" s="2"/>
      <c r="FA779" s="2"/>
      <c r="FB779" s="2"/>
      <c r="FC779" s="2"/>
      <c r="FD779" s="2"/>
      <c r="FE779" s="2"/>
      <c r="FF779" s="2"/>
      <c r="FG779" s="2"/>
      <c r="FH779" s="2"/>
      <c r="FI779" s="2"/>
      <c r="FJ779" s="2"/>
      <c r="FK779" s="2"/>
      <c r="FL779" s="2"/>
      <c r="FM779" s="2"/>
      <c r="FN779" s="2"/>
      <c r="FO779" s="2"/>
      <c r="FP779" s="2"/>
      <c r="FQ779" s="2"/>
      <c r="FR779" s="2"/>
      <c r="FS779" s="2"/>
      <c r="FT779" s="2"/>
      <c r="FU779" s="2"/>
      <c r="FV779" s="2"/>
      <c r="FW779" s="2"/>
      <c r="FX779" s="2"/>
      <c r="FY779" s="2"/>
      <c r="FZ779" s="2"/>
      <c r="GA779" s="2"/>
      <c r="GB779" s="2"/>
      <c r="GC779" s="2"/>
      <c r="GD779" s="2"/>
      <c r="GE779" s="2"/>
      <c r="GF779" s="2"/>
      <c r="GG779" s="2"/>
      <c r="GH779" s="2"/>
      <c r="GI779" s="2"/>
      <c r="GJ779" s="2"/>
      <c r="GK779" s="2"/>
      <c r="GL779" s="2"/>
      <c r="GM779" s="2"/>
      <c r="GN779" s="2"/>
      <c r="GO779" s="2"/>
      <c r="GP779" s="2"/>
      <c r="GQ779" s="2"/>
      <c r="GR779" s="2"/>
      <c r="GS779" s="2"/>
      <c r="GT779" s="2"/>
      <c r="GU779" s="2"/>
      <c r="GV779" s="2"/>
      <c r="GW779" s="2"/>
      <c r="GX779" s="2"/>
      <c r="GY779" s="2"/>
      <c r="GZ779" s="2"/>
      <c r="HA779" s="2"/>
      <c r="HB779" s="2"/>
      <c r="HC779" s="2"/>
      <c r="HD779" s="2"/>
      <c r="HE779" s="2"/>
      <c r="HF779" s="2"/>
      <c r="HG779" s="2"/>
      <c r="HH779" s="2"/>
      <c r="HI779" s="2"/>
      <c r="HJ779" s="2"/>
      <c r="HK779" s="2"/>
      <c r="HL779" s="2"/>
      <c r="HM779" s="2"/>
      <c r="HN779" s="2"/>
      <c r="HO779" s="2"/>
      <c r="HP779" s="2"/>
      <c r="HQ779" s="2"/>
      <c r="HR779" s="2"/>
      <c r="HS779" s="2"/>
      <c r="HT779" s="2"/>
      <c r="HU779" s="2"/>
      <c r="HV779" s="2"/>
      <c r="HW779" s="2"/>
      <c r="HX779" s="2"/>
      <c r="HY779" s="2"/>
      <c r="HZ779" s="2"/>
      <c r="IA779" s="2"/>
      <c r="IB779" s="2"/>
      <c r="IC779" s="2"/>
      <c r="ID779" s="2"/>
      <c r="IE779" s="2"/>
      <c r="IF779" s="2"/>
      <c r="IG779" s="2"/>
      <c r="IH779" s="2"/>
      <c r="II779" s="2"/>
      <c r="IJ779" s="2"/>
      <c r="IK779" s="2"/>
      <c r="IL779" s="2"/>
      <c r="IM779" s="2"/>
      <c r="IN779" s="2"/>
      <c r="IO779" s="2"/>
      <c r="IP779" s="2"/>
      <c r="IQ779" s="2"/>
      <c r="IR779" s="2"/>
      <c r="IS779" s="2"/>
      <c r="IT779" s="2"/>
      <c r="IU779" s="2"/>
      <c r="IV779" s="2"/>
      <c r="IW779" s="2"/>
      <c r="IX779" s="2"/>
      <c r="IY779" s="2"/>
      <c r="IZ779" s="2"/>
      <c r="JA779" s="2"/>
      <c r="JB779" s="2"/>
      <c r="JC779" s="2"/>
      <c r="JD779" s="2"/>
      <c r="JE779" s="2"/>
      <c r="JF779" s="2"/>
      <c r="JG779" s="2"/>
      <c r="JH779" s="2"/>
      <c r="JI779" s="2"/>
      <c r="JJ779" s="2"/>
      <c r="JK779" s="2"/>
      <c r="JL779" s="2"/>
      <c r="JM779" s="2"/>
      <c r="JN779" s="2"/>
      <c r="JO779" s="2"/>
      <c r="JP779" s="2"/>
      <c r="JQ779" s="2"/>
      <c r="JR779" s="2"/>
      <c r="JS779" s="2"/>
      <c r="JT779" s="2"/>
      <c r="JU779" s="2"/>
      <c r="JV779" s="2"/>
      <c r="JW779" s="2"/>
      <c r="JX779" s="2"/>
      <c r="JY779" s="2"/>
      <c r="JZ779" s="2"/>
      <c r="KA779" s="2"/>
      <c r="KB779" s="2"/>
      <c r="KC779" s="2"/>
      <c r="KD779" s="2"/>
      <c r="KE779" s="2"/>
      <c r="KF779" s="2"/>
      <c r="KG779" s="2"/>
      <c r="KH779" s="2"/>
      <c r="KI779" s="2"/>
      <c r="KJ779" s="2"/>
      <c r="KK779" s="2"/>
      <c r="KL779" s="2"/>
      <c r="KM779" s="2"/>
      <c r="KN779" s="2"/>
      <c r="KO779" s="2"/>
      <c r="KP779" s="2"/>
      <c r="KQ779" s="2"/>
      <c r="KR779" s="2"/>
      <c r="KS779" s="2"/>
      <c r="KT779" s="2"/>
      <c r="KU779" s="2"/>
      <c r="KV779" s="2"/>
      <c r="KW779" s="2"/>
      <c r="KX779" s="2"/>
      <c r="KY779" s="2"/>
      <c r="KZ779" s="2"/>
      <c r="LA779" s="2"/>
      <c r="LB779" s="2"/>
      <c r="LC779" s="2"/>
      <c r="LD779" s="2"/>
      <c r="LE779" s="2"/>
      <c r="LF779" s="2"/>
      <c r="LG779" s="2"/>
      <c r="LH779" s="2"/>
      <c r="LI779" s="2"/>
      <c r="LJ779" s="2"/>
      <c r="LK779" s="2"/>
      <c r="LL779" s="2"/>
      <c r="LM779" s="2"/>
      <c r="LN779" s="2"/>
      <c r="LO779" s="2"/>
      <c r="LP779" s="2"/>
      <c r="LQ779" s="2"/>
      <c r="LR779" s="2"/>
      <c r="LS779" s="2"/>
      <c r="LT779" s="2"/>
      <c r="LU779" s="2"/>
      <c r="LV779" s="2"/>
      <c r="LW779" s="2"/>
      <c r="LX779" s="2"/>
      <c r="LY779" s="2"/>
      <c r="LZ779" s="2"/>
      <c r="MA779" s="2"/>
      <c r="MB779" s="2"/>
      <c r="MC779" s="2"/>
      <c r="MD779" s="2"/>
      <c r="ME779" s="2"/>
      <c r="MF779" s="2"/>
      <c r="MG779" s="2"/>
      <c r="MH779" s="2"/>
      <c r="MI779" s="2"/>
      <c r="MJ779" s="2"/>
      <c r="MK779" s="2"/>
      <c r="ML779" s="2"/>
      <c r="MM779" s="2"/>
      <c r="MN779" s="2"/>
      <c r="MO779" s="2"/>
      <c r="MP779" s="2"/>
      <c r="MQ779" s="2"/>
      <c r="MR779" s="2"/>
      <c r="MS779" s="2"/>
      <c r="MT779" s="2"/>
      <c r="MU779" s="2"/>
      <c r="MV779" s="2"/>
      <c r="MW779" s="2"/>
      <c r="MX779" s="2"/>
      <c r="MY779" s="2"/>
      <c r="MZ779" s="2"/>
      <c r="NA779" s="2"/>
      <c r="NB779" s="2"/>
      <c r="NC779" s="2"/>
      <c r="ND779" s="2"/>
      <c r="NE779" s="2"/>
      <c r="NF779" s="2"/>
      <c r="NG779" s="2"/>
      <c r="NH779" s="2"/>
      <c r="NI779" s="2"/>
      <c r="NJ779" s="2"/>
      <c r="NK779" s="2"/>
      <c r="NL779" s="2"/>
      <c r="NM779" s="2"/>
      <c r="NN779" s="2"/>
      <c r="NO779" s="2"/>
      <c r="NP779" s="2"/>
      <c r="NQ779" s="2"/>
      <c r="NR779" s="2"/>
      <c r="NS779" s="2"/>
      <c r="NT779" s="2"/>
      <c r="NU779" s="2"/>
      <c r="NV779" s="2"/>
      <c r="NW779" s="2"/>
      <c r="NX779" s="2"/>
      <c r="NY779" s="2"/>
      <c r="NZ779" s="2"/>
      <c r="OA779" s="2"/>
      <c r="OB779" s="2"/>
      <c r="OC779" s="2"/>
      <c r="OD779" s="2"/>
      <c r="OE779" s="2"/>
      <c r="OF779" s="2"/>
      <c r="OG779" s="2"/>
      <c r="OH779" s="2"/>
      <c r="OI779" s="2"/>
      <c r="OJ779" s="2"/>
      <c r="OK779" s="2"/>
      <c r="OL779" s="2"/>
      <c r="OM779" s="2"/>
      <c r="ON779" s="2"/>
      <c r="OO779" s="2"/>
      <c r="OP779" s="2"/>
      <c r="OQ779" s="2"/>
      <c r="OR779" s="2"/>
      <c r="OS779" s="2"/>
      <c r="OT779" s="2"/>
      <c r="OU779" s="2"/>
      <c r="OV779" s="2"/>
      <c r="OW779" s="2"/>
      <c r="OX779" s="2"/>
      <c r="OY779" s="2"/>
      <c r="OZ779" s="2"/>
      <c r="PA779" s="2"/>
      <c r="PB779" s="2"/>
      <c r="PC779" s="2"/>
      <c r="PD779" s="2"/>
      <c r="PE779" s="2"/>
      <c r="PF779" s="2"/>
      <c r="PG779" s="2"/>
      <c r="PH779" s="2"/>
      <c r="PI779" s="2"/>
      <c r="PJ779" s="2"/>
      <c r="PK779" s="2"/>
      <c r="PL779" s="2"/>
      <c r="PM779" s="2"/>
      <c r="PN779" s="2"/>
      <c r="PO779" s="2"/>
      <c r="PP779" s="2"/>
      <c r="PQ779" s="2"/>
      <c r="PR779" s="2"/>
      <c r="PS779" s="2"/>
      <c r="PT779" s="2"/>
      <c r="PU779" s="2"/>
      <c r="PV779" s="2"/>
      <c r="PW779" s="2"/>
      <c r="PX779" s="2"/>
      <c r="PY779" s="2"/>
      <c r="PZ779" s="2"/>
      <c r="QA779" s="2"/>
      <c r="QB779" s="2"/>
      <c r="QC779" s="2"/>
      <c r="QD779" s="2"/>
      <c r="QE779" s="2"/>
      <c r="QF779" s="2"/>
      <c r="QG779" s="2"/>
      <c r="QH779" s="2"/>
      <c r="QI779" s="2"/>
      <c r="QJ779" s="2"/>
      <c r="QK779" s="2"/>
      <c r="QL779" s="2"/>
      <c r="QM779" s="2"/>
      <c r="QN779" s="2"/>
      <c r="QO779" s="2"/>
      <c r="QP779" s="2"/>
      <c r="QQ779" s="2"/>
      <c r="QR779" s="2"/>
      <c r="QS779" s="2"/>
      <c r="QT779" s="2"/>
      <c r="QU779" s="2"/>
      <c r="QV779" s="2"/>
      <c r="QW779" s="2"/>
      <c r="QX779" s="2"/>
      <c r="QY779" s="2"/>
      <c r="QZ779" s="2"/>
      <c r="RA779" s="2"/>
      <c r="RB779" s="2"/>
      <c r="RC779" s="2"/>
      <c r="RD779" s="2"/>
      <c r="RE779" s="2"/>
      <c r="RF779" s="2"/>
      <c r="RG779" s="2"/>
      <c r="RH779" s="2"/>
      <c r="RI779" s="2"/>
      <c r="RJ779" s="2"/>
      <c r="RK779" s="2"/>
      <c r="RL779" s="2"/>
      <c r="RM779" s="2"/>
      <c r="RN779" s="2"/>
      <c r="RO779" s="2"/>
      <c r="RP779" s="2"/>
      <c r="RQ779" s="2"/>
      <c r="RR779" s="2"/>
      <c r="RS779" s="2"/>
      <c r="RT779" s="2"/>
      <c r="RU779" s="2"/>
      <c r="RV779" s="2"/>
      <c r="RW779" s="2"/>
      <c r="RX779" s="2"/>
      <c r="RY779" s="2"/>
      <c r="RZ779" s="2"/>
      <c r="SA779" s="2"/>
      <c r="SB779" s="2"/>
      <c r="SC779" s="2"/>
      <c r="SD779" s="2"/>
      <c r="SE779" s="2"/>
      <c r="SF779" s="2"/>
      <c r="SG779" s="2"/>
      <c r="SH779" s="2"/>
      <c r="SI779" s="2"/>
      <c r="SJ779" s="2"/>
      <c r="SK779" s="2"/>
      <c r="SL779" s="2"/>
      <c r="SM779" s="2"/>
      <c r="SN779" s="2"/>
      <c r="SO779" s="2"/>
      <c r="SP779" s="2"/>
      <c r="SQ779" s="2"/>
      <c r="SR779" s="2"/>
      <c r="SS779" s="2"/>
      <c r="ST779" s="2"/>
      <c r="SU779" s="2"/>
      <c r="SV779" s="2"/>
      <c r="SW779" s="2"/>
      <c r="SX779" s="2"/>
      <c r="SY779" s="2"/>
      <c r="SZ779" s="2"/>
      <c r="TA779" s="2"/>
      <c r="TB779" s="2"/>
      <c r="TC779" s="2"/>
      <c r="TD779" s="2"/>
      <c r="TE779" s="2"/>
      <c r="TF779" s="2"/>
      <c r="TG779" s="2"/>
      <c r="TH779" s="2"/>
      <c r="TI779" s="2"/>
      <c r="TJ779" s="2"/>
      <c r="TK779" s="2"/>
      <c r="TL779" s="2"/>
      <c r="TM779" s="2"/>
      <c r="TN779" s="2"/>
      <c r="TO779" s="2"/>
      <c r="TP779" s="2"/>
      <c r="TQ779" s="2"/>
      <c r="TR779" s="2"/>
      <c r="TS779" s="2"/>
      <c r="TT779" s="2"/>
      <c r="TU779" s="2"/>
      <c r="TV779" s="2"/>
      <c r="TW779" s="2"/>
      <c r="TX779" s="2"/>
      <c r="TY779" s="2"/>
      <c r="TZ779" s="2"/>
      <c r="UA779" s="2"/>
      <c r="UB779" s="2"/>
      <c r="UC779" s="2"/>
      <c r="UD779" s="2"/>
      <c r="UE779" s="2"/>
      <c r="UF779" s="2"/>
      <c r="UG779" s="2"/>
      <c r="UH779" s="2"/>
      <c r="UI779" s="2"/>
      <c r="UJ779" s="2"/>
      <c r="UK779" s="2"/>
      <c r="UL779" s="2"/>
      <c r="UM779" s="2"/>
      <c r="UN779" s="2"/>
      <c r="UO779" s="2"/>
      <c r="UP779" s="2"/>
      <c r="UQ779" s="2"/>
      <c r="UR779" s="2"/>
      <c r="US779" s="2"/>
      <c r="UT779" s="2"/>
      <c r="UU779" s="2"/>
      <c r="UV779" s="2"/>
      <c r="UW779" s="2"/>
      <c r="UX779" s="2"/>
      <c r="UY779" s="2"/>
      <c r="UZ779" s="2"/>
      <c r="VA779" s="2"/>
      <c r="VB779" s="2"/>
      <c r="VC779" s="2"/>
      <c r="VD779" s="2"/>
      <c r="VE779" s="2"/>
      <c r="VF779" s="2"/>
      <c r="VG779" s="2"/>
      <c r="VH779" s="2"/>
      <c r="VI779" s="2"/>
      <c r="VJ779" s="2"/>
      <c r="VK779" s="2"/>
      <c r="VL779" s="2"/>
      <c r="VM779" s="2"/>
      <c r="VN779" s="2"/>
      <c r="VO779" s="2"/>
      <c r="VP779" s="2"/>
      <c r="VQ779" s="2"/>
      <c r="VR779" s="2"/>
      <c r="VS779" s="2"/>
      <c r="VT779" s="2"/>
      <c r="VU779" s="2"/>
      <c r="VV779" s="2"/>
      <c r="VW779" s="2"/>
      <c r="VX779" s="2"/>
      <c r="VY779" s="2"/>
      <c r="VZ779" s="2"/>
      <c r="WA779" s="2"/>
      <c r="WB779" s="2"/>
      <c r="WC779" s="2"/>
      <c r="WD779" s="2"/>
      <c r="WE779" s="2"/>
      <c r="WF779" s="2"/>
      <c r="WG779" s="2"/>
      <c r="WH779" s="2"/>
      <c r="WI779" s="2"/>
      <c r="WJ779" s="2"/>
      <c r="WK779" s="2"/>
      <c r="WL779" s="2"/>
      <c r="WM779" s="2"/>
      <c r="WN779" s="2"/>
      <c r="WO779" s="2"/>
      <c r="WP779" s="2"/>
      <c r="WQ779" s="2"/>
      <c r="WR779" s="2"/>
      <c r="WS779" s="2"/>
      <c r="WT779" s="2"/>
      <c r="WU779" s="2"/>
      <c r="WV779" s="2"/>
      <c r="WW779" s="2"/>
      <c r="WX779" s="2"/>
      <c r="WY779" s="2"/>
      <c r="WZ779" s="2"/>
      <c r="XA779" s="2"/>
      <c r="XB779" s="2"/>
      <c r="XC779" s="2"/>
      <c r="XD779" s="2"/>
      <c r="XE779" s="2"/>
      <c r="XF779" s="2"/>
      <c r="XG779" s="2"/>
      <c r="XH779" s="2"/>
      <c r="XI779" s="2"/>
      <c r="XJ779" s="2"/>
      <c r="XK779" s="2"/>
      <c r="XL779" s="2"/>
      <c r="XM779" s="2"/>
      <c r="XN779" s="2"/>
      <c r="XO779" s="2"/>
      <c r="XP779" s="2"/>
      <c r="XQ779" s="2"/>
      <c r="XR779" s="2"/>
      <c r="XS779" s="2"/>
      <c r="XT779" s="2"/>
      <c r="XU779" s="2"/>
      <c r="XV779" s="2"/>
      <c r="XW779" s="2"/>
      <c r="XX779" s="2"/>
      <c r="XY779" s="2"/>
      <c r="XZ779" s="2"/>
      <c r="YA779" s="2"/>
      <c r="YB779" s="2"/>
      <c r="YC779" s="2"/>
      <c r="YD779" s="2"/>
      <c r="YE779" s="2"/>
      <c r="YF779" s="2"/>
      <c r="YG779" s="2"/>
      <c r="YH779" s="2"/>
      <c r="YI779" s="2"/>
      <c r="YJ779" s="2"/>
      <c r="YK779" s="2"/>
      <c r="YL779" s="2"/>
      <c r="YM779" s="2"/>
      <c r="YN779" s="2"/>
      <c r="YO779" s="2"/>
      <c r="YP779" s="2"/>
      <c r="YQ779" s="2"/>
      <c r="YR779" s="2"/>
      <c r="YS779" s="2"/>
      <c r="YT779" s="2"/>
      <c r="YU779" s="2"/>
      <c r="YV779" s="2"/>
      <c r="YW779" s="2"/>
      <c r="YX779" s="2"/>
      <c r="YY779" s="2"/>
      <c r="YZ779" s="2"/>
      <c r="ZA779" s="2"/>
      <c r="ZB779" s="2"/>
      <c r="ZC779" s="2"/>
      <c r="ZD779" s="2"/>
      <c r="ZE779" s="2"/>
      <c r="ZF779" s="2"/>
      <c r="ZG779" s="2"/>
      <c r="ZH779" s="2"/>
      <c r="ZI779" s="2"/>
      <c r="ZJ779" s="2"/>
      <c r="ZK779" s="2"/>
      <c r="ZL779" s="2"/>
      <c r="ZM779" s="2"/>
      <c r="ZN779" s="2"/>
      <c r="ZO779" s="2"/>
      <c r="ZP779" s="2"/>
      <c r="ZQ779" s="2"/>
      <c r="ZR779" s="2"/>
      <c r="ZS779" s="2"/>
      <c r="ZT779" s="2"/>
      <c r="ZU779" s="2"/>
      <c r="ZV779" s="2"/>
      <c r="ZW779" s="2"/>
      <c r="ZX779" s="2"/>
      <c r="ZY779" s="2"/>
      <c r="ZZ779" s="2"/>
      <c r="AAA779" s="2"/>
      <c r="AAB779" s="2"/>
      <c r="AAC779" s="2"/>
      <c r="AAD779" s="2"/>
      <c r="AAE779" s="2"/>
      <c r="AAF779" s="2"/>
      <c r="AAG779" s="2"/>
      <c r="AAH779" s="2"/>
      <c r="AAI779" s="2"/>
      <c r="AAJ779" s="2"/>
      <c r="AAK779" s="2"/>
      <c r="AAL779" s="2"/>
      <c r="AAM779" s="2"/>
      <c r="AAN779" s="2"/>
      <c r="AAO779" s="2"/>
      <c r="AAP779" s="2"/>
      <c r="AAQ779" s="2"/>
      <c r="AAR779" s="2"/>
      <c r="AAS779" s="2"/>
      <c r="AAT779" s="2"/>
      <c r="AAU779" s="2"/>
      <c r="AAV779" s="2"/>
      <c r="AAW779" s="2"/>
      <c r="AAX779" s="2"/>
      <c r="AAY779" s="2"/>
      <c r="AAZ779" s="2"/>
      <c r="ABA779" s="2"/>
      <c r="ABB779" s="2"/>
      <c r="ABC779" s="2"/>
      <c r="ABD779" s="2"/>
      <c r="ABE779" s="2"/>
      <c r="ABF779" s="2"/>
      <c r="ABG779" s="2"/>
      <c r="ABH779" s="2"/>
      <c r="ABI779" s="2"/>
      <c r="ABJ779" s="2"/>
      <c r="ABK779" s="2"/>
      <c r="ABL779" s="2"/>
      <c r="ABM779" s="2"/>
      <c r="ABN779" s="2"/>
      <c r="ABO779" s="2"/>
      <c r="ABP779" s="2"/>
      <c r="ABQ779" s="2"/>
      <c r="ABR779" s="2"/>
      <c r="ABS779" s="2"/>
      <c r="ABT779" s="2"/>
      <c r="ABU779" s="2"/>
      <c r="ABV779" s="2"/>
      <c r="ABW779" s="2"/>
      <c r="ABX779" s="2"/>
      <c r="ABY779" s="2"/>
      <c r="ABZ779" s="2"/>
    </row>
    <row r="780" spans="1:754" x14ac:dyDescent="0.2">
      <c r="A780" s="2">
        <v>1978</v>
      </c>
      <c r="B780" s="19" t="s">
        <v>39</v>
      </c>
      <c r="C780" s="6">
        <v>131800</v>
      </c>
      <c r="D780" s="5">
        <v>844</v>
      </c>
      <c r="E780" s="7">
        <f>C780/D780</f>
        <v>156.1611374407583</v>
      </c>
      <c r="F780" s="11">
        <f>C780/519482</f>
        <v>0.25371427691431081</v>
      </c>
      <c r="G780" s="14">
        <v>255591</v>
      </c>
      <c r="H780" s="16">
        <f>C780/G780</f>
        <v>0.51566760957936708</v>
      </c>
    </row>
    <row r="781" spans="1:754" x14ac:dyDescent="0.2">
      <c r="A781" s="2">
        <v>1974</v>
      </c>
      <c r="B781" s="19" t="s">
        <v>39</v>
      </c>
      <c r="C781" s="6">
        <v>151077</v>
      </c>
      <c r="D781" s="5">
        <v>891</v>
      </c>
      <c r="E781" s="7">
        <f>C781/D781</f>
        <v>169.55892255892255</v>
      </c>
      <c r="F781" s="11">
        <f>C781/519482</f>
        <v>0.29082239615617095</v>
      </c>
      <c r="G781" s="5">
        <v>240615</v>
      </c>
      <c r="H781" s="16">
        <f>C781/G781</f>
        <v>0.62787856118695839</v>
      </c>
    </row>
    <row r="782" spans="1:754" x14ac:dyDescent="0.2">
      <c r="A782" s="2">
        <v>1950</v>
      </c>
      <c r="B782" s="19" t="s">
        <v>39</v>
      </c>
      <c r="C782" s="6">
        <v>273820</v>
      </c>
      <c r="D782" s="5">
        <v>2958</v>
      </c>
      <c r="E782" s="7">
        <f>C782/D782</f>
        <v>92.569303583502361</v>
      </c>
      <c r="F782" s="11">
        <f>C782/519482</f>
        <v>0.52710199775930644</v>
      </c>
      <c r="G782" s="12">
        <v>140113</v>
      </c>
      <c r="H782" s="16">
        <f>C782/G782</f>
        <v>1.9542797599080741</v>
      </c>
    </row>
    <row r="783" spans="1:754" x14ac:dyDescent="0.2">
      <c r="A783" s="2">
        <v>1940</v>
      </c>
      <c r="B783" s="19" t="s">
        <v>39</v>
      </c>
      <c r="C783" s="6">
        <v>314425</v>
      </c>
      <c r="D783" s="5">
        <v>3513</v>
      </c>
      <c r="E783" s="7">
        <f>C783/D783</f>
        <v>89.50327355536578</v>
      </c>
      <c r="F783" s="11">
        <f>C783/519482</f>
        <v>0.60526639999076004</v>
      </c>
      <c r="G783" s="12">
        <v>140113</v>
      </c>
      <c r="H783" s="16">
        <f>C783/G783</f>
        <v>2.2440815627386468</v>
      </c>
    </row>
    <row r="784" spans="1:754" x14ac:dyDescent="0.2">
      <c r="A784">
        <v>1930</v>
      </c>
      <c r="B784" s="19" t="s">
        <v>39</v>
      </c>
      <c r="C784" s="5">
        <v>301363</v>
      </c>
      <c r="D784" s="5">
        <v>3115</v>
      </c>
      <c r="E784" s="7">
        <f>C784/D784</f>
        <v>96.745746388443024</v>
      </c>
      <c r="F784" s="11">
        <f>C784/519482</f>
        <v>0.58012212165195332</v>
      </c>
      <c r="G784" s="12">
        <v>119844</v>
      </c>
      <c r="H784" s="16">
        <f>C784/G784</f>
        <v>2.5146273488868864</v>
      </c>
    </row>
    <row r="785" spans="1:754" x14ac:dyDescent="0.2">
      <c r="A785">
        <v>1920</v>
      </c>
      <c r="B785" s="19" t="s">
        <v>39</v>
      </c>
      <c r="C785" s="5">
        <v>350268</v>
      </c>
      <c r="D785" s="5">
        <v>3591</v>
      </c>
      <c r="E785" s="7">
        <f>C785/D785</f>
        <v>97.540517961570586</v>
      </c>
      <c r="F785" s="11">
        <f>C785/519482</f>
        <v>0.67426397834766172</v>
      </c>
      <c r="G785" s="12">
        <v>119844</v>
      </c>
      <c r="H785" s="16">
        <f>C785/G785</f>
        <v>2.9226995093621708</v>
      </c>
    </row>
    <row r="786" spans="1:754" x14ac:dyDescent="0.2">
      <c r="A786">
        <v>1910</v>
      </c>
      <c r="B786" s="19" t="s">
        <v>39</v>
      </c>
      <c r="C786" s="5">
        <v>384145</v>
      </c>
      <c r="D786" s="5">
        <v>8935</v>
      </c>
      <c r="E786" s="7">
        <f>C786/D786</f>
        <v>42.99328483491886</v>
      </c>
      <c r="F786" s="11">
        <f>C786/519482</f>
        <v>0.7394770174905001</v>
      </c>
      <c r="DU786" s="2"/>
      <c r="DV786" s="2"/>
      <c r="DW786" s="2"/>
      <c r="DX786" s="2"/>
      <c r="DY786" s="2"/>
      <c r="DZ786" s="2"/>
      <c r="EA786" s="2"/>
      <c r="EB786" s="2"/>
      <c r="EC786" s="2"/>
      <c r="ED786" s="2"/>
      <c r="EE786" s="2"/>
      <c r="EF786" s="2"/>
      <c r="EG786" s="2"/>
      <c r="EH786" s="2"/>
      <c r="EI786" s="2"/>
      <c r="EJ786" s="2"/>
      <c r="EK786" s="2"/>
      <c r="EL786" s="2"/>
      <c r="EM786" s="2"/>
      <c r="EN786" s="2"/>
      <c r="EO786" s="2"/>
      <c r="EP786" s="2"/>
      <c r="EQ786" s="2"/>
      <c r="ER786" s="2"/>
      <c r="ES786" s="2"/>
      <c r="ET786" s="2"/>
      <c r="EU786" s="2"/>
      <c r="EV786" s="2"/>
      <c r="EW786" s="2"/>
      <c r="EX786" s="2"/>
      <c r="EY786" s="2"/>
      <c r="EZ786" s="2"/>
      <c r="FA786" s="2"/>
      <c r="FB786" s="2"/>
      <c r="FC786" s="2"/>
      <c r="FD786" s="2"/>
      <c r="FE786" s="2"/>
      <c r="FF786" s="2"/>
      <c r="FG786" s="2"/>
      <c r="FH786" s="2"/>
      <c r="FI786" s="2"/>
      <c r="FJ786" s="2"/>
      <c r="FK786" s="2"/>
      <c r="FL786" s="2"/>
      <c r="FM786" s="2"/>
      <c r="FN786" s="2"/>
      <c r="FO786" s="2"/>
      <c r="FP786" s="2"/>
      <c r="FQ786" s="2"/>
      <c r="FR786" s="2"/>
      <c r="FS786" s="2"/>
      <c r="FT786" s="2"/>
      <c r="FU786" s="2"/>
      <c r="FV786" s="2"/>
      <c r="FW786" s="2"/>
      <c r="FX786" s="2"/>
      <c r="FY786" s="2"/>
      <c r="FZ786" s="2"/>
      <c r="GA786" s="2"/>
      <c r="GB786" s="2"/>
      <c r="GC786" s="2"/>
      <c r="GD786" s="2"/>
      <c r="GE786" s="2"/>
      <c r="GF786" s="2"/>
      <c r="GG786" s="2"/>
      <c r="GH786" s="2"/>
      <c r="GI786" s="2"/>
      <c r="GJ786" s="2"/>
      <c r="GK786" s="2"/>
      <c r="GL786" s="2"/>
      <c r="GM786" s="2"/>
      <c r="GN786" s="2"/>
      <c r="GO786" s="2"/>
      <c r="GP786" s="2"/>
      <c r="GQ786" s="2"/>
      <c r="GR786" s="2"/>
      <c r="GS786" s="2"/>
      <c r="GT786" s="2"/>
      <c r="GU786" s="2"/>
      <c r="GV786" s="2"/>
      <c r="GW786" s="2"/>
      <c r="GX786" s="2"/>
      <c r="GY786" s="2"/>
      <c r="GZ786" s="2"/>
      <c r="HA786" s="2"/>
      <c r="HB786" s="2"/>
      <c r="HC786" s="2"/>
      <c r="HD786" s="2"/>
      <c r="HE786" s="2"/>
      <c r="HF786" s="2"/>
      <c r="HG786" s="2"/>
      <c r="HH786" s="2"/>
      <c r="HI786" s="2"/>
      <c r="HJ786" s="2"/>
      <c r="HK786" s="2"/>
      <c r="HL786" s="2"/>
      <c r="HM786" s="2"/>
      <c r="HN786" s="2"/>
      <c r="HO786" s="2"/>
      <c r="HP786" s="2"/>
      <c r="HQ786" s="2"/>
      <c r="HR786" s="2"/>
      <c r="HS786" s="2"/>
      <c r="HT786" s="2"/>
      <c r="HU786" s="2"/>
      <c r="HV786" s="2"/>
      <c r="HW786" s="2"/>
      <c r="HX786" s="2"/>
      <c r="HY786" s="2"/>
      <c r="HZ786" s="2"/>
      <c r="IA786" s="2"/>
      <c r="IB786" s="2"/>
      <c r="IC786" s="2"/>
      <c r="ID786" s="2"/>
      <c r="IE786" s="2"/>
      <c r="IF786" s="2"/>
      <c r="IG786" s="2"/>
      <c r="IH786" s="2"/>
      <c r="II786" s="2"/>
      <c r="IJ786" s="2"/>
      <c r="IK786" s="2"/>
      <c r="IL786" s="2"/>
      <c r="IM786" s="2"/>
      <c r="IN786" s="2"/>
      <c r="IO786" s="2"/>
      <c r="IP786" s="2"/>
      <c r="IQ786" s="2"/>
      <c r="IR786" s="2"/>
      <c r="IS786" s="2"/>
      <c r="IT786" s="2"/>
      <c r="IU786" s="2"/>
      <c r="IV786" s="2"/>
      <c r="IW786" s="2"/>
      <c r="IX786" s="2"/>
      <c r="IY786" s="2"/>
      <c r="IZ786" s="2"/>
      <c r="JA786" s="2"/>
      <c r="JB786" s="2"/>
      <c r="JC786" s="2"/>
      <c r="JD786" s="2"/>
      <c r="JE786" s="2"/>
      <c r="JF786" s="2"/>
      <c r="JG786" s="2"/>
      <c r="JH786" s="2"/>
      <c r="JI786" s="2"/>
      <c r="JJ786" s="2"/>
      <c r="JK786" s="2"/>
      <c r="JL786" s="2"/>
      <c r="JM786" s="2"/>
      <c r="JN786" s="2"/>
      <c r="JO786" s="2"/>
      <c r="JP786" s="2"/>
      <c r="JQ786" s="2"/>
      <c r="JR786" s="2"/>
      <c r="JS786" s="2"/>
      <c r="JT786" s="2"/>
      <c r="JU786" s="2"/>
      <c r="JV786" s="2"/>
      <c r="JW786" s="2"/>
      <c r="JX786" s="2"/>
      <c r="JY786" s="2"/>
      <c r="JZ786" s="2"/>
      <c r="KA786" s="2"/>
      <c r="KB786" s="2"/>
      <c r="KC786" s="2"/>
      <c r="KD786" s="2"/>
      <c r="KE786" s="2"/>
      <c r="KF786" s="2"/>
      <c r="KG786" s="2"/>
      <c r="KH786" s="2"/>
      <c r="KI786" s="2"/>
      <c r="KJ786" s="2"/>
      <c r="KK786" s="2"/>
      <c r="KL786" s="2"/>
      <c r="KM786" s="2"/>
      <c r="KN786" s="2"/>
      <c r="KO786" s="2"/>
      <c r="KP786" s="2"/>
      <c r="KQ786" s="2"/>
      <c r="KR786" s="2"/>
      <c r="KS786" s="2"/>
      <c r="KT786" s="2"/>
      <c r="KU786" s="2"/>
      <c r="KV786" s="2"/>
      <c r="KW786" s="2"/>
      <c r="KX786" s="2"/>
      <c r="KY786" s="2"/>
      <c r="KZ786" s="2"/>
      <c r="LA786" s="2"/>
      <c r="LB786" s="2"/>
      <c r="LC786" s="2"/>
      <c r="LD786" s="2"/>
      <c r="LE786" s="2"/>
      <c r="LF786" s="2"/>
      <c r="LG786" s="2"/>
      <c r="LH786" s="2"/>
      <c r="LI786" s="2"/>
      <c r="LJ786" s="2"/>
      <c r="LK786" s="2"/>
      <c r="LL786" s="2"/>
      <c r="LM786" s="2"/>
      <c r="LN786" s="2"/>
      <c r="LO786" s="2"/>
      <c r="LP786" s="2"/>
      <c r="LQ786" s="2"/>
      <c r="LR786" s="2"/>
      <c r="LS786" s="2"/>
      <c r="LT786" s="2"/>
      <c r="LU786" s="2"/>
      <c r="LV786" s="2"/>
      <c r="LW786" s="2"/>
      <c r="LX786" s="2"/>
      <c r="LY786" s="2"/>
      <c r="LZ786" s="2"/>
      <c r="MA786" s="2"/>
      <c r="MB786" s="2"/>
      <c r="MC786" s="2"/>
      <c r="MD786" s="2"/>
      <c r="ME786" s="2"/>
      <c r="MF786" s="2"/>
      <c r="MG786" s="2"/>
      <c r="MH786" s="2"/>
      <c r="MI786" s="2"/>
      <c r="MJ786" s="2"/>
      <c r="MK786" s="2"/>
      <c r="ML786" s="2"/>
      <c r="MM786" s="2"/>
      <c r="MN786" s="2"/>
      <c r="MO786" s="2"/>
      <c r="MP786" s="2"/>
      <c r="MQ786" s="2"/>
      <c r="MR786" s="2"/>
      <c r="MS786" s="2"/>
      <c r="MT786" s="2"/>
      <c r="MU786" s="2"/>
      <c r="MV786" s="2"/>
      <c r="MW786" s="2"/>
      <c r="MX786" s="2"/>
      <c r="MY786" s="2"/>
      <c r="MZ786" s="2"/>
      <c r="NA786" s="2"/>
      <c r="NB786" s="2"/>
      <c r="NC786" s="2"/>
      <c r="ND786" s="2"/>
      <c r="NE786" s="2"/>
      <c r="NF786" s="2"/>
      <c r="NG786" s="2"/>
      <c r="NH786" s="2"/>
      <c r="NI786" s="2"/>
      <c r="NJ786" s="2"/>
      <c r="NK786" s="2"/>
      <c r="NL786" s="2"/>
      <c r="NM786" s="2"/>
      <c r="NN786" s="2"/>
      <c r="NO786" s="2"/>
      <c r="NP786" s="2"/>
      <c r="NQ786" s="2"/>
      <c r="NR786" s="2"/>
      <c r="NS786" s="2"/>
      <c r="NT786" s="2"/>
      <c r="NU786" s="2"/>
      <c r="NV786" s="2"/>
      <c r="NW786" s="2"/>
      <c r="NX786" s="2"/>
      <c r="NY786" s="2"/>
      <c r="NZ786" s="2"/>
      <c r="OA786" s="2"/>
      <c r="OB786" s="2"/>
      <c r="OC786" s="2"/>
      <c r="OD786" s="2"/>
      <c r="OE786" s="2"/>
      <c r="OF786" s="2"/>
      <c r="OG786" s="2"/>
      <c r="OH786" s="2"/>
      <c r="OI786" s="2"/>
      <c r="OJ786" s="2"/>
      <c r="OK786" s="2"/>
      <c r="OL786" s="2"/>
      <c r="OM786" s="2"/>
      <c r="ON786" s="2"/>
      <c r="OO786" s="2"/>
      <c r="OP786" s="2"/>
      <c r="OQ786" s="2"/>
      <c r="OR786" s="2"/>
      <c r="OS786" s="2"/>
      <c r="OT786" s="2"/>
      <c r="OU786" s="2"/>
      <c r="OV786" s="2"/>
      <c r="OW786" s="2"/>
      <c r="OX786" s="2"/>
      <c r="OY786" s="2"/>
      <c r="OZ786" s="2"/>
      <c r="PA786" s="2"/>
      <c r="PB786" s="2"/>
      <c r="PC786" s="2"/>
      <c r="PD786" s="2"/>
      <c r="PE786" s="2"/>
      <c r="PF786" s="2"/>
      <c r="PG786" s="2"/>
      <c r="PH786" s="2"/>
      <c r="PI786" s="2"/>
      <c r="PJ786" s="2"/>
      <c r="PK786" s="2"/>
      <c r="PL786" s="2"/>
      <c r="PM786" s="2"/>
      <c r="PN786" s="2"/>
      <c r="PO786" s="2"/>
      <c r="PP786" s="2"/>
      <c r="PQ786" s="2"/>
      <c r="PR786" s="2"/>
      <c r="PS786" s="2"/>
      <c r="PT786" s="2"/>
      <c r="PU786" s="2"/>
      <c r="PV786" s="2"/>
      <c r="PW786" s="2"/>
      <c r="PX786" s="2"/>
      <c r="PY786" s="2"/>
      <c r="PZ786" s="2"/>
      <c r="QA786" s="2"/>
      <c r="QB786" s="2"/>
      <c r="QC786" s="2"/>
      <c r="QD786" s="2"/>
      <c r="QE786" s="2"/>
      <c r="QF786" s="2"/>
      <c r="QG786" s="2"/>
      <c r="QH786" s="2"/>
      <c r="QI786" s="2"/>
      <c r="QJ786" s="2"/>
      <c r="QK786" s="2"/>
      <c r="QL786" s="2"/>
      <c r="QM786" s="2"/>
      <c r="QN786" s="2"/>
      <c r="QO786" s="2"/>
      <c r="QP786" s="2"/>
      <c r="QQ786" s="2"/>
      <c r="QR786" s="2"/>
      <c r="QS786" s="2"/>
      <c r="QT786" s="2"/>
      <c r="QU786" s="2"/>
      <c r="QV786" s="2"/>
      <c r="QW786" s="2"/>
      <c r="QX786" s="2"/>
      <c r="QY786" s="2"/>
      <c r="QZ786" s="2"/>
      <c r="RA786" s="2"/>
      <c r="RB786" s="2"/>
      <c r="RC786" s="2"/>
      <c r="RD786" s="2"/>
      <c r="RE786" s="2"/>
      <c r="RF786" s="2"/>
      <c r="RG786" s="2"/>
      <c r="RH786" s="2"/>
      <c r="RI786" s="2"/>
      <c r="RJ786" s="2"/>
      <c r="RK786" s="2"/>
      <c r="RL786" s="2"/>
      <c r="RM786" s="2"/>
      <c r="RN786" s="2"/>
      <c r="RO786" s="2"/>
      <c r="RP786" s="2"/>
      <c r="RQ786" s="2"/>
      <c r="RR786" s="2"/>
      <c r="RS786" s="2"/>
      <c r="RT786" s="2"/>
      <c r="RU786" s="2"/>
      <c r="RV786" s="2"/>
      <c r="RW786" s="2"/>
      <c r="RX786" s="2"/>
      <c r="RY786" s="2"/>
      <c r="RZ786" s="2"/>
      <c r="SA786" s="2"/>
      <c r="SB786" s="2"/>
      <c r="SC786" s="2"/>
      <c r="SD786" s="2"/>
      <c r="SE786" s="2"/>
      <c r="SF786" s="2"/>
      <c r="SG786" s="2"/>
      <c r="SH786" s="2"/>
      <c r="SI786" s="2"/>
      <c r="SJ786" s="2"/>
      <c r="SK786" s="2"/>
      <c r="SL786" s="2"/>
      <c r="SM786" s="2"/>
      <c r="SN786" s="2"/>
      <c r="SO786" s="2"/>
      <c r="SP786" s="2"/>
      <c r="SQ786" s="2"/>
      <c r="SR786" s="2"/>
      <c r="SS786" s="2"/>
      <c r="ST786" s="2"/>
      <c r="SU786" s="2"/>
      <c r="SV786" s="2"/>
      <c r="SW786" s="2"/>
      <c r="SX786" s="2"/>
      <c r="SY786" s="2"/>
      <c r="SZ786" s="2"/>
      <c r="TA786" s="2"/>
      <c r="TB786" s="2"/>
      <c r="TC786" s="2"/>
      <c r="TD786" s="2"/>
      <c r="TE786" s="2"/>
      <c r="TF786" s="2"/>
      <c r="TG786" s="2"/>
      <c r="TH786" s="2"/>
      <c r="TI786" s="2"/>
      <c r="TJ786" s="2"/>
      <c r="TK786" s="2"/>
      <c r="TL786" s="2"/>
      <c r="TM786" s="2"/>
      <c r="TN786" s="2"/>
      <c r="TO786" s="2"/>
      <c r="TP786" s="2"/>
      <c r="TQ786" s="2"/>
      <c r="TR786" s="2"/>
      <c r="TS786" s="2"/>
      <c r="TT786" s="2"/>
      <c r="TU786" s="2"/>
      <c r="TV786" s="2"/>
      <c r="TW786" s="2"/>
      <c r="TX786" s="2"/>
      <c r="TY786" s="2"/>
      <c r="TZ786" s="2"/>
      <c r="UA786" s="2"/>
      <c r="UB786" s="2"/>
      <c r="UC786" s="2"/>
      <c r="UD786" s="2"/>
      <c r="UE786" s="2"/>
      <c r="UF786" s="2"/>
      <c r="UG786" s="2"/>
      <c r="UH786" s="2"/>
      <c r="UI786" s="2"/>
      <c r="UJ786" s="2"/>
      <c r="UK786" s="2"/>
      <c r="UL786" s="2"/>
      <c r="UM786" s="2"/>
      <c r="UN786" s="2"/>
      <c r="UO786" s="2"/>
      <c r="UP786" s="2"/>
      <c r="UQ786" s="2"/>
      <c r="UR786" s="2"/>
      <c r="US786" s="2"/>
      <c r="UT786" s="2"/>
      <c r="UU786" s="2"/>
      <c r="UV786" s="2"/>
      <c r="UW786" s="2"/>
      <c r="UX786" s="2"/>
      <c r="UY786" s="2"/>
      <c r="UZ786" s="2"/>
      <c r="VA786" s="2"/>
      <c r="VB786" s="2"/>
      <c r="VC786" s="2"/>
      <c r="VD786" s="2"/>
      <c r="VE786" s="2"/>
      <c r="VF786" s="2"/>
      <c r="VG786" s="2"/>
      <c r="VH786" s="2"/>
      <c r="VI786" s="2"/>
      <c r="VJ786" s="2"/>
      <c r="VK786" s="2"/>
      <c r="VL786" s="2"/>
      <c r="VM786" s="2"/>
      <c r="VN786" s="2"/>
      <c r="VO786" s="2"/>
      <c r="VP786" s="2"/>
      <c r="VQ786" s="2"/>
      <c r="VR786" s="2"/>
      <c r="VS786" s="2"/>
      <c r="VT786" s="2"/>
      <c r="VU786" s="2"/>
      <c r="VV786" s="2"/>
      <c r="VW786" s="2"/>
      <c r="VX786" s="2"/>
      <c r="VY786" s="2"/>
      <c r="VZ786" s="2"/>
      <c r="WA786" s="2"/>
      <c r="WB786" s="2"/>
      <c r="WC786" s="2"/>
      <c r="WD786" s="2"/>
      <c r="WE786" s="2"/>
      <c r="WF786" s="2"/>
      <c r="WG786" s="2"/>
      <c r="WH786" s="2"/>
      <c r="WI786" s="2"/>
      <c r="WJ786" s="2"/>
      <c r="WK786" s="2"/>
      <c r="WL786" s="2"/>
      <c r="WM786" s="2"/>
      <c r="WN786" s="2"/>
      <c r="WO786" s="2"/>
      <c r="WP786" s="2"/>
      <c r="WQ786" s="2"/>
      <c r="WR786" s="2"/>
      <c r="WS786" s="2"/>
      <c r="WT786" s="2"/>
      <c r="WU786" s="2"/>
      <c r="WV786" s="2"/>
      <c r="WW786" s="2"/>
      <c r="WX786" s="2"/>
      <c r="WY786" s="2"/>
      <c r="WZ786" s="2"/>
      <c r="XA786" s="2"/>
      <c r="XB786" s="2"/>
      <c r="XC786" s="2"/>
      <c r="XD786" s="2"/>
      <c r="XE786" s="2"/>
      <c r="XF786" s="2"/>
      <c r="XG786" s="2"/>
      <c r="XH786" s="2"/>
      <c r="XI786" s="2"/>
      <c r="XJ786" s="2"/>
      <c r="XK786" s="2"/>
      <c r="XL786" s="2"/>
      <c r="XM786" s="2"/>
      <c r="XN786" s="2"/>
      <c r="XO786" s="2"/>
      <c r="XP786" s="2"/>
      <c r="XQ786" s="2"/>
      <c r="XR786" s="2"/>
      <c r="XS786" s="2"/>
      <c r="XT786" s="2"/>
      <c r="XU786" s="2"/>
      <c r="XV786" s="2"/>
      <c r="XW786" s="2"/>
      <c r="XX786" s="2"/>
      <c r="XY786" s="2"/>
      <c r="XZ786" s="2"/>
      <c r="YA786" s="2"/>
      <c r="YB786" s="2"/>
      <c r="YC786" s="2"/>
      <c r="YD786" s="2"/>
      <c r="YE786" s="2"/>
      <c r="YF786" s="2"/>
      <c r="YG786" s="2"/>
      <c r="YH786" s="2"/>
      <c r="YI786" s="2"/>
      <c r="YJ786" s="2"/>
      <c r="YK786" s="2"/>
      <c r="YL786" s="2"/>
      <c r="YM786" s="2"/>
      <c r="YN786" s="2"/>
      <c r="YO786" s="2"/>
      <c r="YP786" s="2"/>
      <c r="YQ786" s="2"/>
      <c r="YR786" s="2"/>
      <c r="YS786" s="2"/>
      <c r="YT786" s="2"/>
      <c r="YU786" s="2"/>
      <c r="YV786" s="2"/>
      <c r="YW786" s="2"/>
      <c r="YX786" s="2"/>
      <c r="YY786" s="2"/>
      <c r="YZ786" s="2"/>
      <c r="ZA786" s="2"/>
      <c r="ZB786" s="2"/>
      <c r="ZC786" s="2"/>
      <c r="ZD786" s="2"/>
      <c r="ZE786" s="2"/>
      <c r="ZF786" s="2"/>
      <c r="ZG786" s="2"/>
      <c r="ZH786" s="2"/>
      <c r="ZI786" s="2"/>
      <c r="ZJ786" s="2"/>
      <c r="ZK786" s="2"/>
      <c r="ZL786" s="2"/>
      <c r="ZM786" s="2"/>
      <c r="ZN786" s="2"/>
      <c r="ZO786" s="2"/>
      <c r="ZP786" s="2"/>
      <c r="ZQ786" s="2"/>
      <c r="ZR786" s="2"/>
      <c r="ZS786" s="2"/>
      <c r="ZT786" s="2"/>
      <c r="ZU786" s="2"/>
      <c r="ZV786" s="2"/>
      <c r="ZW786" s="2"/>
      <c r="ZX786" s="2"/>
      <c r="ZY786" s="2"/>
      <c r="ZZ786" s="2"/>
      <c r="AAA786" s="2"/>
      <c r="AAB786" s="2"/>
      <c r="AAC786" s="2"/>
      <c r="AAD786" s="2"/>
      <c r="AAE786" s="2"/>
      <c r="AAF786" s="2"/>
      <c r="AAG786" s="2"/>
      <c r="AAH786" s="2"/>
      <c r="AAI786" s="2"/>
      <c r="AAJ786" s="2"/>
      <c r="AAK786" s="2"/>
      <c r="AAL786" s="2"/>
      <c r="AAM786" s="2"/>
      <c r="AAN786" s="2"/>
      <c r="AAO786" s="2"/>
      <c r="AAP786" s="2"/>
      <c r="AAQ786" s="2"/>
      <c r="AAR786" s="2"/>
      <c r="AAS786" s="2"/>
      <c r="AAT786" s="2"/>
      <c r="AAU786" s="2"/>
      <c r="AAV786" s="2"/>
      <c r="AAW786" s="2"/>
      <c r="AAX786" s="2"/>
      <c r="AAY786" s="2"/>
      <c r="AAZ786" s="2"/>
      <c r="ABA786" s="2"/>
      <c r="ABB786" s="2"/>
      <c r="ABC786" s="2"/>
      <c r="ABD786" s="2"/>
      <c r="ABE786" s="2"/>
      <c r="ABF786" s="2"/>
      <c r="ABG786" s="2"/>
      <c r="ABH786" s="2"/>
      <c r="ABI786" s="2"/>
      <c r="ABJ786" s="2"/>
      <c r="ABK786" s="2"/>
      <c r="ABL786" s="2"/>
      <c r="ABM786" s="2"/>
      <c r="ABN786" s="2"/>
      <c r="ABO786" s="2"/>
      <c r="ABP786" s="2"/>
      <c r="ABQ786" s="2"/>
      <c r="ABR786" s="2"/>
      <c r="ABS786" s="2"/>
      <c r="ABT786" s="2"/>
      <c r="ABU786" s="2"/>
      <c r="ABV786" s="2"/>
      <c r="ABW786" s="2"/>
      <c r="ABX786" s="2"/>
      <c r="ABY786" s="2"/>
      <c r="ABZ786" s="2"/>
    </row>
    <row r="787" spans="1:754" x14ac:dyDescent="0.2">
      <c r="A787" s="2">
        <v>1935</v>
      </c>
      <c r="B787" s="19" t="s">
        <v>39</v>
      </c>
      <c r="C787" s="5">
        <v>324449</v>
      </c>
      <c r="D787" s="5">
        <v>3878</v>
      </c>
      <c r="E787" s="7">
        <f>C787/D787</f>
        <v>83.664002062919025</v>
      </c>
      <c r="F787" s="11">
        <f>C787/519482</f>
        <v>0.62456254499674679</v>
      </c>
      <c r="G787" s="15"/>
    </row>
    <row r="788" spans="1:754" x14ac:dyDescent="0.2">
      <c r="A788">
        <v>1925</v>
      </c>
      <c r="B788" s="19" t="s">
        <v>39</v>
      </c>
      <c r="C788">
        <v>310780</v>
      </c>
      <c r="D788">
        <v>3706</v>
      </c>
      <c r="E788" s="7">
        <f>C788/D788</f>
        <v>83.85860766324879</v>
      </c>
      <c r="F788" s="11">
        <f>C788/519482</f>
        <v>0.59824979498808428</v>
      </c>
    </row>
    <row r="789" spans="1:754" x14ac:dyDescent="0.2">
      <c r="A789" s="2">
        <v>1945</v>
      </c>
      <c r="B789" s="19" t="s">
        <v>39</v>
      </c>
      <c r="C789" s="6">
        <v>299865</v>
      </c>
      <c r="D789" s="5">
        <v>3378</v>
      </c>
      <c r="E789" s="7">
        <f>C789/D789</f>
        <v>88.769982238010655</v>
      </c>
      <c r="F789" s="11">
        <f>C789/519482</f>
        <v>0.57723847987033239</v>
      </c>
      <c r="G789" s="15"/>
    </row>
    <row r="790" spans="1:754" x14ac:dyDescent="0.2">
      <c r="A790" s="2">
        <v>1954</v>
      </c>
      <c r="B790" s="19" t="s">
        <v>39</v>
      </c>
      <c r="C790" s="6">
        <v>238937</v>
      </c>
      <c r="D790" s="5">
        <v>2129</v>
      </c>
      <c r="E790" s="7">
        <f>C790/D790</f>
        <v>112.2296852982621</v>
      </c>
      <c r="F790" s="11">
        <f>C790/519482</f>
        <v>0.45995241413561971</v>
      </c>
      <c r="G790" s="15"/>
    </row>
    <row r="791" spans="1:754" x14ac:dyDescent="0.2">
      <c r="A791" s="2">
        <v>1959</v>
      </c>
      <c r="B791" s="19" t="s">
        <v>39</v>
      </c>
      <c r="C791" s="6">
        <v>235153</v>
      </c>
      <c r="D791" s="5">
        <v>2055</v>
      </c>
      <c r="E791" s="7">
        <f>C791/D791</f>
        <v>114.42968369829684</v>
      </c>
      <c r="F791" s="11">
        <f>C791/519482</f>
        <v>0.45266823489553054</v>
      </c>
      <c r="G791" s="15"/>
    </row>
    <row r="792" spans="1:754" x14ac:dyDescent="0.2">
      <c r="A792" s="2">
        <v>1964</v>
      </c>
      <c r="B792" s="19" t="s">
        <v>39</v>
      </c>
      <c r="C792" s="6">
        <v>202089</v>
      </c>
      <c r="D792" s="5">
        <v>1537</v>
      </c>
      <c r="E792" s="7">
        <f>C792/D792</f>
        <v>131.48275862068965</v>
      </c>
      <c r="F792" s="11">
        <f>C792/519482</f>
        <v>0.38902021629238359</v>
      </c>
      <c r="G792" s="15"/>
    </row>
    <row r="793" spans="1:754" x14ac:dyDescent="0.2">
      <c r="A793" s="2">
        <v>1969</v>
      </c>
      <c r="B793" s="19" t="s">
        <v>39</v>
      </c>
      <c r="C793" s="6">
        <v>157194</v>
      </c>
      <c r="D793" s="5">
        <v>1124</v>
      </c>
      <c r="E793" s="7">
        <f>C793/D793</f>
        <v>139.85231316725978</v>
      </c>
      <c r="F793" s="11">
        <f>C793/519482</f>
        <v>0.30259758759687533</v>
      </c>
    </row>
    <row r="794" spans="1:754" x14ac:dyDescent="0.2">
      <c r="A794" s="2">
        <v>2002</v>
      </c>
      <c r="B794" s="19" t="s">
        <v>40</v>
      </c>
      <c r="C794" s="6">
        <v>132947</v>
      </c>
      <c r="D794">
        <v>504</v>
      </c>
      <c r="E794" s="7">
        <f>C794/D794</f>
        <v>263.78373015873018</v>
      </c>
      <c r="F794" s="11">
        <f>C794/250406</f>
        <v>0.53092577653890083</v>
      </c>
      <c r="G794" s="14">
        <v>43660</v>
      </c>
      <c r="H794" s="16">
        <f>C794/G794</f>
        <v>3.0450526797984425</v>
      </c>
    </row>
    <row r="795" spans="1:754" x14ac:dyDescent="0.2">
      <c r="A795">
        <v>1992</v>
      </c>
      <c r="B795" s="19" t="s">
        <v>40</v>
      </c>
      <c r="C795" s="6">
        <v>133854</v>
      </c>
      <c r="D795">
        <v>469</v>
      </c>
      <c r="E795" s="7">
        <f>C795/D795</f>
        <v>285.40298507462688</v>
      </c>
      <c r="F795" s="11">
        <f>C795/250406</f>
        <v>0.5345478942197871</v>
      </c>
      <c r="G795" s="5">
        <v>43674</v>
      </c>
      <c r="H795" s="16">
        <f>C795/G795</f>
        <v>3.0648440719879106</v>
      </c>
    </row>
    <row r="796" spans="1:754" x14ac:dyDescent="0.2">
      <c r="A796" s="2">
        <v>2017</v>
      </c>
      <c r="B796" s="19" t="s">
        <v>40</v>
      </c>
      <c r="C796" s="5">
        <v>129573</v>
      </c>
      <c r="D796">
        <v>498</v>
      </c>
      <c r="E796" s="7">
        <f>C796/D796</f>
        <v>260.18674698795184</v>
      </c>
      <c r="F796" s="11">
        <f>C796/250406</f>
        <v>0.51745165850658525</v>
      </c>
      <c r="G796" s="5">
        <v>40815</v>
      </c>
      <c r="H796" s="16">
        <f>C796/G796</f>
        <v>3.1746416758544651</v>
      </c>
    </row>
    <row r="797" spans="1:754" x14ac:dyDescent="0.2">
      <c r="A797" s="2">
        <v>2012</v>
      </c>
      <c r="B797" s="19" t="s">
        <v>40</v>
      </c>
      <c r="C797" s="5">
        <v>135090</v>
      </c>
      <c r="D797">
        <v>487</v>
      </c>
      <c r="E797" s="7">
        <f>C797/D797</f>
        <v>277.3921971252567</v>
      </c>
      <c r="F797" s="11">
        <f>C797/250406</f>
        <v>0.53948387818183274</v>
      </c>
      <c r="G797" s="5">
        <v>42396</v>
      </c>
      <c r="H797" s="16">
        <f>C797/G797</f>
        <v>3.1863855080667989</v>
      </c>
    </row>
    <row r="798" spans="1:754" x14ac:dyDescent="0.2">
      <c r="A798" s="2">
        <v>2007</v>
      </c>
      <c r="B798" s="19" t="s">
        <v>40</v>
      </c>
      <c r="C798" s="5">
        <v>139764</v>
      </c>
      <c r="D798">
        <v>554</v>
      </c>
      <c r="E798" s="7">
        <f>C798/D798</f>
        <v>252.28158844765343</v>
      </c>
      <c r="F798" s="11">
        <f>C798/250406</f>
        <v>0.55814956510626745</v>
      </c>
      <c r="G798" s="5">
        <v>43342</v>
      </c>
      <c r="H798" s="16">
        <f>C798/G798</f>
        <v>3.224678141294818</v>
      </c>
    </row>
    <row r="799" spans="1:754" x14ac:dyDescent="0.2">
      <c r="A799">
        <v>1997</v>
      </c>
      <c r="B799" s="19" t="s">
        <v>40</v>
      </c>
      <c r="C799" s="6">
        <v>143397</v>
      </c>
      <c r="D799">
        <v>456</v>
      </c>
      <c r="E799" s="7">
        <f>C799/D799</f>
        <v>314.46710526315792</v>
      </c>
      <c r="F799" s="11">
        <f>C799/250406</f>
        <v>0.57265800340247441</v>
      </c>
      <c r="G799" s="5">
        <v>44172</v>
      </c>
      <c r="H799" s="16">
        <f>C799/G799</f>
        <v>3.2463325183374083</v>
      </c>
    </row>
    <row r="800" spans="1:754" x14ac:dyDescent="0.2">
      <c r="A800">
        <v>1987</v>
      </c>
      <c r="B800" s="19" t="s">
        <v>40</v>
      </c>
      <c r="C800" s="6">
        <v>152354</v>
      </c>
      <c r="D800" s="5">
        <v>581</v>
      </c>
      <c r="E800" s="7">
        <f>C800/D800</f>
        <v>262.22719449225474</v>
      </c>
      <c r="F800" s="11">
        <f>C800/250406</f>
        <v>0.60842791306917565</v>
      </c>
      <c r="G800" s="5">
        <v>40282</v>
      </c>
      <c r="H800" s="16">
        <f>C800/G800</f>
        <v>3.7821855915793656</v>
      </c>
    </row>
    <row r="801" spans="1:754" x14ac:dyDescent="0.2">
      <c r="A801">
        <v>1982</v>
      </c>
      <c r="B801" s="19" t="s">
        <v>40</v>
      </c>
      <c r="C801" s="6">
        <v>153274</v>
      </c>
      <c r="D801" s="5">
        <v>642</v>
      </c>
      <c r="E801" s="7">
        <f>C801/D801</f>
        <v>238.74454828660436</v>
      </c>
      <c r="F801" s="11">
        <f>C801/250406</f>
        <v>0.61210194643898308</v>
      </c>
      <c r="G801" s="14">
        <v>38768</v>
      </c>
      <c r="H801" s="16">
        <f>C801/G801</f>
        <v>3.9536215435410647</v>
      </c>
      <c r="DU801" s="2"/>
      <c r="DV801" s="2"/>
      <c r="DW801" s="2"/>
      <c r="DX801" s="2"/>
      <c r="DY801" s="2"/>
      <c r="DZ801" s="2"/>
      <c r="EA801" s="2"/>
      <c r="EB801" s="2"/>
      <c r="EC801" s="2"/>
      <c r="ED801" s="2"/>
      <c r="EE801" s="2"/>
      <c r="EF801" s="2"/>
      <c r="EG801" s="2"/>
      <c r="EH801" s="2"/>
      <c r="EI801" s="2"/>
      <c r="EJ801" s="2"/>
      <c r="EK801" s="2"/>
      <c r="EL801" s="2"/>
      <c r="EM801" s="2"/>
      <c r="EN801" s="2"/>
      <c r="EO801" s="2"/>
      <c r="EP801" s="2"/>
      <c r="EQ801" s="2"/>
      <c r="ER801" s="2"/>
      <c r="ES801" s="2"/>
      <c r="ET801" s="2"/>
      <c r="EU801" s="2"/>
      <c r="EV801" s="2"/>
      <c r="EW801" s="2"/>
      <c r="EX801" s="2"/>
      <c r="EY801" s="2"/>
      <c r="EZ801" s="2"/>
      <c r="FA801" s="2"/>
      <c r="FB801" s="2"/>
      <c r="FC801" s="2"/>
      <c r="FD801" s="2"/>
      <c r="FE801" s="2"/>
      <c r="FF801" s="2"/>
      <c r="FG801" s="2"/>
      <c r="FH801" s="2"/>
      <c r="FI801" s="2"/>
      <c r="FJ801" s="2"/>
      <c r="FK801" s="2"/>
      <c r="FL801" s="2"/>
      <c r="FM801" s="2"/>
      <c r="FN801" s="2"/>
      <c r="FO801" s="2"/>
      <c r="FP801" s="2"/>
      <c r="FQ801" s="2"/>
      <c r="FR801" s="2"/>
      <c r="FS801" s="2"/>
      <c r="FT801" s="2"/>
      <c r="FU801" s="2"/>
      <c r="FV801" s="2"/>
      <c r="FW801" s="2"/>
      <c r="FX801" s="2"/>
      <c r="FY801" s="2"/>
      <c r="FZ801" s="2"/>
      <c r="GA801" s="2"/>
      <c r="GB801" s="2"/>
      <c r="GC801" s="2"/>
      <c r="GD801" s="2"/>
      <c r="GE801" s="2"/>
      <c r="GF801" s="2"/>
      <c r="GG801" s="2"/>
      <c r="GH801" s="2"/>
      <c r="GI801" s="2"/>
      <c r="GJ801" s="2"/>
      <c r="GK801" s="2"/>
      <c r="GL801" s="2"/>
      <c r="GM801" s="2"/>
      <c r="GN801" s="2"/>
      <c r="GO801" s="2"/>
      <c r="GP801" s="2"/>
      <c r="GQ801" s="2"/>
      <c r="GR801" s="2"/>
      <c r="GS801" s="2"/>
      <c r="GT801" s="2"/>
      <c r="GU801" s="2"/>
      <c r="GV801" s="2"/>
      <c r="GW801" s="2"/>
      <c r="GX801" s="2"/>
      <c r="GY801" s="2"/>
      <c r="GZ801" s="2"/>
      <c r="HA801" s="2"/>
      <c r="HB801" s="2"/>
      <c r="HC801" s="2"/>
      <c r="HD801" s="2"/>
      <c r="HE801" s="2"/>
      <c r="HF801" s="2"/>
      <c r="HG801" s="2"/>
      <c r="HH801" s="2"/>
      <c r="HI801" s="2"/>
      <c r="HJ801" s="2"/>
      <c r="HK801" s="2"/>
      <c r="HL801" s="2"/>
      <c r="HM801" s="2"/>
      <c r="HN801" s="2"/>
      <c r="HO801" s="2"/>
      <c r="HP801" s="2"/>
      <c r="HQ801" s="2"/>
      <c r="HR801" s="2"/>
      <c r="HS801" s="2"/>
      <c r="HT801" s="2"/>
      <c r="HU801" s="2"/>
      <c r="HV801" s="2"/>
      <c r="HW801" s="2"/>
      <c r="HX801" s="2"/>
      <c r="HY801" s="2"/>
      <c r="HZ801" s="2"/>
      <c r="IA801" s="2"/>
      <c r="IB801" s="2"/>
      <c r="IC801" s="2"/>
      <c r="ID801" s="2"/>
      <c r="IE801" s="2"/>
      <c r="IF801" s="2"/>
      <c r="IG801" s="2"/>
      <c r="IH801" s="2"/>
      <c r="II801" s="2"/>
      <c r="IJ801" s="2"/>
      <c r="IK801" s="2"/>
      <c r="IL801" s="2"/>
      <c r="IM801" s="2"/>
      <c r="IN801" s="2"/>
      <c r="IO801" s="2"/>
      <c r="IP801" s="2"/>
      <c r="IQ801" s="2"/>
      <c r="IR801" s="2"/>
      <c r="IS801" s="2"/>
      <c r="IT801" s="2"/>
      <c r="IU801" s="2"/>
      <c r="IV801" s="2"/>
      <c r="IW801" s="2"/>
      <c r="IX801" s="2"/>
      <c r="IY801" s="2"/>
      <c r="IZ801" s="2"/>
      <c r="JA801" s="2"/>
      <c r="JB801" s="2"/>
      <c r="JC801" s="2"/>
      <c r="JD801" s="2"/>
      <c r="JE801" s="2"/>
      <c r="JF801" s="2"/>
      <c r="JG801" s="2"/>
      <c r="JH801" s="2"/>
      <c r="JI801" s="2"/>
      <c r="JJ801" s="2"/>
      <c r="JK801" s="2"/>
      <c r="JL801" s="2"/>
      <c r="JM801" s="2"/>
      <c r="JN801" s="2"/>
      <c r="JO801" s="2"/>
      <c r="JP801" s="2"/>
      <c r="JQ801" s="2"/>
      <c r="JR801" s="2"/>
      <c r="JS801" s="2"/>
      <c r="JT801" s="2"/>
      <c r="JU801" s="2"/>
      <c r="JV801" s="2"/>
      <c r="JW801" s="2"/>
      <c r="JX801" s="2"/>
      <c r="JY801" s="2"/>
      <c r="JZ801" s="2"/>
      <c r="KA801" s="2"/>
      <c r="KB801" s="2"/>
      <c r="KC801" s="2"/>
      <c r="KD801" s="2"/>
      <c r="KE801" s="2"/>
      <c r="KF801" s="2"/>
      <c r="KG801" s="2"/>
      <c r="KH801" s="2"/>
      <c r="KI801" s="2"/>
      <c r="KJ801" s="2"/>
      <c r="KK801" s="2"/>
      <c r="KL801" s="2"/>
      <c r="KM801" s="2"/>
      <c r="KN801" s="2"/>
      <c r="KO801" s="2"/>
      <c r="KP801" s="2"/>
      <c r="KQ801" s="2"/>
      <c r="KR801" s="2"/>
      <c r="KS801" s="2"/>
      <c r="KT801" s="2"/>
      <c r="KU801" s="2"/>
      <c r="KV801" s="2"/>
      <c r="KW801" s="2"/>
      <c r="KX801" s="2"/>
      <c r="KY801" s="2"/>
      <c r="KZ801" s="2"/>
      <c r="LA801" s="2"/>
      <c r="LB801" s="2"/>
      <c r="LC801" s="2"/>
      <c r="LD801" s="2"/>
      <c r="LE801" s="2"/>
      <c r="LF801" s="2"/>
      <c r="LG801" s="2"/>
      <c r="LH801" s="2"/>
      <c r="LI801" s="2"/>
      <c r="LJ801" s="2"/>
      <c r="LK801" s="2"/>
      <c r="LL801" s="2"/>
      <c r="LM801" s="2"/>
      <c r="LN801" s="2"/>
      <c r="LO801" s="2"/>
      <c r="LP801" s="2"/>
      <c r="LQ801" s="2"/>
      <c r="LR801" s="2"/>
      <c r="LS801" s="2"/>
      <c r="LT801" s="2"/>
      <c r="LU801" s="2"/>
      <c r="LV801" s="2"/>
      <c r="LW801" s="2"/>
      <c r="LX801" s="2"/>
      <c r="LY801" s="2"/>
      <c r="LZ801" s="2"/>
      <c r="MA801" s="2"/>
      <c r="MB801" s="2"/>
      <c r="MC801" s="2"/>
      <c r="MD801" s="2"/>
      <c r="ME801" s="2"/>
      <c r="MF801" s="2"/>
      <c r="MG801" s="2"/>
      <c r="MH801" s="2"/>
      <c r="MI801" s="2"/>
      <c r="MJ801" s="2"/>
      <c r="MK801" s="2"/>
      <c r="ML801" s="2"/>
      <c r="MM801" s="2"/>
      <c r="MN801" s="2"/>
      <c r="MO801" s="2"/>
      <c r="MP801" s="2"/>
      <c r="MQ801" s="2"/>
      <c r="MR801" s="2"/>
      <c r="MS801" s="2"/>
      <c r="MT801" s="2"/>
      <c r="MU801" s="2"/>
      <c r="MV801" s="2"/>
      <c r="MW801" s="2"/>
      <c r="MX801" s="2"/>
      <c r="MY801" s="2"/>
      <c r="MZ801" s="2"/>
      <c r="NA801" s="2"/>
      <c r="NB801" s="2"/>
      <c r="NC801" s="2"/>
      <c r="ND801" s="2"/>
      <c r="NE801" s="2"/>
      <c r="NF801" s="2"/>
      <c r="NG801" s="2"/>
      <c r="NH801" s="2"/>
      <c r="NI801" s="2"/>
      <c r="NJ801" s="2"/>
      <c r="NK801" s="2"/>
      <c r="NL801" s="2"/>
      <c r="NM801" s="2"/>
      <c r="NN801" s="2"/>
      <c r="NO801" s="2"/>
      <c r="NP801" s="2"/>
      <c r="NQ801" s="2"/>
      <c r="NR801" s="2"/>
      <c r="NS801" s="2"/>
      <c r="NT801" s="2"/>
      <c r="NU801" s="2"/>
      <c r="NV801" s="2"/>
      <c r="NW801" s="2"/>
      <c r="NX801" s="2"/>
      <c r="NY801" s="2"/>
      <c r="NZ801" s="2"/>
      <c r="OA801" s="2"/>
      <c r="OB801" s="2"/>
      <c r="OC801" s="2"/>
      <c r="OD801" s="2"/>
      <c r="OE801" s="2"/>
      <c r="OF801" s="2"/>
      <c r="OG801" s="2"/>
      <c r="OH801" s="2"/>
      <c r="OI801" s="2"/>
      <c r="OJ801" s="2"/>
      <c r="OK801" s="2"/>
      <c r="OL801" s="2"/>
      <c r="OM801" s="2"/>
      <c r="ON801" s="2"/>
      <c r="OO801" s="2"/>
      <c r="OP801" s="2"/>
      <c r="OQ801" s="2"/>
      <c r="OR801" s="2"/>
      <c r="OS801" s="2"/>
      <c r="OT801" s="2"/>
      <c r="OU801" s="2"/>
      <c r="OV801" s="2"/>
      <c r="OW801" s="2"/>
      <c r="OX801" s="2"/>
      <c r="OY801" s="2"/>
      <c r="OZ801" s="2"/>
      <c r="PA801" s="2"/>
      <c r="PB801" s="2"/>
      <c r="PC801" s="2"/>
      <c r="PD801" s="2"/>
      <c r="PE801" s="2"/>
      <c r="PF801" s="2"/>
      <c r="PG801" s="2"/>
      <c r="PH801" s="2"/>
      <c r="PI801" s="2"/>
      <c r="PJ801" s="2"/>
      <c r="PK801" s="2"/>
      <c r="PL801" s="2"/>
      <c r="PM801" s="2"/>
      <c r="PN801" s="2"/>
      <c r="PO801" s="2"/>
      <c r="PP801" s="2"/>
      <c r="PQ801" s="2"/>
      <c r="PR801" s="2"/>
      <c r="PS801" s="2"/>
      <c r="PT801" s="2"/>
      <c r="PU801" s="2"/>
      <c r="PV801" s="2"/>
      <c r="PW801" s="2"/>
      <c r="PX801" s="2"/>
      <c r="PY801" s="2"/>
      <c r="PZ801" s="2"/>
      <c r="QA801" s="2"/>
      <c r="QB801" s="2"/>
      <c r="QC801" s="2"/>
      <c r="QD801" s="2"/>
      <c r="QE801" s="2"/>
      <c r="QF801" s="2"/>
      <c r="QG801" s="2"/>
      <c r="QH801" s="2"/>
      <c r="QI801" s="2"/>
      <c r="QJ801" s="2"/>
      <c r="QK801" s="2"/>
      <c r="QL801" s="2"/>
      <c r="QM801" s="2"/>
      <c r="QN801" s="2"/>
      <c r="QO801" s="2"/>
      <c r="QP801" s="2"/>
      <c r="QQ801" s="2"/>
      <c r="QR801" s="2"/>
      <c r="QS801" s="2"/>
      <c r="QT801" s="2"/>
      <c r="QU801" s="2"/>
      <c r="QV801" s="2"/>
      <c r="QW801" s="2"/>
      <c r="QX801" s="2"/>
      <c r="QY801" s="2"/>
      <c r="QZ801" s="2"/>
      <c r="RA801" s="2"/>
      <c r="RB801" s="2"/>
      <c r="RC801" s="2"/>
      <c r="RD801" s="2"/>
      <c r="RE801" s="2"/>
      <c r="RF801" s="2"/>
      <c r="RG801" s="2"/>
      <c r="RH801" s="2"/>
      <c r="RI801" s="2"/>
      <c r="RJ801" s="2"/>
      <c r="RK801" s="2"/>
      <c r="RL801" s="2"/>
      <c r="RM801" s="2"/>
      <c r="RN801" s="2"/>
      <c r="RO801" s="2"/>
      <c r="RP801" s="2"/>
      <c r="RQ801" s="2"/>
      <c r="RR801" s="2"/>
      <c r="RS801" s="2"/>
      <c r="RT801" s="2"/>
      <c r="RU801" s="2"/>
      <c r="RV801" s="2"/>
      <c r="RW801" s="2"/>
      <c r="RX801" s="2"/>
      <c r="RY801" s="2"/>
      <c r="RZ801" s="2"/>
      <c r="SA801" s="2"/>
      <c r="SB801" s="2"/>
      <c r="SC801" s="2"/>
      <c r="SD801" s="2"/>
      <c r="SE801" s="2"/>
      <c r="SF801" s="2"/>
      <c r="SG801" s="2"/>
      <c r="SH801" s="2"/>
      <c r="SI801" s="2"/>
      <c r="SJ801" s="2"/>
      <c r="SK801" s="2"/>
      <c r="SL801" s="2"/>
      <c r="SM801" s="2"/>
      <c r="SN801" s="2"/>
      <c r="SO801" s="2"/>
      <c r="SP801" s="2"/>
      <c r="SQ801" s="2"/>
      <c r="SR801" s="2"/>
      <c r="SS801" s="2"/>
      <c r="ST801" s="2"/>
      <c r="SU801" s="2"/>
      <c r="SV801" s="2"/>
      <c r="SW801" s="2"/>
      <c r="SX801" s="2"/>
      <c r="SY801" s="2"/>
      <c r="SZ801" s="2"/>
      <c r="TA801" s="2"/>
      <c r="TB801" s="2"/>
      <c r="TC801" s="2"/>
      <c r="TD801" s="2"/>
      <c r="TE801" s="2"/>
      <c r="TF801" s="2"/>
      <c r="TG801" s="2"/>
      <c r="TH801" s="2"/>
      <c r="TI801" s="2"/>
      <c r="TJ801" s="2"/>
      <c r="TK801" s="2"/>
      <c r="TL801" s="2"/>
      <c r="TM801" s="2"/>
      <c r="TN801" s="2"/>
      <c r="TO801" s="2"/>
      <c r="TP801" s="2"/>
      <c r="TQ801" s="2"/>
      <c r="TR801" s="2"/>
      <c r="TS801" s="2"/>
      <c r="TT801" s="2"/>
      <c r="TU801" s="2"/>
      <c r="TV801" s="2"/>
      <c r="TW801" s="2"/>
      <c r="TX801" s="2"/>
      <c r="TY801" s="2"/>
      <c r="TZ801" s="2"/>
      <c r="UA801" s="2"/>
      <c r="UB801" s="2"/>
      <c r="UC801" s="2"/>
      <c r="UD801" s="2"/>
      <c r="UE801" s="2"/>
      <c r="UF801" s="2"/>
      <c r="UG801" s="2"/>
      <c r="UH801" s="2"/>
      <c r="UI801" s="2"/>
      <c r="UJ801" s="2"/>
      <c r="UK801" s="2"/>
      <c r="UL801" s="2"/>
      <c r="UM801" s="2"/>
      <c r="UN801" s="2"/>
      <c r="UO801" s="2"/>
      <c r="UP801" s="2"/>
      <c r="UQ801" s="2"/>
      <c r="UR801" s="2"/>
      <c r="US801" s="2"/>
      <c r="UT801" s="2"/>
      <c r="UU801" s="2"/>
      <c r="UV801" s="2"/>
      <c r="UW801" s="2"/>
      <c r="UX801" s="2"/>
      <c r="UY801" s="2"/>
      <c r="UZ801" s="2"/>
      <c r="VA801" s="2"/>
      <c r="VB801" s="2"/>
      <c r="VC801" s="2"/>
      <c r="VD801" s="2"/>
      <c r="VE801" s="2"/>
      <c r="VF801" s="2"/>
      <c r="VG801" s="2"/>
      <c r="VH801" s="2"/>
      <c r="VI801" s="2"/>
      <c r="VJ801" s="2"/>
      <c r="VK801" s="2"/>
      <c r="VL801" s="2"/>
      <c r="VM801" s="2"/>
      <c r="VN801" s="2"/>
      <c r="VO801" s="2"/>
      <c r="VP801" s="2"/>
      <c r="VQ801" s="2"/>
      <c r="VR801" s="2"/>
      <c r="VS801" s="2"/>
      <c r="VT801" s="2"/>
      <c r="VU801" s="2"/>
      <c r="VV801" s="2"/>
      <c r="VW801" s="2"/>
      <c r="VX801" s="2"/>
      <c r="VY801" s="2"/>
      <c r="VZ801" s="2"/>
      <c r="WA801" s="2"/>
      <c r="WB801" s="2"/>
      <c r="WC801" s="2"/>
      <c r="WD801" s="2"/>
      <c r="WE801" s="2"/>
      <c r="WF801" s="2"/>
      <c r="WG801" s="2"/>
      <c r="WH801" s="2"/>
      <c r="WI801" s="2"/>
      <c r="WJ801" s="2"/>
      <c r="WK801" s="2"/>
      <c r="WL801" s="2"/>
      <c r="WM801" s="2"/>
      <c r="WN801" s="2"/>
      <c r="WO801" s="2"/>
      <c r="WP801" s="2"/>
      <c r="WQ801" s="2"/>
      <c r="WR801" s="2"/>
      <c r="WS801" s="2"/>
      <c r="WT801" s="2"/>
      <c r="WU801" s="2"/>
      <c r="WV801" s="2"/>
      <c r="WW801" s="2"/>
      <c r="WX801" s="2"/>
      <c r="WY801" s="2"/>
      <c r="WZ801" s="2"/>
      <c r="XA801" s="2"/>
      <c r="XB801" s="2"/>
      <c r="XC801" s="2"/>
      <c r="XD801" s="2"/>
      <c r="XE801" s="2"/>
      <c r="XF801" s="2"/>
      <c r="XG801" s="2"/>
      <c r="XH801" s="2"/>
      <c r="XI801" s="2"/>
      <c r="XJ801" s="2"/>
      <c r="XK801" s="2"/>
      <c r="XL801" s="2"/>
      <c r="XM801" s="2"/>
      <c r="XN801" s="2"/>
      <c r="XO801" s="2"/>
      <c r="XP801" s="2"/>
      <c r="XQ801" s="2"/>
      <c r="XR801" s="2"/>
      <c r="XS801" s="2"/>
      <c r="XT801" s="2"/>
      <c r="XU801" s="2"/>
      <c r="XV801" s="2"/>
      <c r="XW801" s="2"/>
      <c r="XX801" s="2"/>
      <c r="XY801" s="2"/>
      <c r="XZ801" s="2"/>
      <c r="YA801" s="2"/>
      <c r="YB801" s="2"/>
      <c r="YC801" s="2"/>
      <c r="YD801" s="2"/>
      <c r="YE801" s="2"/>
      <c r="YF801" s="2"/>
      <c r="YG801" s="2"/>
      <c r="YH801" s="2"/>
      <c r="YI801" s="2"/>
      <c r="YJ801" s="2"/>
      <c r="YK801" s="2"/>
      <c r="YL801" s="2"/>
      <c r="YM801" s="2"/>
      <c r="YN801" s="2"/>
      <c r="YO801" s="2"/>
      <c r="YP801" s="2"/>
      <c r="YQ801" s="2"/>
      <c r="YR801" s="2"/>
      <c r="YS801" s="2"/>
      <c r="YT801" s="2"/>
      <c r="YU801" s="2"/>
      <c r="YV801" s="2"/>
      <c r="YW801" s="2"/>
      <c r="YX801" s="2"/>
      <c r="YY801" s="2"/>
      <c r="YZ801" s="2"/>
      <c r="ZA801" s="2"/>
      <c r="ZB801" s="2"/>
      <c r="ZC801" s="2"/>
      <c r="ZD801" s="2"/>
      <c r="ZE801" s="2"/>
      <c r="ZF801" s="2"/>
      <c r="ZG801" s="2"/>
      <c r="ZH801" s="2"/>
      <c r="ZI801" s="2"/>
      <c r="ZJ801" s="2"/>
      <c r="ZK801" s="2"/>
      <c r="ZL801" s="2"/>
      <c r="ZM801" s="2"/>
      <c r="ZN801" s="2"/>
      <c r="ZO801" s="2"/>
      <c r="ZP801" s="2"/>
      <c r="ZQ801" s="2"/>
      <c r="ZR801" s="2"/>
      <c r="ZS801" s="2"/>
      <c r="ZT801" s="2"/>
      <c r="ZU801" s="2"/>
      <c r="ZV801" s="2"/>
      <c r="ZW801" s="2"/>
      <c r="ZX801" s="2"/>
      <c r="ZY801" s="2"/>
      <c r="ZZ801" s="2"/>
      <c r="AAA801" s="2"/>
      <c r="AAB801" s="2"/>
      <c r="AAC801" s="2"/>
      <c r="AAD801" s="2"/>
      <c r="AAE801" s="2"/>
      <c r="AAF801" s="2"/>
      <c r="AAG801" s="2"/>
      <c r="AAH801" s="2"/>
      <c r="AAI801" s="2"/>
      <c r="AAJ801" s="2"/>
      <c r="AAK801" s="2"/>
      <c r="AAL801" s="2"/>
      <c r="AAM801" s="2"/>
      <c r="AAN801" s="2"/>
      <c r="AAO801" s="2"/>
      <c r="AAP801" s="2"/>
      <c r="AAQ801" s="2"/>
      <c r="AAR801" s="2"/>
      <c r="AAS801" s="2"/>
      <c r="AAT801" s="2"/>
      <c r="AAU801" s="2"/>
      <c r="AAV801" s="2"/>
      <c r="AAW801" s="2"/>
      <c r="AAX801" s="2"/>
      <c r="AAY801" s="2"/>
      <c r="AAZ801" s="2"/>
      <c r="ABA801" s="2"/>
      <c r="ABB801" s="2"/>
      <c r="ABC801" s="2"/>
      <c r="ABD801" s="2"/>
      <c r="ABE801" s="2"/>
      <c r="ABF801" s="2"/>
      <c r="ABG801" s="2"/>
      <c r="ABH801" s="2"/>
      <c r="ABI801" s="2"/>
      <c r="ABJ801" s="2"/>
      <c r="ABK801" s="2"/>
      <c r="ABL801" s="2"/>
      <c r="ABM801" s="2"/>
      <c r="ABN801" s="2"/>
      <c r="ABO801" s="2"/>
      <c r="ABP801" s="2"/>
      <c r="ABQ801" s="2"/>
      <c r="ABR801" s="2"/>
      <c r="ABS801" s="2"/>
      <c r="ABT801" s="2"/>
      <c r="ABU801" s="2"/>
      <c r="ABV801" s="2"/>
      <c r="ABW801" s="2"/>
      <c r="ABX801" s="2"/>
      <c r="ABY801" s="2"/>
      <c r="ABZ801" s="2"/>
    </row>
    <row r="802" spans="1:754" x14ac:dyDescent="0.2">
      <c r="A802" s="2">
        <v>1978</v>
      </c>
      <c r="B802" s="19" t="s">
        <v>40</v>
      </c>
      <c r="C802" s="6">
        <v>162546</v>
      </c>
      <c r="D802" s="5">
        <v>709</v>
      </c>
      <c r="E802" s="7">
        <f>C802/D802</f>
        <v>229.26093088857544</v>
      </c>
      <c r="F802" s="11">
        <f>C802/250406</f>
        <v>0.64912981318339014</v>
      </c>
      <c r="G802" s="14">
        <v>39095</v>
      </c>
      <c r="H802" s="16">
        <f>C802/G802</f>
        <v>4.1577183783092471</v>
      </c>
    </row>
    <row r="803" spans="1:754" x14ac:dyDescent="0.2">
      <c r="A803" s="2">
        <v>1974</v>
      </c>
      <c r="B803" s="19" t="s">
        <v>40</v>
      </c>
      <c r="C803" s="6">
        <v>160284</v>
      </c>
      <c r="D803" s="5">
        <v>776</v>
      </c>
      <c r="E803" s="7">
        <f>C803/D803</f>
        <v>206.55154639175257</v>
      </c>
      <c r="F803" s="11">
        <f>C803/250406</f>
        <v>0.6400964833111028</v>
      </c>
      <c r="G803" s="14">
        <v>38270</v>
      </c>
      <c r="H803" s="16">
        <f>C803/G803</f>
        <v>4.1882414423830676</v>
      </c>
    </row>
    <row r="804" spans="1:754" x14ac:dyDescent="0.2">
      <c r="A804" s="2">
        <v>1950</v>
      </c>
      <c r="B804" s="19" t="s">
        <v>40</v>
      </c>
      <c r="C804" s="6">
        <v>201125</v>
      </c>
      <c r="D804" s="5">
        <v>1878</v>
      </c>
      <c r="E804" s="7">
        <f>C804/D804</f>
        <v>107.09531416400426</v>
      </c>
      <c r="F804" s="11">
        <f>C804/250406</f>
        <v>0.80319561032882603</v>
      </c>
      <c r="G804" s="9">
        <v>27760</v>
      </c>
      <c r="H804" s="16">
        <f>C804/G804</f>
        <v>7.2451368876080693</v>
      </c>
    </row>
    <row r="805" spans="1:754" x14ac:dyDescent="0.2">
      <c r="A805">
        <v>1930</v>
      </c>
      <c r="B805" s="19" t="s">
        <v>40</v>
      </c>
      <c r="C805" s="5">
        <v>213498</v>
      </c>
      <c r="D805" s="5">
        <v>2392</v>
      </c>
      <c r="E805" s="7">
        <f>C805/D805</f>
        <v>89.25501672240803</v>
      </c>
      <c r="F805" s="11">
        <f>C805/250406</f>
        <v>0.85260736563820361</v>
      </c>
      <c r="G805" s="9">
        <v>28619</v>
      </c>
      <c r="H805" s="16">
        <f>C805/G805</f>
        <v>7.4600090848736853</v>
      </c>
    </row>
    <row r="806" spans="1:754" x14ac:dyDescent="0.2">
      <c r="A806" s="2">
        <v>1940</v>
      </c>
      <c r="B806" s="19" t="s">
        <v>40</v>
      </c>
      <c r="C806" s="6">
        <v>208238</v>
      </c>
      <c r="D806" s="5">
        <v>2161</v>
      </c>
      <c r="E806" s="7">
        <f>C806/D806</f>
        <v>96.361869504858859</v>
      </c>
      <c r="F806" s="11">
        <f>C806/250406</f>
        <v>0.83160147919778282</v>
      </c>
      <c r="G806" s="9">
        <v>27760</v>
      </c>
      <c r="H806" s="16">
        <f>C806/G806</f>
        <v>7.5013688760806918</v>
      </c>
    </row>
    <row r="807" spans="1:754" x14ac:dyDescent="0.2">
      <c r="A807">
        <v>1920</v>
      </c>
      <c r="B807" s="19" t="s">
        <v>40</v>
      </c>
      <c r="C807">
        <v>230877</v>
      </c>
      <c r="D807">
        <v>2579</v>
      </c>
      <c r="E807" s="7">
        <f>C807/D807</f>
        <v>89.521907716169054</v>
      </c>
      <c r="F807" s="11">
        <f>C807/250406</f>
        <v>0.92201065469677246</v>
      </c>
      <c r="G807" s="9">
        <v>28619</v>
      </c>
      <c r="H807" s="16">
        <f>C807/G807</f>
        <v>8.0672630070931906</v>
      </c>
    </row>
    <row r="808" spans="1:754" x14ac:dyDescent="0.2">
      <c r="A808">
        <v>1910</v>
      </c>
      <c r="B808" s="19" t="s">
        <v>40</v>
      </c>
      <c r="C808" s="5">
        <v>232892</v>
      </c>
      <c r="D808">
        <v>2780</v>
      </c>
      <c r="E808" s="7">
        <f>C808/D808</f>
        <v>83.774100719424467</v>
      </c>
      <c r="F808" s="11">
        <f>C808/250406</f>
        <v>0.93005758647955716</v>
      </c>
      <c r="G808" s="15"/>
      <c r="DU808" s="2"/>
      <c r="DV808" s="2"/>
      <c r="DW808" s="2"/>
      <c r="DX808" s="2"/>
      <c r="DY808" s="2"/>
      <c r="DZ808" s="2"/>
      <c r="EA808" s="2"/>
      <c r="EB808" s="2"/>
      <c r="EC808" s="2"/>
      <c r="ED808" s="2"/>
      <c r="EE808" s="2"/>
      <c r="EF808" s="2"/>
      <c r="EG808" s="2"/>
      <c r="EH808" s="2"/>
      <c r="EI808" s="2"/>
      <c r="EJ808" s="2"/>
      <c r="EK808" s="2"/>
      <c r="EL808" s="2"/>
      <c r="EM808" s="2"/>
      <c r="EN808" s="2"/>
      <c r="EO808" s="2"/>
      <c r="EP808" s="2"/>
      <c r="EQ808" s="2"/>
      <c r="ER808" s="2"/>
      <c r="ES808" s="2"/>
      <c r="ET808" s="2"/>
      <c r="EU808" s="2"/>
      <c r="EV808" s="2"/>
      <c r="EW808" s="2"/>
      <c r="EX808" s="2"/>
      <c r="EY808" s="2"/>
      <c r="EZ808" s="2"/>
      <c r="FA808" s="2"/>
      <c r="FB808" s="2"/>
      <c r="FC808" s="2"/>
      <c r="FD808" s="2"/>
      <c r="FE808" s="2"/>
      <c r="FF808" s="2"/>
      <c r="FG808" s="2"/>
      <c r="FH808" s="2"/>
      <c r="FI808" s="2"/>
      <c r="FJ808" s="2"/>
      <c r="FK808" s="2"/>
      <c r="FL808" s="2"/>
      <c r="FM808" s="2"/>
      <c r="FN808" s="2"/>
      <c r="FO808" s="2"/>
      <c r="FP808" s="2"/>
      <c r="FQ808" s="2"/>
      <c r="FR808" s="2"/>
      <c r="FS808" s="2"/>
      <c r="FT808" s="2"/>
      <c r="FU808" s="2"/>
      <c r="FV808" s="2"/>
      <c r="FW808" s="2"/>
      <c r="FX808" s="2"/>
      <c r="FY808" s="2"/>
      <c r="FZ808" s="2"/>
      <c r="GA808" s="2"/>
      <c r="GB808" s="2"/>
      <c r="GC808" s="2"/>
      <c r="GD808" s="2"/>
      <c r="GE808" s="2"/>
      <c r="GF808" s="2"/>
      <c r="GG808" s="2"/>
      <c r="GH808" s="2"/>
      <c r="GI808" s="2"/>
      <c r="GJ808" s="2"/>
      <c r="GK808" s="2"/>
      <c r="GL808" s="2"/>
      <c r="GM808" s="2"/>
      <c r="GN808" s="2"/>
      <c r="GO808" s="2"/>
      <c r="GP808" s="2"/>
      <c r="GQ808" s="2"/>
      <c r="GR808" s="2"/>
      <c r="GS808" s="2"/>
      <c r="GT808" s="2"/>
      <c r="GU808" s="2"/>
      <c r="GV808" s="2"/>
      <c r="GW808" s="2"/>
      <c r="GX808" s="2"/>
      <c r="GY808" s="2"/>
      <c r="GZ808" s="2"/>
      <c r="HA808" s="2"/>
      <c r="HB808" s="2"/>
      <c r="HC808" s="2"/>
      <c r="HD808" s="2"/>
      <c r="HE808" s="2"/>
      <c r="HF808" s="2"/>
      <c r="HG808" s="2"/>
      <c r="HH808" s="2"/>
      <c r="HI808" s="2"/>
      <c r="HJ808" s="2"/>
      <c r="HK808" s="2"/>
      <c r="HL808" s="2"/>
      <c r="HM808" s="2"/>
      <c r="HN808" s="2"/>
      <c r="HO808" s="2"/>
      <c r="HP808" s="2"/>
      <c r="HQ808" s="2"/>
      <c r="HR808" s="2"/>
      <c r="HS808" s="2"/>
      <c r="HT808" s="2"/>
      <c r="HU808" s="2"/>
      <c r="HV808" s="2"/>
      <c r="HW808" s="2"/>
      <c r="HX808" s="2"/>
      <c r="HY808" s="2"/>
      <c r="HZ808" s="2"/>
      <c r="IA808" s="2"/>
      <c r="IB808" s="2"/>
      <c r="IC808" s="2"/>
      <c r="ID808" s="2"/>
      <c r="IE808" s="2"/>
      <c r="IF808" s="2"/>
      <c r="IG808" s="2"/>
      <c r="IH808" s="2"/>
      <c r="II808" s="2"/>
      <c r="IJ808" s="2"/>
      <c r="IK808" s="2"/>
      <c r="IL808" s="2"/>
      <c r="IM808" s="2"/>
      <c r="IN808" s="2"/>
      <c r="IO808" s="2"/>
      <c r="IP808" s="2"/>
      <c r="IQ808" s="2"/>
      <c r="IR808" s="2"/>
      <c r="IS808" s="2"/>
      <c r="IT808" s="2"/>
      <c r="IU808" s="2"/>
      <c r="IV808" s="2"/>
      <c r="IW808" s="2"/>
      <c r="IX808" s="2"/>
      <c r="IY808" s="2"/>
      <c r="IZ808" s="2"/>
      <c r="JA808" s="2"/>
      <c r="JB808" s="2"/>
      <c r="JC808" s="2"/>
      <c r="JD808" s="2"/>
      <c r="JE808" s="2"/>
      <c r="JF808" s="2"/>
      <c r="JG808" s="2"/>
      <c r="JH808" s="2"/>
      <c r="JI808" s="2"/>
      <c r="JJ808" s="2"/>
      <c r="JK808" s="2"/>
      <c r="JL808" s="2"/>
      <c r="JM808" s="2"/>
      <c r="JN808" s="2"/>
      <c r="JO808" s="2"/>
      <c r="JP808" s="2"/>
      <c r="JQ808" s="2"/>
      <c r="JR808" s="2"/>
      <c r="JS808" s="2"/>
      <c r="JT808" s="2"/>
      <c r="JU808" s="2"/>
      <c r="JV808" s="2"/>
      <c r="JW808" s="2"/>
      <c r="JX808" s="2"/>
      <c r="JY808" s="2"/>
      <c r="JZ808" s="2"/>
      <c r="KA808" s="2"/>
      <c r="KB808" s="2"/>
      <c r="KC808" s="2"/>
      <c r="KD808" s="2"/>
      <c r="KE808" s="2"/>
      <c r="KF808" s="2"/>
      <c r="KG808" s="2"/>
      <c r="KH808" s="2"/>
      <c r="KI808" s="2"/>
      <c r="KJ808" s="2"/>
      <c r="KK808" s="2"/>
      <c r="KL808" s="2"/>
      <c r="KM808" s="2"/>
      <c r="KN808" s="2"/>
      <c r="KO808" s="2"/>
      <c r="KP808" s="2"/>
      <c r="KQ808" s="2"/>
      <c r="KR808" s="2"/>
      <c r="KS808" s="2"/>
      <c r="KT808" s="2"/>
      <c r="KU808" s="2"/>
      <c r="KV808" s="2"/>
      <c r="KW808" s="2"/>
      <c r="KX808" s="2"/>
      <c r="KY808" s="2"/>
      <c r="KZ808" s="2"/>
      <c r="LA808" s="2"/>
      <c r="LB808" s="2"/>
      <c r="LC808" s="2"/>
      <c r="LD808" s="2"/>
      <c r="LE808" s="2"/>
      <c r="LF808" s="2"/>
      <c r="LG808" s="2"/>
      <c r="LH808" s="2"/>
      <c r="LI808" s="2"/>
      <c r="LJ808" s="2"/>
      <c r="LK808" s="2"/>
      <c r="LL808" s="2"/>
      <c r="LM808" s="2"/>
      <c r="LN808" s="2"/>
      <c r="LO808" s="2"/>
      <c r="LP808" s="2"/>
      <c r="LQ808" s="2"/>
      <c r="LR808" s="2"/>
      <c r="LS808" s="2"/>
      <c r="LT808" s="2"/>
      <c r="LU808" s="2"/>
      <c r="LV808" s="2"/>
      <c r="LW808" s="2"/>
      <c r="LX808" s="2"/>
      <c r="LY808" s="2"/>
      <c r="LZ808" s="2"/>
      <c r="MA808" s="2"/>
      <c r="MB808" s="2"/>
      <c r="MC808" s="2"/>
      <c r="MD808" s="2"/>
      <c r="ME808" s="2"/>
      <c r="MF808" s="2"/>
      <c r="MG808" s="2"/>
      <c r="MH808" s="2"/>
      <c r="MI808" s="2"/>
      <c r="MJ808" s="2"/>
      <c r="MK808" s="2"/>
      <c r="ML808" s="2"/>
      <c r="MM808" s="2"/>
      <c r="MN808" s="2"/>
      <c r="MO808" s="2"/>
      <c r="MP808" s="2"/>
      <c r="MQ808" s="2"/>
      <c r="MR808" s="2"/>
      <c r="MS808" s="2"/>
      <c r="MT808" s="2"/>
      <c r="MU808" s="2"/>
      <c r="MV808" s="2"/>
      <c r="MW808" s="2"/>
      <c r="MX808" s="2"/>
      <c r="MY808" s="2"/>
      <c r="MZ808" s="2"/>
      <c r="NA808" s="2"/>
      <c r="NB808" s="2"/>
      <c r="NC808" s="2"/>
      <c r="ND808" s="2"/>
      <c r="NE808" s="2"/>
      <c r="NF808" s="2"/>
      <c r="NG808" s="2"/>
      <c r="NH808" s="2"/>
      <c r="NI808" s="2"/>
      <c r="NJ808" s="2"/>
      <c r="NK808" s="2"/>
      <c r="NL808" s="2"/>
      <c r="NM808" s="2"/>
      <c r="NN808" s="2"/>
      <c r="NO808" s="2"/>
      <c r="NP808" s="2"/>
      <c r="NQ808" s="2"/>
      <c r="NR808" s="2"/>
      <c r="NS808" s="2"/>
      <c r="NT808" s="2"/>
      <c r="NU808" s="2"/>
      <c r="NV808" s="2"/>
      <c r="NW808" s="2"/>
      <c r="NX808" s="2"/>
      <c r="NY808" s="2"/>
      <c r="NZ808" s="2"/>
      <c r="OA808" s="2"/>
      <c r="OB808" s="2"/>
      <c r="OC808" s="2"/>
      <c r="OD808" s="2"/>
      <c r="OE808" s="2"/>
      <c r="OF808" s="2"/>
      <c r="OG808" s="2"/>
      <c r="OH808" s="2"/>
      <c r="OI808" s="2"/>
      <c r="OJ808" s="2"/>
      <c r="OK808" s="2"/>
      <c r="OL808" s="2"/>
      <c r="OM808" s="2"/>
      <c r="ON808" s="2"/>
      <c r="OO808" s="2"/>
      <c r="OP808" s="2"/>
      <c r="OQ808" s="2"/>
      <c r="OR808" s="2"/>
      <c r="OS808" s="2"/>
      <c r="OT808" s="2"/>
      <c r="OU808" s="2"/>
      <c r="OV808" s="2"/>
      <c r="OW808" s="2"/>
      <c r="OX808" s="2"/>
      <c r="OY808" s="2"/>
      <c r="OZ808" s="2"/>
      <c r="PA808" s="2"/>
      <c r="PB808" s="2"/>
      <c r="PC808" s="2"/>
      <c r="PD808" s="2"/>
      <c r="PE808" s="2"/>
      <c r="PF808" s="2"/>
      <c r="PG808" s="2"/>
      <c r="PH808" s="2"/>
      <c r="PI808" s="2"/>
      <c r="PJ808" s="2"/>
      <c r="PK808" s="2"/>
      <c r="PL808" s="2"/>
      <c r="PM808" s="2"/>
      <c r="PN808" s="2"/>
      <c r="PO808" s="2"/>
      <c r="PP808" s="2"/>
      <c r="PQ808" s="2"/>
      <c r="PR808" s="2"/>
      <c r="PS808" s="2"/>
      <c r="PT808" s="2"/>
      <c r="PU808" s="2"/>
      <c r="PV808" s="2"/>
      <c r="PW808" s="2"/>
      <c r="PX808" s="2"/>
      <c r="PY808" s="2"/>
      <c r="PZ808" s="2"/>
      <c r="QA808" s="2"/>
      <c r="QB808" s="2"/>
      <c r="QC808" s="2"/>
      <c r="QD808" s="2"/>
      <c r="QE808" s="2"/>
      <c r="QF808" s="2"/>
      <c r="QG808" s="2"/>
      <c r="QH808" s="2"/>
      <c r="QI808" s="2"/>
      <c r="QJ808" s="2"/>
      <c r="QK808" s="2"/>
      <c r="QL808" s="2"/>
      <c r="QM808" s="2"/>
      <c r="QN808" s="2"/>
      <c r="QO808" s="2"/>
      <c r="QP808" s="2"/>
      <c r="QQ808" s="2"/>
      <c r="QR808" s="2"/>
      <c r="QS808" s="2"/>
      <c r="QT808" s="2"/>
      <c r="QU808" s="2"/>
      <c r="QV808" s="2"/>
      <c r="QW808" s="2"/>
      <c r="QX808" s="2"/>
      <c r="QY808" s="2"/>
      <c r="QZ808" s="2"/>
      <c r="RA808" s="2"/>
      <c r="RB808" s="2"/>
      <c r="RC808" s="2"/>
      <c r="RD808" s="2"/>
      <c r="RE808" s="2"/>
      <c r="RF808" s="2"/>
      <c r="RG808" s="2"/>
      <c r="RH808" s="2"/>
      <c r="RI808" s="2"/>
      <c r="RJ808" s="2"/>
      <c r="RK808" s="2"/>
      <c r="RL808" s="2"/>
      <c r="RM808" s="2"/>
      <c r="RN808" s="2"/>
      <c r="RO808" s="2"/>
      <c r="RP808" s="2"/>
      <c r="RQ808" s="2"/>
      <c r="RR808" s="2"/>
      <c r="RS808" s="2"/>
      <c r="RT808" s="2"/>
      <c r="RU808" s="2"/>
      <c r="RV808" s="2"/>
      <c r="RW808" s="2"/>
      <c r="RX808" s="2"/>
      <c r="RY808" s="2"/>
      <c r="RZ808" s="2"/>
      <c r="SA808" s="2"/>
      <c r="SB808" s="2"/>
      <c r="SC808" s="2"/>
      <c r="SD808" s="2"/>
      <c r="SE808" s="2"/>
      <c r="SF808" s="2"/>
      <c r="SG808" s="2"/>
      <c r="SH808" s="2"/>
      <c r="SI808" s="2"/>
      <c r="SJ808" s="2"/>
      <c r="SK808" s="2"/>
      <c r="SL808" s="2"/>
      <c r="SM808" s="2"/>
      <c r="SN808" s="2"/>
      <c r="SO808" s="2"/>
      <c r="SP808" s="2"/>
      <c r="SQ808" s="2"/>
      <c r="SR808" s="2"/>
      <c r="SS808" s="2"/>
      <c r="ST808" s="2"/>
      <c r="SU808" s="2"/>
      <c r="SV808" s="2"/>
      <c r="SW808" s="2"/>
      <c r="SX808" s="2"/>
      <c r="SY808" s="2"/>
      <c r="SZ808" s="2"/>
      <c r="TA808" s="2"/>
      <c r="TB808" s="2"/>
      <c r="TC808" s="2"/>
      <c r="TD808" s="2"/>
      <c r="TE808" s="2"/>
      <c r="TF808" s="2"/>
      <c r="TG808" s="2"/>
      <c r="TH808" s="2"/>
      <c r="TI808" s="2"/>
      <c r="TJ808" s="2"/>
      <c r="TK808" s="2"/>
      <c r="TL808" s="2"/>
      <c r="TM808" s="2"/>
      <c r="TN808" s="2"/>
      <c r="TO808" s="2"/>
      <c r="TP808" s="2"/>
      <c r="TQ808" s="2"/>
      <c r="TR808" s="2"/>
      <c r="TS808" s="2"/>
      <c r="TT808" s="2"/>
      <c r="TU808" s="2"/>
      <c r="TV808" s="2"/>
      <c r="TW808" s="2"/>
      <c r="TX808" s="2"/>
      <c r="TY808" s="2"/>
      <c r="TZ808" s="2"/>
      <c r="UA808" s="2"/>
      <c r="UB808" s="2"/>
      <c r="UC808" s="2"/>
      <c r="UD808" s="2"/>
      <c r="UE808" s="2"/>
      <c r="UF808" s="2"/>
      <c r="UG808" s="2"/>
      <c r="UH808" s="2"/>
      <c r="UI808" s="2"/>
      <c r="UJ808" s="2"/>
      <c r="UK808" s="2"/>
      <c r="UL808" s="2"/>
      <c r="UM808" s="2"/>
      <c r="UN808" s="2"/>
      <c r="UO808" s="2"/>
      <c r="UP808" s="2"/>
      <c r="UQ808" s="2"/>
      <c r="UR808" s="2"/>
      <c r="US808" s="2"/>
      <c r="UT808" s="2"/>
      <c r="UU808" s="2"/>
      <c r="UV808" s="2"/>
      <c r="UW808" s="2"/>
      <c r="UX808" s="2"/>
      <c r="UY808" s="2"/>
      <c r="UZ808" s="2"/>
      <c r="VA808" s="2"/>
      <c r="VB808" s="2"/>
      <c r="VC808" s="2"/>
      <c r="VD808" s="2"/>
      <c r="VE808" s="2"/>
      <c r="VF808" s="2"/>
      <c r="VG808" s="2"/>
      <c r="VH808" s="2"/>
      <c r="VI808" s="2"/>
      <c r="VJ808" s="2"/>
      <c r="VK808" s="2"/>
      <c r="VL808" s="2"/>
      <c r="VM808" s="2"/>
      <c r="VN808" s="2"/>
      <c r="VO808" s="2"/>
      <c r="VP808" s="2"/>
      <c r="VQ808" s="2"/>
      <c r="VR808" s="2"/>
      <c r="VS808" s="2"/>
      <c r="VT808" s="2"/>
      <c r="VU808" s="2"/>
      <c r="VV808" s="2"/>
      <c r="VW808" s="2"/>
      <c r="VX808" s="2"/>
      <c r="VY808" s="2"/>
      <c r="VZ808" s="2"/>
      <c r="WA808" s="2"/>
      <c r="WB808" s="2"/>
      <c r="WC808" s="2"/>
      <c r="WD808" s="2"/>
      <c r="WE808" s="2"/>
      <c r="WF808" s="2"/>
      <c r="WG808" s="2"/>
      <c r="WH808" s="2"/>
      <c r="WI808" s="2"/>
      <c r="WJ808" s="2"/>
      <c r="WK808" s="2"/>
      <c r="WL808" s="2"/>
      <c r="WM808" s="2"/>
      <c r="WN808" s="2"/>
      <c r="WO808" s="2"/>
      <c r="WP808" s="2"/>
      <c r="WQ808" s="2"/>
      <c r="WR808" s="2"/>
      <c r="WS808" s="2"/>
      <c r="WT808" s="2"/>
      <c r="WU808" s="2"/>
      <c r="WV808" s="2"/>
      <c r="WW808" s="2"/>
      <c r="WX808" s="2"/>
      <c r="WY808" s="2"/>
      <c r="WZ808" s="2"/>
      <c r="XA808" s="2"/>
      <c r="XB808" s="2"/>
      <c r="XC808" s="2"/>
      <c r="XD808" s="2"/>
      <c r="XE808" s="2"/>
      <c r="XF808" s="2"/>
      <c r="XG808" s="2"/>
      <c r="XH808" s="2"/>
      <c r="XI808" s="2"/>
      <c r="XJ808" s="2"/>
      <c r="XK808" s="2"/>
      <c r="XL808" s="2"/>
      <c r="XM808" s="2"/>
      <c r="XN808" s="2"/>
      <c r="XO808" s="2"/>
      <c r="XP808" s="2"/>
      <c r="XQ808" s="2"/>
      <c r="XR808" s="2"/>
      <c r="XS808" s="2"/>
      <c r="XT808" s="2"/>
      <c r="XU808" s="2"/>
      <c r="XV808" s="2"/>
      <c r="XW808" s="2"/>
      <c r="XX808" s="2"/>
      <c r="XY808" s="2"/>
      <c r="XZ808" s="2"/>
      <c r="YA808" s="2"/>
      <c r="YB808" s="2"/>
      <c r="YC808" s="2"/>
      <c r="YD808" s="2"/>
      <c r="YE808" s="2"/>
      <c r="YF808" s="2"/>
      <c r="YG808" s="2"/>
      <c r="YH808" s="2"/>
      <c r="YI808" s="2"/>
      <c r="YJ808" s="2"/>
      <c r="YK808" s="2"/>
      <c r="YL808" s="2"/>
      <c r="YM808" s="2"/>
      <c r="YN808" s="2"/>
      <c r="YO808" s="2"/>
      <c r="YP808" s="2"/>
      <c r="YQ808" s="2"/>
      <c r="YR808" s="2"/>
      <c r="YS808" s="2"/>
      <c r="YT808" s="2"/>
      <c r="YU808" s="2"/>
      <c r="YV808" s="2"/>
      <c r="YW808" s="2"/>
      <c r="YX808" s="2"/>
      <c r="YY808" s="2"/>
      <c r="YZ808" s="2"/>
      <c r="ZA808" s="2"/>
      <c r="ZB808" s="2"/>
      <c r="ZC808" s="2"/>
      <c r="ZD808" s="2"/>
      <c r="ZE808" s="2"/>
      <c r="ZF808" s="2"/>
      <c r="ZG808" s="2"/>
      <c r="ZH808" s="2"/>
      <c r="ZI808" s="2"/>
      <c r="ZJ808" s="2"/>
      <c r="ZK808" s="2"/>
      <c r="ZL808" s="2"/>
      <c r="ZM808" s="2"/>
      <c r="ZN808" s="2"/>
      <c r="ZO808" s="2"/>
      <c r="ZP808" s="2"/>
      <c r="ZQ808" s="2"/>
      <c r="ZR808" s="2"/>
      <c r="ZS808" s="2"/>
      <c r="ZT808" s="2"/>
      <c r="ZU808" s="2"/>
      <c r="ZV808" s="2"/>
      <c r="ZW808" s="2"/>
      <c r="ZX808" s="2"/>
      <c r="ZY808" s="2"/>
      <c r="ZZ808" s="2"/>
      <c r="AAA808" s="2"/>
      <c r="AAB808" s="2"/>
      <c r="AAC808" s="2"/>
      <c r="AAD808" s="2"/>
      <c r="AAE808" s="2"/>
      <c r="AAF808" s="2"/>
      <c r="AAG808" s="2"/>
      <c r="AAH808" s="2"/>
      <c r="AAI808" s="2"/>
      <c r="AAJ808" s="2"/>
      <c r="AAK808" s="2"/>
      <c r="AAL808" s="2"/>
      <c r="AAM808" s="2"/>
      <c r="AAN808" s="2"/>
      <c r="AAO808" s="2"/>
      <c r="AAP808" s="2"/>
      <c r="AAQ808" s="2"/>
      <c r="AAR808" s="2"/>
      <c r="AAS808" s="2"/>
      <c r="AAT808" s="2"/>
      <c r="AAU808" s="2"/>
      <c r="AAV808" s="2"/>
      <c r="AAW808" s="2"/>
      <c r="AAX808" s="2"/>
      <c r="AAY808" s="2"/>
      <c r="AAZ808" s="2"/>
      <c r="ABA808" s="2"/>
      <c r="ABB808" s="2"/>
      <c r="ABC808" s="2"/>
      <c r="ABD808" s="2"/>
      <c r="ABE808" s="2"/>
      <c r="ABF808" s="2"/>
      <c r="ABG808" s="2"/>
      <c r="ABH808" s="2"/>
      <c r="ABI808" s="2"/>
      <c r="ABJ808" s="2"/>
      <c r="ABK808" s="2"/>
      <c r="ABL808" s="2"/>
      <c r="ABM808" s="2"/>
      <c r="ABN808" s="2"/>
      <c r="ABO808" s="2"/>
      <c r="ABP808" s="2"/>
      <c r="ABQ808" s="2"/>
      <c r="ABR808" s="2"/>
      <c r="ABS808" s="2"/>
      <c r="ABT808" s="2"/>
      <c r="ABU808" s="2"/>
      <c r="ABV808" s="2"/>
      <c r="ABW808" s="2"/>
      <c r="ABX808" s="2"/>
      <c r="ABY808" s="2"/>
      <c r="ABZ808" s="2"/>
    </row>
    <row r="809" spans="1:754" x14ac:dyDescent="0.2">
      <c r="A809" s="2">
        <v>1935</v>
      </c>
      <c r="B809" s="19" t="s">
        <v>40</v>
      </c>
      <c r="C809" s="5">
        <v>222930</v>
      </c>
      <c r="D809" s="5">
        <v>2608</v>
      </c>
      <c r="E809" s="7">
        <f>C809/D809</f>
        <v>85.479294478527606</v>
      </c>
      <c r="F809" s="11">
        <f>C809/250406</f>
        <v>0.89027419470779456</v>
      </c>
    </row>
    <row r="810" spans="1:754" x14ac:dyDescent="0.2">
      <c r="A810">
        <v>1925</v>
      </c>
      <c r="B810" s="19" t="s">
        <v>40</v>
      </c>
      <c r="C810" s="5">
        <v>222157</v>
      </c>
      <c r="D810">
        <v>2767</v>
      </c>
      <c r="E810" s="7">
        <f>C810/D810</f>
        <v>80.288037585833038</v>
      </c>
      <c r="F810" s="11">
        <f>C810/250406</f>
        <v>0.88718720797424977</v>
      </c>
      <c r="G810" s="15"/>
    </row>
    <row r="811" spans="1:754" x14ac:dyDescent="0.2">
      <c r="A811" s="2">
        <v>1945</v>
      </c>
      <c r="B811" s="19" t="s">
        <v>40</v>
      </c>
      <c r="C811" s="6">
        <v>202116</v>
      </c>
      <c r="D811" s="5">
        <v>1909</v>
      </c>
      <c r="E811" s="7">
        <f>C811/D811</f>
        <v>105.87532739654269</v>
      </c>
      <c r="F811" s="11">
        <f>C811/250406</f>
        <v>0.80715318323043372</v>
      </c>
    </row>
    <row r="812" spans="1:754" x14ac:dyDescent="0.2">
      <c r="A812" s="2">
        <v>1954</v>
      </c>
      <c r="B812" s="19" t="s">
        <v>40</v>
      </c>
      <c r="C812" s="6">
        <v>188438</v>
      </c>
      <c r="D812" s="5">
        <v>1536</v>
      </c>
      <c r="E812" s="7">
        <f>C812/D812</f>
        <v>122.68098958333333</v>
      </c>
      <c r="F812" s="11">
        <f>C812/250406</f>
        <v>0.75252989145627502</v>
      </c>
    </row>
    <row r="813" spans="1:754" x14ac:dyDescent="0.2">
      <c r="A813" s="2">
        <v>1959</v>
      </c>
      <c r="B813" s="19" t="s">
        <v>40</v>
      </c>
      <c r="C813" s="6">
        <v>175732</v>
      </c>
      <c r="D813" s="5">
        <v>1259</v>
      </c>
      <c r="E813" s="7">
        <f>C813/D813</f>
        <v>139.58061953931693</v>
      </c>
      <c r="F813" s="11">
        <f>C813/250406</f>
        <v>0.70178829580760849</v>
      </c>
    </row>
    <row r="814" spans="1:754" x14ac:dyDescent="0.2">
      <c r="A814" s="2">
        <v>1969</v>
      </c>
      <c r="B814" s="19" t="s">
        <v>40</v>
      </c>
      <c r="C814" s="6">
        <v>166176</v>
      </c>
      <c r="D814" s="5">
        <v>928</v>
      </c>
      <c r="E814" s="7">
        <f>C814/D814</f>
        <v>179.06896551724137</v>
      </c>
      <c r="F814" s="11">
        <f>C814/250406</f>
        <v>0.66362627093599991</v>
      </c>
      <c r="G814" s="15"/>
    </row>
    <row r="815" spans="1:754" x14ac:dyDescent="0.2">
      <c r="A815" s="2">
        <v>1964</v>
      </c>
      <c r="B815" s="19" t="s">
        <v>40</v>
      </c>
      <c r="C815" s="6">
        <v>165631</v>
      </c>
      <c r="D815" s="5">
        <v>965</v>
      </c>
      <c r="E815" s="7">
        <f>C815/D815</f>
        <v>171.63834196891193</v>
      </c>
      <c r="F815" s="11">
        <f>C815/250406</f>
        <v>0.66144980551584232</v>
      </c>
      <c r="G815" s="15"/>
    </row>
    <row r="816" spans="1:754" x14ac:dyDescent="0.2">
      <c r="A816" s="2">
        <v>2017</v>
      </c>
      <c r="B816" s="19" t="s">
        <v>41</v>
      </c>
      <c r="C816" s="5">
        <v>86167</v>
      </c>
      <c r="D816">
        <v>612</v>
      </c>
      <c r="E816" s="7">
        <f>C816/D816</f>
        <v>140.79575163398692</v>
      </c>
      <c r="F816" s="11">
        <f>C816/609056</f>
        <v>0.14147631744864184</v>
      </c>
      <c r="G816" s="14">
        <v>118444</v>
      </c>
      <c r="H816" s="16">
        <f>C816/G816</f>
        <v>0.72749147276350001</v>
      </c>
    </row>
    <row r="817" spans="1:754" x14ac:dyDescent="0.2">
      <c r="A817" s="2">
        <v>2012</v>
      </c>
      <c r="B817" s="19" t="s">
        <v>41</v>
      </c>
      <c r="C817" s="5">
        <v>94209</v>
      </c>
      <c r="D817">
        <v>657</v>
      </c>
      <c r="E817" s="7">
        <f>C817/D817</f>
        <v>143.39269406392694</v>
      </c>
      <c r="F817" s="11">
        <f>C817/609056</f>
        <v>0.1546803577996112</v>
      </c>
      <c r="G817" s="14">
        <v>121469</v>
      </c>
      <c r="H817" s="16">
        <f>C817/G817</f>
        <v>0.77558060081172975</v>
      </c>
    </row>
    <row r="818" spans="1:754" x14ac:dyDescent="0.2">
      <c r="A818" s="2">
        <v>2007</v>
      </c>
      <c r="B818" s="19" t="s">
        <v>41</v>
      </c>
      <c r="C818" s="5">
        <v>100195</v>
      </c>
      <c r="D818">
        <v>639</v>
      </c>
      <c r="E818" s="7">
        <f>C818/D818</f>
        <v>156.79968701095461</v>
      </c>
      <c r="F818" s="11">
        <f>C818/609056</f>
        <v>0.16450868228865653</v>
      </c>
      <c r="G818" s="5">
        <v>122213</v>
      </c>
      <c r="H818" s="16">
        <f>C818/G818</f>
        <v>0.819839133316423</v>
      </c>
    </row>
    <row r="819" spans="1:754" x14ac:dyDescent="0.2">
      <c r="A819">
        <v>1997</v>
      </c>
      <c r="B819" s="19" t="s">
        <v>41</v>
      </c>
      <c r="C819" s="6">
        <v>102537</v>
      </c>
      <c r="D819">
        <v>605</v>
      </c>
      <c r="E819" s="7">
        <f>C819/D819</f>
        <v>169.48264462809917</v>
      </c>
      <c r="F819" s="11">
        <f>C819/609056</f>
        <v>0.16835397730257973</v>
      </c>
      <c r="G819" s="14">
        <v>123237</v>
      </c>
      <c r="H819" s="16">
        <f>C819/G819</f>
        <v>0.83203096472650262</v>
      </c>
    </row>
    <row r="820" spans="1:754" x14ac:dyDescent="0.2">
      <c r="A820" s="2">
        <v>2002</v>
      </c>
      <c r="B820" s="19" t="s">
        <v>41</v>
      </c>
      <c r="C820" s="6">
        <v>103156</v>
      </c>
      <c r="D820">
        <v>682</v>
      </c>
      <c r="E820" s="7">
        <f>C820/D820</f>
        <v>151.25513196480938</v>
      </c>
      <c r="F820" s="11">
        <f>C820/609056</f>
        <v>0.16937030420848001</v>
      </c>
      <c r="G820" s="5">
        <v>122496</v>
      </c>
      <c r="H820" s="16">
        <f>C820/G820</f>
        <v>0.84211729362591436</v>
      </c>
    </row>
    <row r="821" spans="1:754" x14ac:dyDescent="0.2">
      <c r="A821">
        <v>1992</v>
      </c>
      <c r="B821" s="19" t="s">
        <v>41</v>
      </c>
      <c r="C821" s="6">
        <v>112334</v>
      </c>
      <c r="D821">
        <v>659</v>
      </c>
      <c r="E821" s="7">
        <f>C821/D821</f>
        <v>170.46130500758724</v>
      </c>
      <c r="F821" s="11">
        <f>C821/609056</f>
        <v>0.1844395260862712</v>
      </c>
      <c r="G821" s="14">
        <v>123857</v>
      </c>
      <c r="H821" s="16">
        <f>C821/G821</f>
        <v>0.90696529061740561</v>
      </c>
    </row>
    <row r="822" spans="1:754" x14ac:dyDescent="0.2">
      <c r="A822">
        <v>1987</v>
      </c>
      <c r="B822" s="19" t="s">
        <v>41</v>
      </c>
      <c r="C822" s="6">
        <v>122648</v>
      </c>
      <c r="D822" s="5">
        <v>749</v>
      </c>
      <c r="E822" s="7">
        <f>C822/D822</f>
        <v>163.74899866488653</v>
      </c>
      <c r="F822" s="11">
        <f>C822/609056</f>
        <v>0.20137392949088426</v>
      </c>
      <c r="G822" s="5">
        <v>117227</v>
      </c>
      <c r="H822" s="16">
        <f>C822/G822</f>
        <v>1.0462436128195722</v>
      </c>
    </row>
    <row r="823" spans="1:754" x14ac:dyDescent="0.2">
      <c r="A823" s="2">
        <v>1978</v>
      </c>
      <c r="B823" s="19" t="s">
        <v>41</v>
      </c>
      <c r="C823" s="6">
        <v>141349</v>
      </c>
      <c r="D823" s="5">
        <v>831</v>
      </c>
      <c r="E823" s="7">
        <f>C823/D823</f>
        <v>170.0950661853189</v>
      </c>
      <c r="F823" s="11">
        <f>C823/609056</f>
        <v>0.23207882362212998</v>
      </c>
      <c r="G823" s="14">
        <v>115095</v>
      </c>
      <c r="H823" s="16">
        <f>C823/G823</f>
        <v>1.2281072157782702</v>
      </c>
    </row>
    <row r="824" spans="1:754" x14ac:dyDescent="0.2">
      <c r="A824">
        <v>1982</v>
      </c>
      <c r="B824" s="19" t="s">
        <v>41</v>
      </c>
      <c r="C824" s="6">
        <v>139440</v>
      </c>
      <c r="D824" s="5">
        <v>826</v>
      </c>
      <c r="E824" s="7">
        <f>C824/D824</f>
        <v>168.81355932203391</v>
      </c>
      <c r="F824" s="11">
        <f>C824/609056</f>
        <v>0.22894446487679293</v>
      </c>
      <c r="G824" s="5">
        <v>113482</v>
      </c>
      <c r="H824" s="16">
        <f>C824/G824</f>
        <v>1.2287411219400433</v>
      </c>
      <c r="DU824" s="2"/>
      <c r="DV824" s="2"/>
      <c r="DW824" s="2"/>
      <c r="DX824" s="2"/>
      <c r="DY824" s="2"/>
      <c r="DZ824" s="2"/>
      <c r="EA824" s="2"/>
      <c r="EB824" s="2"/>
      <c r="EC824" s="2"/>
      <c r="ED824" s="2"/>
      <c r="EE824" s="2"/>
      <c r="EF824" s="2"/>
      <c r="EG824" s="2"/>
      <c r="EH824" s="2"/>
      <c r="EI824" s="2"/>
      <c r="EJ824" s="2"/>
      <c r="EK824" s="2"/>
      <c r="EL824" s="2"/>
      <c r="EM824" s="2"/>
      <c r="EN824" s="2"/>
      <c r="EO824" s="2"/>
      <c r="EP824" s="2"/>
      <c r="EQ824" s="2"/>
      <c r="ER824" s="2"/>
      <c r="ES824" s="2"/>
      <c r="ET824" s="2"/>
      <c r="EU824" s="2"/>
      <c r="EV824" s="2"/>
      <c r="EW824" s="2"/>
      <c r="EX824" s="2"/>
      <c r="EY824" s="2"/>
      <c r="EZ824" s="2"/>
      <c r="FA824" s="2"/>
      <c r="FB824" s="2"/>
      <c r="FC824" s="2"/>
      <c r="FD824" s="2"/>
      <c r="FE824" s="2"/>
      <c r="FF824" s="2"/>
      <c r="FG824" s="2"/>
      <c r="FH824" s="2"/>
      <c r="FI824" s="2"/>
      <c r="FJ824" s="2"/>
      <c r="FK824" s="2"/>
      <c r="FL824" s="2"/>
      <c r="FM824" s="2"/>
      <c r="FN824" s="2"/>
      <c r="FO824" s="2"/>
      <c r="FP824" s="2"/>
      <c r="FQ824" s="2"/>
      <c r="FR824" s="2"/>
      <c r="FS824" s="2"/>
      <c r="FT824" s="2"/>
      <c r="FU824" s="2"/>
      <c r="FV824" s="2"/>
      <c r="FW824" s="2"/>
      <c r="FX824" s="2"/>
      <c r="FY824" s="2"/>
      <c r="FZ824" s="2"/>
      <c r="GA824" s="2"/>
      <c r="GB824" s="2"/>
      <c r="GC824" s="2"/>
      <c r="GD824" s="2"/>
      <c r="GE824" s="2"/>
      <c r="GF824" s="2"/>
      <c r="GG824" s="2"/>
      <c r="GH824" s="2"/>
      <c r="GI824" s="2"/>
      <c r="GJ824" s="2"/>
      <c r="GK824" s="2"/>
      <c r="GL824" s="2"/>
      <c r="GM824" s="2"/>
      <c r="GN824" s="2"/>
      <c r="GO824" s="2"/>
      <c r="GP824" s="2"/>
      <c r="GQ824" s="2"/>
      <c r="GR824" s="2"/>
      <c r="GS824" s="2"/>
      <c r="GT824" s="2"/>
      <c r="GU824" s="2"/>
      <c r="GV824" s="2"/>
      <c r="GW824" s="2"/>
      <c r="GX824" s="2"/>
      <c r="GY824" s="2"/>
      <c r="GZ824" s="2"/>
      <c r="HA824" s="2"/>
      <c r="HB824" s="2"/>
      <c r="HC824" s="2"/>
      <c r="HD824" s="2"/>
      <c r="HE824" s="2"/>
      <c r="HF824" s="2"/>
      <c r="HG824" s="2"/>
      <c r="HH824" s="2"/>
      <c r="HI824" s="2"/>
      <c r="HJ824" s="2"/>
      <c r="HK824" s="2"/>
      <c r="HL824" s="2"/>
      <c r="HM824" s="2"/>
      <c r="HN824" s="2"/>
      <c r="HO824" s="2"/>
      <c r="HP824" s="2"/>
      <c r="HQ824" s="2"/>
      <c r="HR824" s="2"/>
      <c r="HS824" s="2"/>
      <c r="HT824" s="2"/>
      <c r="HU824" s="2"/>
      <c r="HV824" s="2"/>
      <c r="HW824" s="2"/>
      <c r="HX824" s="2"/>
      <c r="HY824" s="2"/>
      <c r="HZ824" s="2"/>
      <c r="IA824" s="2"/>
      <c r="IB824" s="2"/>
      <c r="IC824" s="2"/>
      <c r="ID824" s="2"/>
      <c r="IE824" s="2"/>
      <c r="IF824" s="2"/>
      <c r="IG824" s="2"/>
      <c r="IH824" s="2"/>
      <c r="II824" s="2"/>
      <c r="IJ824" s="2"/>
      <c r="IK824" s="2"/>
      <c r="IL824" s="2"/>
      <c r="IM824" s="2"/>
      <c r="IN824" s="2"/>
      <c r="IO824" s="2"/>
      <c r="IP824" s="2"/>
      <c r="IQ824" s="2"/>
      <c r="IR824" s="2"/>
      <c r="IS824" s="2"/>
      <c r="IT824" s="2"/>
      <c r="IU824" s="2"/>
      <c r="IV824" s="2"/>
      <c r="IW824" s="2"/>
      <c r="IX824" s="2"/>
      <c r="IY824" s="2"/>
      <c r="IZ824" s="2"/>
      <c r="JA824" s="2"/>
      <c r="JB824" s="2"/>
      <c r="JC824" s="2"/>
      <c r="JD824" s="2"/>
      <c r="JE824" s="2"/>
      <c r="JF824" s="2"/>
      <c r="JG824" s="2"/>
      <c r="JH824" s="2"/>
      <c r="JI824" s="2"/>
      <c r="JJ824" s="2"/>
      <c r="JK824" s="2"/>
      <c r="JL824" s="2"/>
      <c r="JM824" s="2"/>
      <c r="JN824" s="2"/>
      <c r="JO824" s="2"/>
      <c r="JP824" s="2"/>
      <c r="JQ824" s="2"/>
      <c r="JR824" s="2"/>
      <c r="JS824" s="2"/>
      <c r="JT824" s="2"/>
      <c r="JU824" s="2"/>
      <c r="JV824" s="2"/>
      <c r="JW824" s="2"/>
      <c r="JX824" s="2"/>
      <c r="JY824" s="2"/>
      <c r="JZ824" s="2"/>
      <c r="KA824" s="2"/>
      <c r="KB824" s="2"/>
      <c r="KC824" s="2"/>
      <c r="KD824" s="2"/>
      <c r="KE824" s="2"/>
      <c r="KF824" s="2"/>
      <c r="KG824" s="2"/>
      <c r="KH824" s="2"/>
      <c r="KI824" s="2"/>
      <c r="KJ824" s="2"/>
      <c r="KK824" s="2"/>
      <c r="KL824" s="2"/>
      <c r="KM824" s="2"/>
      <c r="KN824" s="2"/>
      <c r="KO824" s="2"/>
      <c r="KP824" s="2"/>
      <c r="KQ824" s="2"/>
      <c r="KR824" s="2"/>
      <c r="KS824" s="2"/>
      <c r="KT824" s="2"/>
      <c r="KU824" s="2"/>
      <c r="KV824" s="2"/>
      <c r="KW824" s="2"/>
      <c r="KX824" s="2"/>
      <c r="KY824" s="2"/>
      <c r="KZ824" s="2"/>
      <c r="LA824" s="2"/>
      <c r="LB824" s="2"/>
      <c r="LC824" s="2"/>
      <c r="LD824" s="2"/>
      <c r="LE824" s="2"/>
      <c r="LF824" s="2"/>
      <c r="LG824" s="2"/>
      <c r="LH824" s="2"/>
      <c r="LI824" s="2"/>
      <c r="LJ824" s="2"/>
      <c r="LK824" s="2"/>
      <c r="LL824" s="2"/>
      <c r="LM824" s="2"/>
      <c r="LN824" s="2"/>
      <c r="LO824" s="2"/>
      <c r="LP824" s="2"/>
      <c r="LQ824" s="2"/>
      <c r="LR824" s="2"/>
      <c r="LS824" s="2"/>
      <c r="LT824" s="2"/>
      <c r="LU824" s="2"/>
      <c r="LV824" s="2"/>
      <c r="LW824" s="2"/>
      <c r="LX824" s="2"/>
      <c r="LY824" s="2"/>
      <c r="LZ824" s="2"/>
      <c r="MA824" s="2"/>
      <c r="MB824" s="2"/>
      <c r="MC824" s="2"/>
      <c r="MD824" s="2"/>
      <c r="ME824" s="2"/>
      <c r="MF824" s="2"/>
      <c r="MG824" s="2"/>
      <c r="MH824" s="2"/>
      <c r="MI824" s="2"/>
      <c r="MJ824" s="2"/>
      <c r="MK824" s="2"/>
      <c r="ML824" s="2"/>
      <c r="MM824" s="2"/>
      <c r="MN824" s="2"/>
      <c r="MO824" s="2"/>
      <c r="MP824" s="2"/>
      <c r="MQ824" s="2"/>
      <c r="MR824" s="2"/>
      <c r="MS824" s="2"/>
      <c r="MT824" s="2"/>
      <c r="MU824" s="2"/>
      <c r="MV824" s="2"/>
      <c r="MW824" s="2"/>
      <c r="MX824" s="2"/>
      <c r="MY824" s="2"/>
      <c r="MZ824" s="2"/>
      <c r="NA824" s="2"/>
      <c r="NB824" s="2"/>
      <c r="NC824" s="2"/>
      <c r="ND824" s="2"/>
      <c r="NE824" s="2"/>
      <c r="NF824" s="2"/>
      <c r="NG824" s="2"/>
      <c r="NH824" s="2"/>
      <c r="NI824" s="2"/>
      <c r="NJ824" s="2"/>
      <c r="NK824" s="2"/>
      <c r="NL824" s="2"/>
      <c r="NM824" s="2"/>
      <c r="NN824" s="2"/>
      <c r="NO824" s="2"/>
      <c r="NP824" s="2"/>
      <c r="NQ824" s="2"/>
      <c r="NR824" s="2"/>
      <c r="NS824" s="2"/>
      <c r="NT824" s="2"/>
      <c r="NU824" s="2"/>
      <c r="NV824" s="2"/>
      <c r="NW824" s="2"/>
      <c r="NX824" s="2"/>
      <c r="NY824" s="2"/>
      <c r="NZ824" s="2"/>
      <c r="OA824" s="2"/>
      <c r="OB824" s="2"/>
      <c r="OC824" s="2"/>
      <c r="OD824" s="2"/>
      <c r="OE824" s="2"/>
      <c r="OF824" s="2"/>
      <c r="OG824" s="2"/>
      <c r="OH824" s="2"/>
      <c r="OI824" s="2"/>
      <c r="OJ824" s="2"/>
      <c r="OK824" s="2"/>
      <c r="OL824" s="2"/>
      <c r="OM824" s="2"/>
      <c r="ON824" s="2"/>
      <c r="OO824" s="2"/>
      <c r="OP824" s="2"/>
      <c r="OQ824" s="2"/>
      <c r="OR824" s="2"/>
      <c r="OS824" s="2"/>
      <c r="OT824" s="2"/>
      <c r="OU824" s="2"/>
      <c r="OV824" s="2"/>
      <c r="OW824" s="2"/>
      <c r="OX824" s="2"/>
      <c r="OY824" s="2"/>
      <c r="OZ824" s="2"/>
      <c r="PA824" s="2"/>
      <c r="PB824" s="2"/>
      <c r="PC824" s="2"/>
      <c r="PD824" s="2"/>
      <c r="PE824" s="2"/>
      <c r="PF824" s="2"/>
      <c r="PG824" s="2"/>
      <c r="PH824" s="2"/>
      <c r="PI824" s="2"/>
      <c r="PJ824" s="2"/>
      <c r="PK824" s="2"/>
      <c r="PL824" s="2"/>
      <c r="PM824" s="2"/>
      <c r="PN824" s="2"/>
      <c r="PO824" s="2"/>
      <c r="PP824" s="2"/>
      <c r="PQ824" s="2"/>
      <c r="PR824" s="2"/>
      <c r="PS824" s="2"/>
      <c r="PT824" s="2"/>
      <c r="PU824" s="2"/>
      <c r="PV824" s="2"/>
      <c r="PW824" s="2"/>
      <c r="PX824" s="2"/>
      <c r="PY824" s="2"/>
      <c r="PZ824" s="2"/>
      <c r="QA824" s="2"/>
      <c r="QB824" s="2"/>
      <c r="QC824" s="2"/>
      <c r="QD824" s="2"/>
      <c r="QE824" s="2"/>
      <c r="QF824" s="2"/>
      <c r="QG824" s="2"/>
      <c r="QH824" s="2"/>
      <c r="QI824" s="2"/>
      <c r="QJ824" s="2"/>
      <c r="QK824" s="2"/>
      <c r="QL824" s="2"/>
      <c r="QM824" s="2"/>
      <c r="QN824" s="2"/>
      <c r="QO824" s="2"/>
      <c r="QP824" s="2"/>
      <c r="QQ824" s="2"/>
      <c r="QR824" s="2"/>
      <c r="QS824" s="2"/>
      <c r="QT824" s="2"/>
      <c r="QU824" s="2"/>
      <c r="QV824" s="2"/>
      <c r="QW824" s="2"/>
      <c r="QX824" s="2"/>
      <c r="QY824" s="2"/>
      <c r="QZ824" s="2"/>
      <c r="RA824" s="2"/>
      <c r="RB824" s="2"/>
      <c r="RC824" s="2"/>
      <c r="RD824" s="2"/>
      <c r="RE824" s="2"/>
      <c r="RF824" s="2"/>
      <c r="RG824" s="2"/>
      <c r="RH824" s="2"/>
      <c r="RI824" s="2"/>
      <c r="RJ824" s="2"/>
      <c r="RK824" s="2"/>
      <c r="RL824" s="2"/>
      <c r="RM824" s="2"/>
      <c r="RN824" s="2"/>
      <c r="RO824" s="2"/>
      <c r="RP824" s="2"/>
      <c r="RQ824" s="2"/>
      <c r="RR824" s="2"/>
      <c r="RS824" s="2"/>
      <c r="RT824" s="2"/>
      <c r="RU824" s="2"/>
      <c r="RV824" s="2"/>
      <c r="RW824" s="2"/>
      <c r="RX824" s="2"/>
      <c r="RY824" s="2"/>
      <c r="RZ824" s="2"/>
      <c r="SA824" s="2"/>
      <c r="SB824" s="2"/>
      <c r="SC824" s="2"/>
      <c r="SD824" s="2"/>
      <c r="SE824" s="2"/>
      <c r="SF824" s="2"/>
      <c r="SG824" s="2"/>
      <c r="SH824" s="2"/>
      <c r="SI824" s="2"/>
      <c r="SJ824" s="2"/>
      <c r="SK824" s="2"/>
      <c r="SL824" s="2"/>
      <c r="SM824" s="2"/>
      <c r="SN824" s="2"/>
      <c r="SO824" s="2"/>
      <c r="SP824" s="2"/>
      <c r="SQ824" s="2"/>
      <c r="SR824" s="2"/>
      <c r="SS824" s="2"/>
      <c r="ST824" s="2"/>
      <c r="SU824" s="2"/>
      <c r="SV824" s="2"/>
      <c r="SW824" s="2"/>
      <c r="SX824" s="2"/>
      <c r="SY824" s="2"/>
      <c r="SZ824" s="2"/>
      <c r="TA824" s="2"/>
      <c r="TB824" s="2"/>
      <c r="TC824" s="2"/>
      <c r="TD824" s="2"/>
      <c r="TE824" s="2"/>
      <c r="TF824" s="2"/>
      <c r="TG824" s="2"/>
      <c r="TH824" s="2"/>
      <c r="TI824" s="2"/>
      <c r="TJ824" s="2"/>
      <c r="TK824" s="2"/>
      <c r="TL824" s="2"/>
      <c r="TM824" s="2"/>
      <c r="TN824" s="2"/>
      <c r="TO824" s="2"/>
      <c r="TP824" s="2"/>
      <c r="TQ824" s="2"/>
      <c r="TR824" s="2"/>
      <c r="TS824" s="2"/>
      <c r="TT824" s="2"/>
      <c r="TU824" s="2"/>
      <c r="TV824" s="2"/>
      <c r="TW824" s="2"/>
      <c r="TX824" s="2"/>
      <c r="TY824" s="2"/>
      <c r="TZ824" s="2"/>
      <c r="UA824" s="2"/>
      <c r="UB824" s="2"/>
      <c r="UC824" s="2"/>
      <c r="UD824" s="2"/>
      <c r="UE824" s="2"/>
      <c r="UF824" s="2"/>
      <c r="UG824" s="2"/>
      <c r="UH824" s="2"/>
      <c r="UI824" s="2"/>
      <c r="UJ824" s="2"/>
      <c r="UK824" s="2"/>
      <c r="UL824" s="2"/>
      <c r="UM824" s="2"/>
      <c r="UN824" s="2"/>
      <c r="UO824" s="2"/>
      <c r="UP824" s="2"/>
      <c r="UQ824" s="2"/>
      <c r="UR824" s="2"/>
      <c r="US824" s="2"/>
      <c r="UT824" s="2"/>
      <c r="UU824" s="2"/>
      <c r="UV824" s="2"/>
      <c r="UW824" s="2"/>
      <c r="UX824" s="2"/>
      <c r="UY824" s="2"/>
      <c r="UZ824" s="2"/>
      <c r="VA824" s="2"/>
      <c r="VB824" s="2"/>
      <c r="VC824" s="2"/>
      <c r="VD824" s="2"/>
      <c r="VE824" s="2"/>
      <c r="VF824" s="2"/>
      <c r="VG824" s="2"/>
      <c r="VH824" s="2"/>
      <c r="VI824" s="2"/>
      <c r="VJ824" s="2"/>
      <c r="VK824" s="2"/>
      <c r="VL824" s="2"/>
      <c r="VM824" s="2"/>
      <c r="VN824" s="2"/>
      <c r="VO824" s="2"/>
      <c r="VP824" s="2"/>
      <c r="VQ824" s="2"/>
      <c r="VR824" s="2"/>
      <c r="VS824" s="2"/>
      <c r="VT824" s="2"/>
      <c r="VU824" s="2"/>
      <c r="VV824" s="2"/>
      <c r="VW824" s="2"/>
      <c r="VX824" s="2"/>
      <c r="VY824" s="2"/>
      <c r="VZ824" s="2"/>
      <c r="WA824" s="2"/>
      <c r="WB824" s="2"/>
      <c r="WC824" s="2"/>
      <c r="WD824" s="2"/>
      <c r="WE824" s="2"/>
      <c r="WF824" s="2"/>
      <c r="WG824" s="2"/>
      <c r="WH824" s="2"/>
      <c r="WI824" s="2"/>
      <c r="WJ824" s="2"/>
      <c r="WK824" s="2"/>
      <c r="WL824" s="2"/>
      <c r="WM824" s="2"/>
      <c r="WN824" s="2"/>
      <c r="WO824" s="2"/>
      <c r="WP824" s="2"/>
      <c r="WQ824" s="2"/>
      <c r="WR824" s="2"/>
      <c r="WS824" s="2"/>
      <c r="WT824" s="2"/>
      <c r="WU824" s="2"/>
      <c r="WV824" s="2"/>
      <c r="WW824" s="2"/>
      <c r="WX824" s="2"/>
      <c r="WY824" s="2"/>
      <c r="WZ824" s="2"/>
      <c r="XA824" s="2"/>
      <c r="XB824" s="2"/>
      <c r="XC824" s="2"/>
      <c r="XD824" s="2"/>
      <c r="XE824" s="2"/>
      <c r="XF824" s="2"/>
      <c r="XG824" s="2"/>
      <c r="XH824" s="2"/>
      <c r="XI824" s="2"/>
      <c r="XJ824" s="2"/>
      <c r="XK824" s="2"/>
      <c r="XL824" s="2"/>
      <c r="XM824" s="2"/>
      <c r="XN824" s="2"/>
      <c r="XO824" s="2"/>
      <c r="XP824" s="2"/>
      <c r="XQ824" s="2"/>
      <c r="XR824" s="2"/>
      <c r="XS824" s="2"/>
      <c r="XT824" s="2"/>
      <c r="XU824" s="2"/>
      <c r="XV824" s="2"/>
      <c r="XW824" s="2"/>
      <c r="XX824" s="2"/>
      <c r="XY824" s="2"/>
      <c r="XZ824" s="2"/>
      <c r="YA824" s="2"/>
      <c r="YB824" s="2"/>
      <c r="YC824" s="2"/>
      <c r="YD824" s="2"/>
      <c r="YE824" s="2"/>
      <c r="YF824" s="2"/>
      <c r="YG824" s="2"/>
      <c r="YH824" s="2"/>
      <c r="YI824" s="2"/>
      <c r="YJ824" s="2"/>
      <c r="YK824" s="2"/>
      <c r="YL824" s="2"/>
      <c r="YM824" s="2"/>
      <c r="YN824" s="2"/>
      <c r="YO824" s="2"/>
      <c r="YP824" s="2"/>
      <c r="YQ824" s="2"/>
      <c r="YR824" s="2"/>
      <c r="YS824" s="2"/>
      <c r="YT824" s="2"/>
      <c r="YU824" s="2"/>
      <c r="YV824" s="2"/>
      <c r="YW824" s="2"/>
      <c r="YX824" s="2"/>
      <c r="YY824" s="2"/>
      <c r="YZ824" s="2"/>
      <c r="ZA824" s="2"/>
      <c r="ZB824" s="2"/>
      <c r="ZC824" s="2"/>
      <c r="ZD824" s="2"/>
      <c r="ZE824" s="2"/>
      <c r="ZF824" s="2"/>
      <c r="ZG824" s="2"/>
      <c r="ZH824" s="2"/>
      <c r="ZI824" s="2"/>
      <c r="ZJ824" s="2"/>
      <c r="ZK824" s="2"/>
      <c r="ZL824" s="2"/>
      <c r="ZM824" s="2"/>
      <c r="ZN824" s="2"/>
      <c r="ZO824" s="2"/>
      <c r="ZP824" s="2"/>
      <c r="ZQ824" s="2"/>
      <c r="ZR824" s="2"/>
      <c r="ZS824" s="2"/>
      <c r="ZT824" s="2"/>
      <c r="ZU824" s="2"/>
      <c r="ZV824" s="2"/>
      <c r="ZW824" s="2"/>
      <c r="ZX824" s="2"/>
      <c r="ZY824" s="2"/>
      <c r="ZZ824" s="2"/>
      <c r="AAA824" s="2"/>
      <c r="AAB824" s="2"/>
      <c r="AAC824" s="2"/>
      <c r="AAD824" s="2"/>
      <c r="AAE824" s="2"/>
      <c r="AAF824" s="2"/>
      <c r="AAG824" s="2"/>
      <c r="AAH824" s="2"/>
      <c r="AAI824" s="2"/>
      <c r="AAJ824" s="2"/>
      <c r="AAK824" s="2"/>
      <c r="AAL824" s="2"/>
      <c r="AAM824" s="2"/>
      <c r="AAN824" s="2"/>
      <c r="AAO824" s="2"/>
      <c r="AAP824" s="2"/>
      <c r="AAQ824" s="2"/>
      <c r="AAR824" s="2"/>
      <c r="AAS824" s="2"/>
      <c r="AAT824" s="2"/>
      <c r="AAU824" s="2"/>
      <c r="AAV824" s="2"/>
      <c r="AAW824" s="2"/>
      <c r="AAX824" s="2"/>
      <c r="AAY824" s="2"/>
      <c r="AAZ824" s="2"/>
      <c r="ABA824" s="2"/>
      <c r="ABB824" s="2"/>
      <c r="ABC824" s="2"/>
      <c r="ABD824" s="2"/>
      <c r="ABE824" s="2"/>
      <c r="ABF824" s="2"/>
      <c r="ABG824" s="2"/>
      <c r="ABH824" s="2"/>
      <c r="ABI824" s="2"/>
      <c r="ABJ824" s="2"/>
      <c r="ABK824" s="2"/>
      <c r="ABL824" s="2"/>
      <c r="ABM824" s="2"/>
      <c r="ABN824" s="2"/>
      <c r="ABO824" s="2"/>
      <c r="ABP824" s="2"/>
      <c r="ABQ824" s="2"/>
      <c r="ABR824" s="2"/>
      <c r="ABS824" s="2"/>
      <c r="ABT824" s="2"/>
      <c r="ABU824" s="2"/>
      <c r="ABV824" s="2"/>
      <c r="ABW824" s="2"/>
      <c r="ABX824" s="2"/>
      <c r="ABY824" s="2"/>
      <c r="ABZ824" s="2"/>
    </row>
    <row r="825" spans="1:754" x14ac:dyDescent="0.2">
      <c r="A825" s="2">
        <v>1974</v>
      </c>
      <c r="B825" s="19" t="s">
        <v>41</v>
      </c>
      <c r="C825" s="6">
        <v>150382</v>
      </c>
      <c r="D825" s="5">
        <v>904</v>
      </c>
      <c r="E825" s="7">
        <f>C825/D825</f>
        <v>166.35176991150442</v>
      </c>
      <c r="F825" s="11">
        <f>C825/609056</f>
        <v>0.24690997215362792</v>
      </c>
      <c r="G825" s="5">
        <v>109216</v>
      </c>
      <c r="H825" s="16">
        <f>C825/G825</f>
        <v>1.3769227951948433</v>
      </c>
    </row>
    <row r="826" spans="1:754" x14ac:dyDescent="0.2">
      <c r="A826" s="2">
        <v>1950</v>
      </c>
      <c r="B826" s="19" t="s">
        <v>41</v>
      </c>
      <c r="C826" s="6">
        <v>335462</v>
      </c>
      <c r="D826" s="5">
        <v>3339</v>
      </c>
      <c r="E826" s="7">
        <f>C826/D826</f>
        <v>100.46780473195568</v>
      </c>
      <c r="F826" s="11">
        <f>C826/609056</f>
        <v>0.55079007513266431</v>
      </c>
      <c r="G826" s="12">
        <v>71275</v>
      </c>
      <c r="H826" s="16">
        <f>C826/G826</f>
        <v>4.706587162399158</v>
      </c>
    </row>
    <row r="827" spans="1:754" x14ac:dyDescent="0.2">
      <c r="A827" s="2">
        <v>1940</v>
      </c>
      <c r="B827" s="19" t="s">
        <v>41</v>
      </c>
      <c r="C827" s="6">
        <v>359824</v>
      </c>
      <c r="D827" s="5">
        <v>4426</v>
      </c>
      <c r="E827" s="7">
        <f>C827/D827</f>
        <v>81.297785811116128</v>
      </c>
      <c r="F827" s="11">
        <f>C827/609056</f>
        <v>0.59078968108022911</v>
      </c>
      <c r="G827" s="12">
        <v>71275</v>
      </c>
      <c r="H827" s="16">
        <f>C827/G827</f>
        <v>5.0483900385829532</v>
      </c>
    </row>
    <row r="828" spans="1:754" x14ac:dyDescent="0.2">
      <c r="A828">
        <v>1930</v>
      </c>
      <c r="B828" s="19" t="s">
        <v>41</v>
      </c>
      <c r="C828" s="5">
        <v>388861</v>
      </c>
      <c r="D828" s="5">
        <v>4726</v>
      </c>
      <c r="E828" s="7">
        <f>C828/D828</f>
        <v>82.281210325856961</v>
      </c>
      <c r="F828" s="11">
        <f>C828/609056</f>
        <v>0.63846510008931856</v>
      </c>
      <c r="G828" s="12">
        <v>71045</v>
      </c>
      <c r="H828" s="16">
        <f>C828/G828</f>
        <v>5.4734464072067004</v>
      </c>
    </row>
    <row r="829" spans="1:754" x14ac:dyDescent="0.2">
      <c r="A829">
        <v>1920</v>
      </c>
      <c r="B829" s="19" t="s">
        <v>41</v>
      </c>
      <c r="C829" s="5">
        <v>462522</v>
      </c>
      <c r="D829">
        <v>5539</v>
      </c>
      <c r="E829" s="7">
        <f>C829/D829</f>
        <v>83.502798339050372</v>
      </c>
      <c r="F829" s="11">
        <f>C829/609056</f>
        <v>0.75940800189145163</v>
      </c>
      <c r="G829" s="12">
        <v>71045</v>
      </c>
      <c r="H829" s="16">
        <f>C829/G829</f>
        <v>6.5102681399113242</v>
      </c>
    </row>
    <row r="830" spans="1:754" x14ac:dyDescent="0.2">
      <c r="A830">
        <v>1910</v>
      </c>
      <c r="B830" s="19" t="s">
        <v>41</v>
      </c>
      <c r="C830">
        <v>491998</v>
      </c>
      <c r="D830">
        <v>6319</v>
      </c>
      <c r="E830" s="7">
        <f>C830/D830</f>
        <v>77.860104446906149</v>
      </c>
      <c r="F830" s="11">
        <f>C830/609056</f>
        <v>0.80780420848000845</v>
      </c>
      <c r="G830" s="15"/>
      <c r="DU830" s="2"/>
      <c r="DV830" s="2"/>
      <c r="DW830" s="2"/>
      <c r="DX830" s="2"/>
      <c r="DY830" s="2"/>
      <c r="DZ830" s="2"/>
      <c r="EA830" s="2"/>
      <c r="EB830" s="2"/>
      <c r="EC830" s="2"/>
      <c r="ED830" s="2"/>
      <c r="EE830" s="2"/>
      <c r="EF830" s="2"/>
      <c r="EG830" s="2"/>
      <c r="EH830" s="2"/>
      <c r="EI830" s="2"/>
      <c r="EJ830" s="2"/>
      <c r="EK830" s="2"/>
      <c r="EL830" s="2"/>
      <c r="EM830" s="2"/>
      <c r="EN830" s="2"/>
      <c r="EO830" s="2"/>
      <c r="EP830" s="2"/>
      <c r="EQ830" s="2"/>
      <c r="ER830" s="2"/>
      <c r="ES830" s="2"/>
      <c r="ET830" s="2"/>
      <c r="EU830" s="2"/>
      <c r="EV830" s="2"/>
      <c r="EW830" s="2"/>
      <c r="EX830" s="2"/>
      <c r="EY830" s="2"/>
      <c r="EZ830" s="2"/>
      <c r="FA830" s="2"/>
      <c r="FB830" s="2"/>
      <c r="FC830" s="2"/>
      <c r="FD830" s="2"/>
      <c r="FE830" s="2"/>
      <c r="FF830" s="2"/>
      <c r="FG830" s="2"/>
      <c r="FH830" s="2"/>
      <c r="FI830" s="2"/>
      <c r="FJ830" s="2"/>
      <c r="FK830" s="2"/>
      <c r="FL830" s="2"/>
      <c r="FM830" s="2"/>
      <c r="FN830" s="2"/>
      <c r="FO830" s="2"/>
      <c r="FP830" s="2"/>
      <c r="FQ830" s="2"/>
      <c r="FR830" s="2"/>
      <c r="FS830" s="2"/>
      <c r="FT830" s="2"/>
      <c r="FU830" s="2"/>
      <c r="FV830" s="2"/>
      <c r="FW830" s="2"/>
      <c r="FX830" s="2"/>
      <c r="FY830" s="2"/>
      <c r="FZ830" s="2"/>
      <c r="GA830" s="2"/>
      <c r="GB830" s="2"/>
      <c r="GC830" s="2"/>
      <c r="GD830" s="2"/>
      <c r="GE830" s="2"/>
      <c r="GF830" s="2"/>
      <c r="GG830" s="2"/>
      <c r="GH830" s="2"/>
      <c r="GI830" s="2"/>
      <c r="GJ830" s="2"/>
      <c r="GK830" s="2"/>
      <c r="GL830" s="2"/>
      <c r="GM830" s="2"/>
      <c r="GN830" s="2"/>
      <c r="GO830" s="2"/>
      <c r="GP830" s="2"/>
      <c r="GQ830" s="2"/>
      <c r="GR830" s="2"/>
      <c r="GS830" s="2"/>
      <c r="GT830" s="2"/>
      <c r="GU830" s="2"/>
      <c r="GV830" s="2"/>
      <c r="GW830" s="2"/>
      <c r="GX830" s="2"/>
      <c r="GY830" s="2"/>
      <c r="GZ830" s="2"/>
      <c r="HA830" s="2"/>
      <c r="HB830" s="2"/>
      <c r="HC830" s="2"/>
      <c r="HD830" s="2"/>
      <c r="HE830" s="2"/>
      <c r="HF830" s="2"/>
      <c r="HG830" s="2"/>
      <c r="HH830" s="2"/>
      <c r="HI830" s="2"/>
      <c r="HJ830" s="2"/>
      <c r="HK830" s="2"/>
      <c r="HL830" s="2"/>
      <c r="HM830" s="2"/>
      <c r="HN830" s="2"/>
      <c r="HO830" s="2"/>
      <c r="HP830" s="2"/>
      <c r="HQ830" s="2"/>
      <c r="HR830" s="2"/>
      <c r="HS830" s="2"/>
      <c r="HT830" s="2"/>
      <c r="HU830" s="2"/>
      <c r="HV830" s="2"/>
      <c r="HW830" s="2"/>
      <c r="HX830" s="2"/>
      <c r="HY830" s="2"/>
      <c r="HZ830" s="2"/>
      <c r="IA830" s="2"/>
      <c r="IB830" s="2"/>
      <c r="IC830" s="2"/>
      <c r="ID830" s="2"/>
      <c r="IE830" s="2"/>
      <c r="IF830" s="2"/>
      <c r="IG830" s="2"/>
      <c r="IH830" s="2"/>
      <c r="II830" s="2"/>
      <c r="IJ830" s="2"/>
      <c r="IK830" s="2"/>
      <c r="IL830" s="2"/>
      <c r="IM830" s="2"/>
      <c r="IN830" s="2"/>
      <c r="IO830" s="2"/>
      <c r="IP830" s="2"/>
      <c r="IQ830" s="2"/>
      <c r="IR830" s="2"/>
      <c r="IS830" s="2"/>
      <c r="IT830" s="2"/>
      <c r="IU830" s="2"/>
      <c r="IV830" s="2"/>
      <c r="IW830" s="2"/>
      <c r="IX830" s="2"/>
      <c r="IY830" s="2"/>
      <c r="IZ830" s="2"/>
      <c r="JA830" s="2"/>
      <c r="JB830" s="2"/>
      <c r="JC830" s="2"/>
      <c r="JD830" s="2"/>
      <c r="JE830" s="2"/>
      <c r="JF830" s="2"/>
      <c r="JG830" s="2"/>
      <c r="JH830" s="2"/>
      <c r="JI830" s="2"/>
      <c r="JJ830" s="2"/>
      <c r="JK830" s="2"/>
      <c r="JL830" s="2"/>
      <c r="JM830" s="2"/>
      <c r="JN830" s="2"/>
      <c r="JO830" s="2"/>
      <c r="JP830" s="2"/>
      <c r="JQ830" s="2"/>
      <c r="JR830" s="2"/>
      <c r="JS830" s="2"/>
      <c r="JT830" s="2"/>
      <c r="JU830" s="2"/>
      <c r="JV830" s="2"/>
      <c r="JW830" s="2"/>
      <c r="JX830" s="2"/>
      <c r="JY830" s="2"/>
      <c r="JZ830" s="2"/>
      <c r="KA830" s="2"/>
      <c r="KB830" s="2"/>
      <c r="KC830" s="2"/>
      <c r="KD830" s="2"/>
      <c r="KE830" s="2"/>
      <c r="KF830" s="2"/>
      <c r="KG830" s="2"/>
      <c r="KH830" s="2"/>
      <c r="KI830" s="2"/>
      <c r="KJ830" s="2"/>
      <c r="KK830" s="2"/>
      <c r="KL830" s="2"/>
      <c r="KM830" s="2"/>
      <c r="KN830" s="2"/>
      <c r="KO830" s="2"/>
      <c r="KP830" s="2"/>
      <c r="KQ830" s="2"/>
      <c r="KR830" s="2"/>
      <c r="KS830" s="2"/>
      <c r="KT830" s="2"/>
      <c r="KU830" s="2"/>
      <c r="KV830" s="2"/>
      <c r="KW830" s="2"/>
      <c r="KX830" s="2"/>
      <c r="KY830" s="2"/>
      <c r="KZ830" s="2"/>
      <c r="LA830" s="2"/>
      <c r="LB830" s="2"/>
      <c r="LC830" s="2"/>
      <c r="LD830" s="2"/>
      <c r="LE830" s="2"/>
      <c r="LF830" s="2"/>
      <c r="LG830" s="2"/>
      <c r="LH830" s="2"/>
      <c r="LI830" s="2"/>
      <c r="LJ830" s="2"/>
      <c r="LK830" s="2"/>
      <c r="LL830" s="2"/>
      <c r="LM830" s="2"/>
      <c r="LN830" s="2"/>
      <c r="LO830" s="2"/>
      <c r="LP830" s="2"/>
      <c r="LQ830" s="2"/>
      <c r="LR830" s="2"/>
      <c r="LS830" s="2"/>
      <c r="LT830" s="2"/>
      <c r="LU830" s="2"/>
      <c r="LV830" s="2"/>
      <c r="LW830" s="2"/>
      <c r="LX830" s="2"/>
      <c r="LY830" s="2"/>
      <c r="LZ830" s="2"/>
      <c r="MA830" s="2"/>
      <c r="MB830" s="2"/>
      <c r="MC830" s="2"/>
      <c r="MD830" s="2"/>
      <c r="ME830" s="2"/>
      <c r="MF830" s="2"/>
      <c r="MG830" s="2"/>
      <c r="MH830" s="2"/>
      <c r="MI830" s="2"/>
      <c r="MJ830" s="2"/>
      <c r="MK830" s="2"/>
      <c r="ML830" s="2"/>
      <c r="MM830" s="2"/>
      <c r="MN830" s="2"/>
      <c r="MO830" s="2"/>
      <c r="MP830" s="2"/>
      <c r="MQ830" s="2"/>
      <c r="MR830" s="2"/>
      <c r="MS830" s="2"/>
      <c r="MT830" s="2"/>
      <c r="MU830" s="2"/>
      <c r="MV830" s="2"/>
      <c r="MW830" s="2"/>
      <c r="MX830" s="2"/>
      <c r="MY830" s="2"/>
      <c r="MZ830" s="2"/>
      <c r="NA830" s="2"/>
      <c r="NB830" s="2"/>
      <c r="NC830" s="2"/>
      <c r="ND830" s="2"/>
      <c r="NE830" s="2"/>
      <c r="NF830" s="2"/>
      <c r="NG830" s="2"/>
      <c r="NH830" s="2"/>
      <c r="NI830" s="2"/>
      <c r="NJ830" s="2"/>
      <c r="NK830" s="2"/>
      <c r="NL830" s="2"/>
      <c r="NM830" s="2"/>
      <c r="NN830" s="2"/>
      <c r="NO830" s="2"/>
      <c r="NP830" s="2"/>
      <c r="NQ830" s="2"/>
      <c r="NR830" s="2"/>
      <c r="NS830" s="2"/>
      <c r="NT830" s="2"/>
      <c r="NU830" s="2"/>
      <c r="NV830" s="2"/>
      <c r="NW830" s="2"/>
      <c r="NX830" s="2"/>
      <c r="NY830" s="2"/>
      <c r="NZ830" s="2"/>
      <c r="OA830" s="2"/>
      <c r="OB830" s="2"/>
      <c r="OC830" s="2"/>
      <c r="OD830" s="2"/>
      <c r="OE830" s="2"/>
      <c r="OF830" s="2"/>
      <c r="OG830" s="2"/>
      <c r="OH830" s="2"/>
      <c r="OI830" s="2"/>
      <c r="OJ830" s="2"/>
      <c r="OK830" s="2"/>
      <c r="OL830" s="2"/>
      <c r="OM830" s="2"/>
      <c r="ON830" s="2"/>
      <c r="OO830" s="2"/>
      <c r="OP830" s="2"/>
      <c r="OQ830" s="2"/>
      <c r="OR830" s="2"/>
      <c r="OS830" s="2"/>
      <c r="OT830" s="2"/>
      <c r="OU830" s="2"/>
      <c r="OV830" s="2"/>
      <c r="OW830" s="2"/>
      <c r="OX830" s="2"/>
      <c r="OY830" s="2"/>
      <c r="OZ830" s="2"/>
      <c r="PA830" s="2"/>
      <c r="PB830" s="2"/>
      <c r="PC830" s="2"/>
      <c r="PD830" s="2"/>
      <c r="PE830" s="2"/>
      <c r="PF830" s="2"/>
      <c r="PG830" s="2"/>
      <c r="PH830" s="2"/>
      <c r="PI830" s="2"/>
      <c r="PJ830" s="2"/>
      <c r="PK830" s="2"/>
      <c r="PL830" s="2"/>
      <c r="PM830" s="2"/>
      <c r="PN830" s="2"/>
      <c r="PO830" s="2"/>
      <c r="PP830" s="2"/>
      <c r="PQ830" s="2"/>
      <c r="PR830" s="2"/>
      <c r="PS830" s="2"/>
      <c r="PT830" s="2"/>
      <c r="PU830" s="2"/>
      <c r="PV830" s="2"/>
      <c r="PW830" s="2"/>
      <c r="PX830" s="2"/>
      <c r="PY830" s="2"/>
      <c r="PZ830" s="2"/>
      <c r="QA830" s="2"/>
      <c r="QB830" s="2"/>
      <c r="QC830" s="2"/>
      <c r="QD830" s="2"/>
      <c r="QE830" s="2"/>
      <c r="QF830" s="2"/>
      <c r="QG830" s="2"/>
      <c r="QH830" s="2"/>
      <c r="QI830" s="2"/>
      <c r="QJ830" s="2"/>
      <c r="QK830" s="2"/>
      <c r="QL830" s="2"/>
      <c r="QM830" s="2"/>
      <c r="QN830" s="2"/>
      <c r="QO830" s="2"/>
      <c r="QP830" s="2"/>
      <c r="QQ830" s="2"/>
      <c r="QR830" s="2"/>
      <c r="QS830" s="2"/>
      <c r="QT830" s="2"/>
      <c r="QU830" s="2"/>
      <c r="QV830" s="2"/>
      <c r="QW830" s="2"/>
      <c r="QX830" s="2"/>
      <c r="QY830" s="2"/>
      <c r="QZ830" s="2"/>
      <c r="RA830" s="2"/>
      <c r="RB830" s="2"/>
      <c r="RC830" s="2"/>
      <c r="RD830" s="2"/>
      <c r="RE830" s="2"/>
      <c r="RF830" s="2"/>
      <c r="RG830" s="2"/>
      <c r="RH830" s="2"/>
      <c r="RI830" s="2"/>
      <c r="RJ830" s="2"/>
      <c r="RK830" s="2"/>
      <c r="RL830" s="2"/>
      <c r="RM830" s="2"/>
      <c r="RN830" s="2"/>
      <c r="RO830" s="2"/>
      <c r="RP830" s="2"/>
      <c r="RQ830" s="2"/>
      <c r="RR830" s="2"/>
      <c r="RS830" s="2"/>
      <c r="RT830" s="2"/>
      <c r="RU830" s="2"/>
      <c r="RV830" s="2"/>
      <c r="RW830" s="2"/>
      <c r="RX830" s="2"/>
      <c r="RY830" s="2"/>
      <c r="RZ830" s="2"/>
      <c r="SA830" s="2"/>
      <c r="SB830" s="2"/>
      <c r="SC830" s="2"/>
      <c r="SD830" s="2"/>
      <c r="SE830" s="2"/>
      <c r="SF830" s="2"/>
      <c r="SG830" s="2"/>
      <c r="SH830" s="2"/>
      <c r="SI830" s="2"/>
      <c r="SJ830" s="2"/>
      <c r="SK830" s="2"/>
      <c r="SL830" s="2"/>
      <c r="SM830" s="2"/>
      <c r="SN830" s="2"/>
      <c r="SO830" s="2"/>
      <c r="SP830" s="2"/>
      <c r="SQ830" s="2"/>
      <c r="SR830" s="2"/>
      <c r="SS830" s="2"/>
      <c r="ST830" s="2"/>
      <c r="SU830" s="2"/>
      <c r="SV830" s="2"/>
      <c r="SW830" s="2"/>
      <c r="SX830" s="2"/>
      <c r="SY830" s="2"/>
      <c r="SZ830" s="2"/>
      <c r="TA830" s="2"/>
      <c r="TB830" s="2"/>
      <c r="TC830" s="2"/>
      <c r="TD830" s="2"/>
      <c r="TE830" s="2"/>
      <c r="TF830" s="2"/>
      <c r="TG830" s="2"/>
      <c r="TH830" s="2"/>
      <c r="TI830" s="2"/>
      <c r="TJ830" s="2"/>
      <c r="TK830" s="2"/>
      <c r="TL830" s="2"/>
      <c r="TM830" s="2"/>
      <c r="TN830" s="2"/>
      <c r="TO830" s="2"/>
      <c r="TP830" s="2"/>
      <c r="TQ830" s="2"/>
      <c r="TR830" s="2"/>
      <c r="TS830" s="2"/>
      <c r="TT830" s="2"/>
      <c r="TU830" s="2"/>
      <c r="TV830" s="2"/>
      <c r="TW830" s="2"/>
      <c r="TX830" s="2"/>
      <c r="TY830" s="2"/>
      <c r="TZ830" s="2"/>
      <c r="UA830" s="2"/>
      <c r="UB830" s="2"/>
      <c r="UC830" s="2"/>
      <c r="UD830" s="2"/>
      <c r="UE830" s="2"/>
      <c r="UF830" s="2"/>
      <c r="UG830" s="2"/>
      <c r="UH830" s="2"/>
      <c r="UI830" s="2"/>
      <c r="UJ830" s="2"/>
      <c r="UK830" s="2"/>
      <c r="UL830" s="2"/>
      <c r="UM830" s="2"/>
      <c r="UN830" s="2"/>
      <c r="UO830" s="2"/>
      <c r="UP830" s="2"/>
      <c r="UQ830" s="2"/>
      <c r="UR830" s="2"/>
      <c r="US830" s="2"/>
      <c r="UT830" s="2"/>
      <c r="UU830" s="2"/>
      <c r="UV830" s="2"/>
      <c r="UW830" s="2"/>
      <c r="UX830" s="2"/>
      <c r="UY830" s="2"/>
      <c r="UZ830" s="2"/>
      <c r="VA830" s="2"/>
      <c r="VB830" s="2"/>
      <c r="VC830" s="2"/>
      <c r="VD830" s="2"/>
      <c r="VE830" s="2"/>
      <c r="VF830" s="2"/>
      <c r="VG830" s="2"/>
      <c r="VH830" s="2"/>
      <c r="VI830" s="2"/>
      <c r="VJ830" s="2"/>
      <c r="VK830" s="2"/>
      <c r="VL830" s="2"/>
      <c r="VM830" s="2"/>
      <c r="VN830" s="2"/>
      <c r="VO830" s="2"/>
      <c r="VP830" s="2"/>
      <c r="VQ830" s="2"/>
      <c r="VR830" s="2"/>
      <c r="VS830" s="2"/>
      <c r="VT830" s="2"/>
      <c r="VU830" s="2"/>
      <c r="VV830" s="2"/>
      <c r="VW830" s="2"/>
      <c r="VX830" s="2"/>
      <c r="VY830" s="2"/>
      <c r="VZ830" s="2"/>
      <c r="WA830" s="2"/>
      <c r="WB830" s="2"/>
      <c r="WC830" s="2"/>
      <c r="WD830" s="2"/>
      <c r="WE830" s="2"/>
      <c r="WF830" s="2"/>
      <c r="WG830" s="2"/>
      <c r="WH830" s="2"/>
      <c r="WI830" s="2"/>
      <c r="WJ830" s="2"/>
      <c r="WK830" s="2"/>
      <c r="WL830" s="2"/>
      <c r="WM830" s="2"/>
      <c r="WN830" s="2"/>
      <c r="WO830" s="2"/>
      <c r="WP830" s="2"/>
      <c r="WQ830" s="2"/>
      <c r="WR830" s="2"/>
      <c r="WS830" s="2"/>
      <c r="WT830" s="2"/>
      <c r="WU830" s="2"/>
      <c r="WV830" s="2"/>
      <c r="WW830" s="2"/>
      <c r="WX830" s="2"/>
      <c r="WY830" s="2"/>
      <c r="WZ830" s="2"/>
      <c r="XA830" s="2"/>
      <c r="XB830" s="2"/>
      <c r="XC830" s="2"/>
      <c r="XD830" s="2"/>
      <c r="XE830" s="2"/>
      <c r="XF830" s="2"/>
      <c r="XG830" s="2"/>
      <c r="XH830" s="2"/>
      <c r="XI830" s="2"/>
      <c r="XJ830" s="2"/>
      <c r="XK830" s="2"/>
      <c r="XL830" s="2"/>
      <c r="XM830" s="2"/>
      <c r="XN830" s="2"/>
      <c r="XO830" s="2"/>
      <c r="XP830" s="2"/>
      <c r="XQ830" s="2"/>
      <c r="XR830" s="2"/>
      <c r="XS830" s="2"/>
      <c r="XT830" s="2"/>
      <c r="XU830" s="2"/>
      <c r="XV830" s="2"/>
      <c r="XW830" s="2"/>
      <c r="XX830" s="2"/>
      <c r="XY830" s="2"/>
      <c r="XZ830" s="2"/>
      <c r="YA830" s="2"/>
      <c r="YB830" s="2"/>
      <c r="YC830" s="2"/>
      <c r="YD830" s="2"/>
      <c r="YE830" s="2"/>
      <c r="YF830" s="2"/>
      <c r="YG830" s="2"/>
      <c r="YH830" s="2"/>
      <c r="YI830" s="2"/>
      <c r="YJ830" s="2"/>
      <c r="YK830" s="2"/>
      <c r="YL830" s="2"/>
      <c r="YM830" s="2"/>
      <c r="YN830" s="2"/>
      <c r="YO830" s="2"/>
      <c r="YP830" s="2"/>
      <c r="YQ830" s="2"/>
      <c r="YR830" s="2"/>
      <c r="YS830" s="2"/>
      <c r="YT830" s="2"/>
      <c r="YU830" s="2"/>
      <c r="YV830" s="2"/>
      <c r="YW830" s="2"/>
      <c r="YX830" s="2"/>
      <c r="YY830" s="2"/>
      <c r="YZ830" s="2"/>
      <c r="ZA830" s="2"/>
      <c r="ZB830" s="2"/>
      <c r="ZC830" s="2"/>
      <c r="ZD830" s="2"/>
      <c r="ZE830" s="2"/>
      <c r="ZF830" s="2"/>
      <c r="ZG830" s="2"/>
      <c r="ZH830" s="2"/>
      <c r="ZI830" s="2"/>
      <c r="ZJ830" s="2"/>
      <c r="ZK830" s="2"/>
      <c r="ZL830" s="2"/>
      <c r="ZM830" s="2"/>
      <c r="ZN830" s="2"/>
      <c r="ZO830" s="2"/>
      <c r="ZP830" s="2"/>
      <c r="ZQ830" s="2"/>
      <c r="ZR830" s="2"/>
      <c r="ZS830" s="2"/>
      <c r="ZT830" s="2"/>
      <c r="ZU830" s="2"/>
      <c r="ZV830" s="2"/>
      <c r="ZW830" s="2"/>
      <c r="ZX830" s="2"/>
      <c r="ZY830" s="2"/>
      <c r="ZZ830" s="2"/>
      <c r="AAA830" s="2"/>
      <c r="AAB830" s="2"/>
      <c r="AAC830" s="2"/>
      <c r="AAD830" s="2"/>
      <c r="AAE830" s="2"/>
      <c r="AAF830" s="2"/>
      <c r="AAG830" s="2"/>
      <c r="AAH830" s="2"/>
      <c r="AAI830" s="2"/>
      <c r="AAJ830" s="2"/>
      <c r="AAK830" s="2"/>
      <c r="AAL830" s="2"/>
      <c r="AAM830" s="2"/>
      <c r="AAN830" s="2"/>
      <c r="AAO830" s="2"/>
      <c r="AAP830" s="2"/>
      <c r="AAQ830" s="2"/>
      <c r="AAR830" s="2"/>
      <c r="AAS830" s="2"/>
      <c r="AAT830" s="2"/>
      <c r="AAU830" s="2"/>
      <c r="AAV830" s="2"/>
      <c r="AAW830" s="2"/>
      <c r="AAX830" s="2"/>
      <c r="AAY830" s="2"/>
      <c r="AAZ830" s="2"/>
      <c r="ABA830" s="2"/>
      <c r="ABB830" s="2"/>
      <c r="ABC830" s="2"/>
      <c r="ABD830" s="2"/>
      <c r="ABE830" s="2"/>
      <c r="ABF830" s="2"/>
      <c r="ABG830" s="2"/>
      <c r="ABH830" s="2"/>
      <c r="ABI830" s="2"/>
      <c r="ABJ830" s="2"/>
      <c r="ABK830" s="2"/>
      <c r="ABL830" s="2"/>
      <c r="ABM830" s="2"/>
      <c r="ABN830" s="2"/>
      <c r="ABO830" s="2"/>
      <c r="ABP830" s="2"/>
      <c r="ABQ830" s="2"/>
      <c r="ABR830" s="2"/>
      <c r="ABS830" s="2"/>
      <c r="ABT830" s="2"/>
      <c r="ABU830" s="2"/>
      <c r="ABV830" s="2"/>
      <c r="ABW830" s="2"/>
      <c r="ABX830" s="2"/>
      <c r="ABY830" s="2"/>
      <c r="ABZ830" s="2"/>
    </row>
    <row r="831" spans="1:754" x14ac:dyDescent="0.2">
      <c r="A831">
        <v>1925</v>
      </c>
      <c r="B831" s="19" t="s">
        <v>41</v>
      </c>
      <c r="C831" s="5">
        <v>446645</v>
      </c>
      <c r="D831" s="5">
        <v>5815</v>
      </c>
      <c r="E831" s="7">
        <f>C831/D831</f>
        <v>76.809114359415304</v>
      </c>
      <c r="F831" s="11">
        <f>C831/609056</f>
        <v>0.7333397914149109</v>
      </c>
      <c r="G831" s="15"/>
    </row>
    <row r="832" spans="1:754" x14ac:dyDescent="0.2">
      <c r="A832" s="2">
        <v>1935</v>
      </c>
      <c r="B832" s="19" t="s">
        <v>41</v>
      </c>
      <c r="C832" s="5">
        <v>426253</v>
      </c>
      <c r="D832" s="5">
        <v>5555</v>
      </c>
      <c r="E832" s="7">
        <f>C832/D832</f>
        <v>76.73321332133213</v>
      </c>
      <c r="F832" s="11">
        <f>C832/609056</f>
        <v>0.69985846950034147</v>
      </c>
    </row>
    <row r="833" spans="1:754" x14ac:dyDescent="0.2">
      <c r="A833" s="2">
        <v>1945</v>
      </c>
      <c r="B833" s="19" t="s">
        <v>41</v>
      </c>
      <c r="C833" s="6">
        <v>379014</v>
      </c>
      <c r="D833" s="5">
        <v>4311</v>
      </c>
      <c r="E833" s="7">
        <f>C833/D833</f>
        <v>87.917884481558801</v>
      </c>
      <c r="F833" s="11">
        <f>C833/609056</f>
        <v>0.62229745704828454</v>
      </c>
    </row>
    <row r="834" spans="1:754" x14ac:dyDescent="0.2">
      <c r="A834" s="2">
        <v>1954</v>
      </c>
      <c r="B834" s="19" t="s">
        <v>41</v>
      </c>
      <c r="C834" s="6">
        <v>305761</v>
      </c>
      <c r="D834" s="5">
        <v>2858</v>
      </c>
      <c r="E834" s="7">
        <f>C834/D834</f>
        <v>106.98425472358292</v>
      </c>
      <c r="F834" s="11">
        <f>C834/609056</f>
        <v>0.5020244443860663</v>
      </c>
      <c r="G834" s="15"/>
    </row>
    <row r="835" spans="1:754" x14ac:dyDescent="0.2">
      <c r="A835" s="2">
        <v>1959</v>
      </c>
      <c r="B835" s="19" t="s">
        <v>41</v>
      </c>
      <c r="C835" s="6">
        <v>251949</v>
      </c>
      <c r="D835" s="5">
        <v>2030</v>
      </c>
      <c r="E835" s="7">
        <f>C835/D835</f>
        <v>124.11280788177339</v>
      </c>
      <c r="F835" s="11">
        <f>C835/609056</f>
        <v>0.41367132086376296</v>
      </c>
      <c r="G835" s="15"/>
    </row>
    <row r="836" spans="1:754" x14ac:dyDescent="0.2">
      <c r="A836" s="2">
        <v>1964</v>
      </c>
      <c r="B836" s="19" t="s">
        <v>41</v>
      </c>
      <c r="C836" s="6">
        <v>210575</v>
      </c>
      <c r="D836" s="5">
        <v>1592</v>
      </c>
      <c r="E836" s="7">
        <f>C836/D836</f>
        <v>132.27072864321607</v>
      </c>
      <c r="F836" s="11">
        <f>C836/609056</f>
        <v>0.34573996479798247</v>
      </c>
    </row>
    <row r="837" spans="1:754" x14ac:dyDescent="0.2">
      <c r="A837" s="2">
        <v>1969</v>
      </c>
      <c r="B837" s="19" t="s">
        <v>41</v>
      </c>
      <c r="C837" s="6">
        <v>161347</v>
      </c>
      <c r="D837" s="5">
        <v>1000</v>
      </c>
      <c r="E837" s="7">
        <f>C837/D837</f>
        <v>161.34700000000001</v>
      </c>
      <c r="F837" s="11">
        <f>C837/609056</f>
        <v>0.26491324278884043</v>
      </c>
    </row>
    <row r="838" spans="1:754" x14ac:dyDescent="0.2">
      <c r="A838" s="2">
        <v>2017</v>
      </c>
      <c r="B838" s="19" t="s">
        <v>42</v>
      </c>
      <c r="C838" s="5">
        <v>154634</v>
      </c>
      <c r="D838">
        <v>880</v>
      </c>
      <c r="E838" s="7">
        <f>C838/D838</f>
        <v>175.72045454545454</v>
      </c>
      <c r="F838" s="11">
        <f>C838/641088</f>
        <v>0.24120557552161326</v>
      </c>
      <c r="G838" s="14">
        <v>59955</v>
      </c>
      <c r="H838" s="16">
        <f>C838/G838</f>
        <v>2.5791677091151697</v>
      </c>
    </row>
    <row r="839" spans="1:754" x14ac:dyDescent="0.2">
      <c r="A839" s="2">
        <v>2007</v>
      </c>
      <c r="B839" s="19" t="s">
        <v>42</v>
      </c>
      <c r="C839" s="5">
        <v>176481</v>
      </c>
      <c r="D839">
        <v>980</v>
      </c>
      <c r="E839" s="7">
        <f>C839/D839</f>
        <v>180.08265306122448</v>
      </c>
      <c r="F839" s="11">
        <f>C839/641088</f>
        <v>0.27528358041329737</v>
      </c>
      <c r="G839" s="14">
        <v>62914</v>
      </c>
      <c r="H839" s="16">
        <f>C839/G839</f>
        <v>2.8051149187780142</v>
      </c>
    </row>
    <row r="840" spans="1:754" x14ac:dyDescent="0.2">
      <c r="A840" s="2">
        <v>2012</v>
      </c>
      <c r="B840" s="19" t="s">
        <v>42</v>
      </c>
      <c r="C840" s="5">
        <v>180750</v>
      </c>
      <c r="D840">
        <v>995</v>
      </c>
      <c r="E840" s="7">
        <f>C840/D840</f>
        <v>181.65829145728642</v>
      </c>
      <c r="F840" s="11">
        <f>C840/641088</f>
        <v>0.28194257262653488</v>
      </c>
      <c r="G840" s="14">
        <v>61763</v>
      </c>
      <c r="H840" s="16">
        <f>C840/G840</f>
        <v>2.9265093988310151</v>
      </c>
    </row>
    <row r="841" spans="1:754" x14ac:dyDescent="0.2">
      <c r="A841" s="2">
        <v>2002</v>
      </c>
      <c r="B841" s="19" t="s">
        <v>42</v>
      </c>
      <c r="C841" s="6">
        <v>206233</v>
      </c>
      <c r="D841" s="5">
        <v>1028</v>
      </c>
      <c r="E841" s="7">
        <f>C841/D841</f>
        <v>200.6157587548638</v>
      </c>
      <c r="F841" s="11">
        <f>C841/641088</f>
        <v>0.32169218578416692</v>
      </c>
      <c r="G841" s="14">
        <v>62093</v>
      </c>
      <c r="H841" s="16">
        <f>C841/G841</f>
        <v>3.3213566746654211</v>
      </c>
    </row>
    <row r="842" spans="1:754" x14ac:dyDescent="0.2">
      <c r="A842">
        <v>1997</v>
      </c>
      <c r="B842" s="19" t="s">
        <v>42</v>
      </c>
      <c r="C842" s="6">
        <v>206985</v>
      </c>
      <c r="D842">
        <v>865</v>
      </c>
      <c r="E842" s="7">
        <f>C842/D842</f>
        <v>239.28901734104045</v>
      </c>
      <c r="F842" s="11">
        <f>C842/641088</f>
        <v>0.32286519167415395</v>
      </c>
      <c r="G842" s="5">
        <v>61371</v>
      </c>
      <c r="H842" s="16">
        <f>C842/G842</f>
        <v>3.3726841667888743</v>
      </c>
    </row>
    <row r="843" spans="1:754" x14ac:dyDescent="0.2">
      <c r="A843">
        <v>1992</v>
      </c>
      <c r="B843" s="19" t="s">
        <v>42</v>
      </c>
      <c r="C843" s="6">
        <v>218306</v>
      </c>
      <c r="D843">
        <v>867</v>
      </c>
      <c r="E843" s="7">
        <f>C843/D843</f>
        <v>251.79469434832757</v>
      </c>
      <c r="F843" s="11">
        <f>C843/641088</f>
        <v>0.34052423380253571</v>
      </c>
      <c r="G843" s="5">
        <v>61195</v>
      </c>
      <c r="H843" s="16">
        <f>C843/G843</f>
        <v>3.5673829561238661</v>
      </c>
    </row>
    <row r="844" spans="1:754" x14ac:dyDescent="0.2">
      <c r="A844">
        <v>1987</v>
      </c>
      <c r="B844" s="19" t="s">
        <v>42</v>
      </c>
      <c r="C844" s="6">
        <v>264388</v>
      </c>
      <c r="D844" s="5">
        <v>1029</v>
      </c>
      <c r="E844" s="7">
        <f>C844/D844</f>
        <v>256.93683187560737</v>
      </c>
      <c r="F844" s="11">
        <f>C844/641088</f>
        <v>0.41240516122591592</v>
      </c>
      <c r="G844" s="5">
        <v>59172</v>
      </c>
      <c r="H844" s="16">
        <f>C844/G844</f>
        <v>4.4681268167376462</v>
      </c>
    </row>
    <row r="845" spans="1:754" x14ac:dyDescent="0.2">
      <c r="A845">
        <v>1982</v>
      </c>
      <c r="B845" s="19" t="s">
        <v>42</v>
      </c>
      <c r="C845" s="6">
        <v>277046</v>
      </c>
      <c r="D845" s="5">
        <v>1120</v>
      </c>
      <c r="E845" s="7">
        <f>C845/D845</f>
        <v>247.36250000000001</v>
      </c>
      <c r="F845" s="11">
        <f>C845/641088</f>
        <v>0.43214972047519218</v>
      </c>
      <c r="G845" s="5">
        <v>58870</v>
      </c>
      <c r="H845" s="16">
        <f>C845/G845</f>
        <v>4.7060642092746727</v>
      </c>
      <c r="DU845" s="2"/>
      <c r="DV845" s="2"/>
      <c r="DW845" s="2"/>
      <c r="DX845" s="2"/>
      <c r="DY845" s="2"/>
      <c r="DZ845" s="2"/>
      <c r="EA845" s="2"/>
      <c r="EB845" s="2"/>
      <c r="EC845" s="2"/>
      <c r="ED845" s="2"/>
      <c r="EE845" s="2"/>
      <c r="EF845" s="2"/>
      <c r="EG845" s="2"/>
      <c r="EH845" s="2"/>
      <c r="EI845" s="2"/>
      <c r="EJ845" s="2"/>
      <c r="EK845" s="2"/>
      <c r="EL845" s="2"/>
      <c r="EM845" s="2"/>
      <c r="EN845" s="2"/>
      <c r="EO845" s="2"/>
      <c r="EP845" s="2"/>
      <c r="EQ845" s="2"/>
      <c r="ER845" s="2"/>
      <c r="ES845" s="2"/>
      <c r="ET845" s="2"/>
      <c r="EU845" s="2"/>
      <c r="EV845" s="2"/>
      <c r="EW845" s="2"/>
      <c r="EX845" s="2"/>
      <c r="EY845" s="2"/>
      <c r="EZ845" s="2"/>
      <c r="FA845" s="2"/>
      <c r="FB845" s="2"/>
      <c r="FC845" s="2"/>
      <c r="FD845" s="2"/>
      <c r="FE845" s="2"/>
      <c r="FF845" s="2"/>
      <c r="FG845" s="2"/>
      <c r="FH845" s="2"/>
      <c r="FI845" s="2"/>
      <c r="FJ845" s="2"/>
      <c r="FK845" s="2"/>
      <c r="FL845" s="2"/>
      <c r="FM845" s="2"/>
      <c r="FN845" s="2"/>
      <c r="FO845" s="2"/>
      <c r="FP845" s="2"/>
      <c r="FQ845" s="2"/>
      <c r="FR845" s="2"/>
      <c r="FS845" s="2"/>
      <c r="FT845" s="2"/>
      <c r="FU845" s="2"/>
      <c r="FV845" s="2"/>
      <c r="FW845" s="2"/>
      <c r="FX845" s="2"/>
      <c r="FY845" s="2"/>
      <c r="FZ845" s="2"/>
      <c r="GA845" s="2"/>
      <c r="GB845" s="2"/>
      <c r="GC845" s="2"/>
      <c r="GD845" s="2"/>
      <c r="GE845" s="2"/>
      <c r="GF845" s="2"/>
      <c r="GG845" s="2"/>
      <c r="GH845" s="2"/>
      <c r="GI845" s="2"/>
      <c r="GJ845" s="2"/>
      <c r="GK845" s="2"/>
      <c r="GL845" s="2"/>
      <c r="GM845" s="2"/>
      <c r="GN845" s="2"/>
      <c r="GO845" s="2"/>
      <c r="GP845" s="2"/>
      <c r="GQ845" s="2"/>
      <c r="GR845" s="2"/>
      <c r="GS845" s="2"/>
      <c r="GT845" s="2"/>
      <c r="GU845" s="2"/>
      <c r="GV845" s="2"/>
      <c r="GW845" s="2"/>
      <c r="GX845" s="2"/>
      <c r="GY845" s="2"/>
      <c r="GZ845" s="2"/>
      <c r="HA845" s="2"/>
      <c r="HB845" s="2"/>
      <c r="HC845" s="2"/>
      <c r="HD845" s="2"/>
      <c r="HE845" s="2"/>
      <c r="HF845" s="2"/>
      <c r="HG845" s="2"/>
      <c r="HH845" s="2"/>
      <c r="HI845" s="2"/>
      <c r="HJ845" s="2"/>
      <c r="HK845" s="2"/>
      <c r="HL845" s="2"/>
      <c r="HM845" s="2"/>
      <c r="HN845" s="2"/>
      <c r="HO845" s="2"/>
      <c r="HP845" s="2"/>
      <c r="HQ845" s="2"/>
      <c r="HR845" s="2"/>
      <c r="HS845" s="2"/>
      <c r="HT845" s="2"/>
      <c r="HU845" s="2"/>
      <c r="HV845" s="2"/>
      <c r="HW845" s="2"/>
      <c r="HX845" s="2"/>
      <c r="HY845" s="2"/>
      <c r="HZ845" s="2"/>
      <c r="IA845" s="2"/>
      <c r="IB845" s="2"/>
      <c r="IC845" s="2"/>
      <c r="ID845" s="2"/>
      <c r="IE845" s="2"/>
      <c r="IF845" s="2"/>
      <c r="IG845" s="2"/>
      <c r="IH845" s="2"/>
      <c r="II845" s="2"/>
      <c r="IJ845" s="2"/>
      <c r="IK845" s="2"/>
      <c r="IL845" s="2"/>
      <c r="IM845" s="2"/>
      <c r="IN845" s="2"/>
      <c r="IO845" s="2"/>
      <c r="IP845" s="2"/>
      <c r="IQ845" s="2"/>
      <c r="IR845" s="2"/>
      <c r="IS845" s="2"/>
      <c r="IT845" s="2"/>
      <c r="IU845" s="2"/>
      <c r="IV845" s="2"/>
      <c r="IW845" s="2"/>
      <c r="IX845" s="2"/>
      <c r="IY845" s="2"/>
      <c r="IZ845" s="2"/>
      <c r="JA845" s="2"/>
      <c r="JB845" s="2"/>
      <c r="JC845" s="2"/>
      <c r="JD845" s="2"/>
      <c r="JE845" s="2"/>
      <c r="JF845" s="2"/>
      <c r="JG845" s="2"/>
      <c r="JH845" s="2"/>
      <c r="JI845" s="2"/>
      <c r="JJ845" s="2"/>
      <c r="JK845" s="2"/>
      <c r="JL845" s="2"/>
      <c r="JM845" s="2"/>
      <c r="JN845" s="2"/>
      <c r="JO845" s="2"/>
      <c r="JP845" s="2"/>
      <c r="JQ845" s="2"/>
      <c r="JR845" s="2"/>
      <c r="JS845" s="2"/>
      <c r="JT845" s="2"/>
      <c r="JU845" s="2"/>
      <c r="JV845" s="2"/>
      <c r="JW845" s="2"/>
      <c r="JX845" s="2"/>
      <c r="JY845" s="2"/>
      <c r="JZ845" s="2"/>
      <c r="KA845" s="2"/>
      <c r="KB845" s="2"/>
      <c r="KC845" s="2"/>
      <c r="KD845" s="2"/>
      <c r="KE845" s="2"/>
      <c r="KF845" s="2"/>
      <c r="KG845" s="2"/>
      <c r="KH845" s="2"/>
      <c r="KI845" s="2"/>
      <c r="KJ845" s="2"/>
      <c r="KK845" s="2"/>
      <c r="KL845" s="2"/>
      <c r="KM845" s="2"/>
      <c r="KN845" s="2"/>
      <c r="KO845" s="2"/>
      <c r="KP845" s="2"/>
      <c r="KQ845" s="2"/>
      <c r="KR845" s="2"/>
      <c r="KS845" s="2"/>
      <c r="KT845" s="2"/>
      <c r="KU845" s="2"/>
      <c r="KV845" s="2"/>
      <c r="KW845" s="2"/>
      <c r="KX845" s="2"/>
      <c r="KY845" s="2"/>
      <c r="KZ845" s="2"/>
      <c r="LA845" s="2"/>
      <c r="LB845" s="2"/>
      <c r="LC845" s="2"/>
      <c r="LD845" s="2"/>
      <c r="LE845" s="2"/>
      <c r="LF845" s="2"/>
      <c r="LG845" s="2"/>
      <c r="LH845" s="2"/>
      <c r="LI845" s="2"/>
      <c r="LJ845" s="2"/>
      <c r="LK845" s="2"/>
      <c r="LL845" s="2"/>
      <c r="LM845" s="2"/>
      <c r="LN845" s="2"/>
      <c r="LO845" s="2"/>
      <c r="LP845" s="2"/>
      <c r="LQ845" s="2"/>
      <c r="LR845" s="2"/>
      <c r="LS845" s="2"/>
      <c r="LT845" s="2"/>
      <c r="LU845" s="2"/>
      <c r="LV845" s="2"/>
      <c r="LW845" s="2"/>
      <c r="LX845" s="2"/>
      <c r="LY845" s="2"/>
      <c r="LZ845" s="2"/>
      <c r="MA845" s="2"/>
      <c r="MB845" s="2"/>
      <c r="MC845" s="2"/>
      <c r="MD845" s="2"/>
      <c r="ME845" s="2"/>
      <c r="MF845" s="2"/>
      <c r="MG845" s="2"/>
      <c r="MH845" s="2"/>
      <c r="MI845" s="2"/>
      <c r="MJ845" s="2"/>
      <c r="MK845" s="2"/>
      <c r="ML845" s="2"/>
      <c r="MM845" s="2"/>
      <c r="MN845" s="2"/>
      <c r="MO845" s="2"/>
      <c r="MP845" s="2"/>
      <c r="MQ845" s="2"/>
      <c r="MR845" s="2"/>
      <c r="MS845" s="2"/>
      <c r="MT845" s="2"/>
      <c r="MU845" s="2"/>
      <c r="MV845" s="2"/>
      <c r="MW845" s="2"/>
      <c r="MX845" s="2"/>
      <c r="MY845" s="2"/>
      <c r="MZ845" s="2"/>
      <c r="NA845" s="2"/>
      <c r="NB845" s="2"/>
      <c r="NC845" s="2"/>
      <c r="ND845" s="2"/>
      <c r="NE845" s="2"/>
      <c r="NF845" s="2"/>
      <c r="NG845" s="2"/>
      <c r="NH845" s="2"/>
      <c r="NI845" s="2"/>
      <c r="NJ845" s="2"/>
      <c r="NK845" s="2"/>
      <c r="NL845" s="2"/>
      <c r="NM845" s="2"/>
      <c r="NN845" s="2"/>
      <c r="NO845" s="2"/>
      <c r="NP845" s="2"/>
      <c r="NQ845" s="2"/>
      <c r="NR845" s="2"/>
      <c r="NS845" s="2"/>
      <c r="NT845" s="2"/>
      <c r="NU845" s="2"/>
      <c r="NV845" s="2"/>
      <c r="NW845" s="2"/>
      <c r="NX845" s="2"/>
      <c r="NY845" s="2"/>
      <c r="NZ845" s="2"/>
      <c r="OA845" s="2"/>
      <c r="OB845" s="2"/>
      <c r="OC845" s="2"/>
      <c r="OD845" s="2"/>
      <c r="OE845" s="2"/>
      <c r="OF845" s="2"/>
      <c r="OG845" s="2"/>
      <c r="OH845" s="2"/>
      <c r="OI845" s="2"/>
      <c r="OJ845" s="2"/>
      <c r="OK845" s="2"/>
      <c r="OL845" s="2"/>
      <c r="OM845" s="2"/>
      <c r="ON845" s="2"/>
      <c r="OO845" s="2"/>
      <c r="OP845" s="2"/>
      <c r="OQ845" s="2"/>
      <c r="OR845" s="2"/>
      <c r="OS845" s="2"/>
      <c r="OT845" s="2"/>
      <c r="OU845" s="2"/>
      <c r="OV845" s="2"/>
      <c r="OW845" s="2"/>
      <c r="OX845" s="2"/>
      <c r="OY845" s="2"/>
      <c r="OZ845" s="2"/>
      <c r="PA845" s="2"/>
      <c r="PB845" s="2"/>
      <c r="PC845" s="2"/>
      <c r="PD845" s="2"/>
      <c r="PE845" s="2"/>
      <c r="PF845" s="2"/>
      <c r="PG845" s="2"/>
      <c r="PH845" s="2"/>
      <c r="PI845" s="2"/>
      <c r="PJ845" s="2"/>
      <c r="PK845" s="2"/>
      <c r="PL845" s="2"/>
      <c r="PM845" s="2"/>
      <c r="PN845" s="2"/>
      <c r="PO845" s="2"/>
      <c r="PP845" s="2"/>
      <c r="PQ845" s="2"/>
      <c r="PR845" s="2"/>
      <c r="PS845" s="2"/>
      <c r="PT845" s="2"/>
      <c r="PU845" s="2"/>
      <c r="PV845" s="2"/>
      <c r="PW845" s="2"/>
      <c r="PX845" s="2"/>
      <c r="PY845" s="2"/>
      <c r="PZ845" s="2"/>
      <c r="QA845" s="2"/>
      <c r="QB845" s="2"/>
      <c r="QC845" s="2"/>
      <c r="QD845" s="2"/>
      <c r="QE845" s="2"/>
      <c r="QF845" s="2"/>
      <c r="QG845" s="2"/>
      <c r="QH845" s="2"/>
      <c r="QI845" s="2"/>
      <c r="QJ845" s="2"/>
      <c r="QK845" s="2"/>
      <c r="QL845" s="2"/>
      <c r="QM845" s="2"/>
      <c r="QN845" s="2"/>
      <c r="QO845" s="2"/>
      <c r="QP845" s="2"/>
      <c r="QQ845" s="2"/>
      <c r="QR845" s="2"/>
      <c r="QS845" s="2"/>
      <c r="QT845" s="2"/>
      <c r="QU845" s="2"/>
      <c r="QV845" s="2"/>
      <c r="QW845" s="2"/>
      <c r="QX845" s="2"/>
      <c r="QY845" s="2"/>
      <c r="QZ845" s="2"/>
      <c r="RA845" s="2"/>
      <c r="RB845" s="2"/>
      <c r="RC845" s="2"/>
      <c r="RD845" s="2"/>
      <c r="RE845" s="2"/>
      <c r="RF845" s="2"/>
      <c r="RG845" s="2"/>
      <c r="RH845" s="2"/>
      <c r="RI845" s="2"/>
      <c r="RJ845" s="2"/>
      <c r="RK845" s="2"/>
      <c r="RL845" s="2"/>
      <c r="RM845" s="2"/>
      <c r="RN845" s="2"/>
      <c r="RO845" s="2"/>
      <c r="RP845" s="2"/>
      <c r="RQ845" s="2"/>
      <c r="RR845" s="2"/>
      <c r="RS845" s="2"/>
      <c r="RT845" s="2"/>
      <c r="RU845" s="2"/>
      <c r="RV845" s="2"/>
      <c r="RW845" s="2"/>
      <c r="RX845" s="2"/>
      <c r="RY845" s="2"/>
      <c r="RZ845" s="2"/>
      <c r="SA845" s="2"/>
      <c r="SB845" s="2"/>
      <c r="SC845" s="2"/>
      <c r="SD845" s="2"/>
      <c r="SE845" s="2"/>
      <c r="SF845" s="2"/>
      <c r="SG845" s="2"/>
      <c r="SH845" s="2"/>
      <c r="SI845" s="2"/>
      <c r="SJ845" s="2"/>
      <c r="SK845" s="2"/>
      <c r="SL845" s="2"/>
      <c r="SM845" s="2"/>
      <c r="SN845" s="2"/>
      <c r="SO845" s="2"/>
      <c r="SP845" s="2"/>
      <c r="SQ845" s="2"/>
      <c r="SR845" s="2"/>
      <c r="SS845" s="2"/>
      <c r="ST845" s="2"/>
      <c r="SU845" s="2"/>
      <c r="SV845" s="2"/>
      <c r="SW845" s="2"/>
      <c r="SX845" s="2"/>
      <c r="SY845" s="2"/>
      <c r="SZ845" s="2"/>
      <c r="TA845" s="2"/>
      <c r="TB845" s="2"/>
      <c r="TC845" s="2"/>
      <c r="TD845" s="2"/>
      <c r="TE845" s="2"/>
      <c r="TF845" s="2"/>
      <c r="TG845" s="2"/>
      <c r="TH845" s="2"/>
      <c r="TI845" s="2"/>
      <c r="TJ845" s="2"/>
      <c r="TK845" s="2"/>
      <c r="TL845" s="2"/>
      <c r="TM845" s="2"/>
      <c r="TN845" s="2"/>
      <c r="TO845" s="2"/>
      <c r="TP845" s="2"/>
      <c r="TQ845" s="2"/>
      <c r="TR845" s="2"/>
      <c r="TS845" s="2"/>
      <c r="TT845" s="2"/>
      <c r="TU845" s="2"/>
      <c r="TV845" s="2"/>
      <c r="TW845" s="2"/>
      <c r="TX845" s="2"/>
      <c r="TY845" s="2"/>
      <c r="TZ845" s="2"/>
      <c r="UA845" s="2"/>
      <c r="UB845" s="2"/>
      <c r="UC845" s="2"/>
      <c r="UD845" s="2"/>
      <c r="UE845" s="2"/>
      <c r="UF845" s="2"/>
      <c r="UG845" s="2"/>
      <c r="UH845" s="2"/>
      <c r="UI845" s="2"/>
      <c r="UJ845" s="2"/>
      <c r="UK845" s="2"/>
      <c r="UL845" s="2"/>
      <c r="UM845" s="2"/>
      <c r="UN845" s="2"/>
      <c r="UO845" s="2"/>
      <c r="UP845" s="2"/>
      <c r="UQ845" s="2"/>
      <c r="UR845" s="2"/>
      <c r="US845" s="2"/>
      <c r="UT845" s="2"/>
      <c r="UU845" s="2"/>
      <c r="UV845" s="2"/>
      <c r="UW845" s="2"/>
      <c r="UX845" s="2"/>
      <c r="UY845" s="2"/>
      <c r="UZ845" s="2"/>
      <c r="VA845" s="2"/>
      <c r="VB845" s="2"/>
      <c r="VC845" s="2"/>
      <c r="VD845" s="2"/>
      <c r="VE845" s="2"/>
      <c r="VF845" s="2"/>
      <c r="VG845" s="2"/>
      <c r="VH845" s="2"/>
      <c r="VI845" s="2"/>
      <c r="VJ845" s="2"/>
      <c r="VK845" s="2"/>
      <c r="VL845" s="2"/>
      <c r="VM845" s="2"/>
      <c r="VN845" s="2"/>
      <c r="VO845" s="2"/>
      <c r="VP845" s="2"/>
      <c r="VQ845" s="2"/>
      <c r="VR845" s="2"/>
      <c r="VS845" s="2"/>
      <c r="VT845" s="2"/>
      <c r="VU845" s="2"/>
      <c r="VV845" s="2"/>
      <c r="VW845" s="2"/>
      <c r="VX845" s="2"/>
      <c r="VY845" s="2"/>
      <c r="VZ845" s="2"/>
      <c r="WA845" s="2"/>
      <c r="WB845" s="2"/>
      <c r="WC845" s="2"/>
      <c r="WD845" s="2"/>
      <c r="WE845" s="2"/>
      <c r="WF845" s="2"/>
      <c r="WG845" s="2"/>
      <c r="WH845" s="2"/>
      <c r="WI845" s="2"/>
      <c r="WJ845" s="2"/>
      <c r="WK845" s="2"/>
      <c r="WL845" s="2"/>
      <c r="WM845" s="2"/>
      <c r="WN845" s="2"/>
      <c r="WO845" s="2"/>
      <c r="WP845" s="2"/>
      <c r="WQ845" s="2"/>
      <c r="WR845" s="2"/>
      <c r="WS845" s="2"/>
      <c r="WT845" s="2"/>
      <c r="WU845" s="2"/>
      <c r="WV845" s="2"/>
      <c r="WW845" s="2"/>
      <c r="WX845" s="2"/>
      <c r="WY845" s="2"/>
      <c r="WZ845" s="2"/>
      <c r="XA845" s="2"/>
      <c r="XB845" s="2"/>
      <c r="XC845" s="2"/>
      <c r="XD845" s="2"/>
      <c r="XE845" s="2"/>
      <c r="XF845" s="2"/>
      <c r="XG845" s="2"/>
      <c r="XH845" s="2"/>
      <c r="XI845" s="2"/>
      <c r="XJ845" s="2"/>
      <c r="XK845" s="2"/>
      <c r="XL845" s="2"/>
      <c r="XM845" s="2"/>
      <c r="XN845" s="2"/>
      <c r="XO845" s="2"/>
      <c r="XP845" s="2"/>
      <c r="XQ845" s="2"/>
      <c r="XR845" s="2"/>
      <c r="XS845" s="2"/>
      <c r="XT845" s="2"/>
      <c r="XU845" s="2"/>
      <c r="XV845" s="2"/>
      <c r="XW845" s="2"/>
      <c r="XX845" s="2"/>
      <c r="XY845" s="2"/>
      <c r="XZ845" s="2"/>
      <c r="YA845" s="2"/>
      <c r="YB845" s="2"/>
      <c r="YC845" s="2"/>
      <c r="YD845" s="2"/>
      <c r="YE845" s="2"/>
      <c r="YF845" s="2"/>
      <c r="YG845" s="2"/>
      <c r="YH845" s="2"/>
      <c r="YI845" s="2"/>
      <c r="YJ845" s="2"/>
      <c r="YK845" s="2"/>
      <c r="YL845" s="2"/>
      <c r="YM845" s="2"/>
      <c r="YN845" s="2"/>
      <c r="YO845" s="2"/>
      <c r="YP845" s="2"/>
      <c r="YQ845" s="2"/>
      <c r="YR845" s="2"/>
      <c r="YS845" s="2"/>
      <c r="YT845" s="2"/>
      <c r="YU845" s="2"/>
      <c r="YV845" s="2"/>
      <c r="YW845" s="2"/>
      <c r="YX845" s="2"/>
      <c r="YY845" s="2"/>
      <c r="YZ845" s="2"/>
      <c r="ZA845" s="2"/>
      <c r="ZB845" s="2"/>
      <c r="ZC845" s="2"/>
      <c r="ZD845" s="2"/>
      <c r="ZE845" s="2"/>
      <c r="ZF845" s="2"/>
      <c r="ZG845" s="2"/>
      <c r="ZH845" s="2"/>
      <c r="ZI845" s="2"/>
      <c r="ZJ845" s="2"/>
      <c r="ZK845" s="2"/>
      <c r="ZL845" s="2"/>
      <c r="ZM845" s="2"/>
      <c r="ZN845" s="2"/>
      <c r="ZO845" s="2"/>
      <c r="ZP845" s="2"/>
      <c r="ZQ845" s="2"/>
      <c r="ZR845" s="2"/>
      <c r="ZS845" s="2"/>
      <c r="ZT845" s="2"/>
      <c r="ZU845" s="2"/>
      <c r="ZV845" s="2"/>
      <c r="ZW845" s="2"/>
      <c r="ZX845" s="2"/>
      <c r="ZY845" s="2"/>
      <c r="ZZ845" s="2"/>
      <c r="AAA845" s="2"/>
      <c r="AAB845" s="2"/>
      <c r="AAC845" s="2"/>
      <c r="AAD845" s="2"/>
      <c r="AAE845" s="2"/>
      <c r="AAF845" s="2"/>
      <c r="AAG845" s="2"/>
      <c r="AAH845" s="2"/>
      <c r="AAI845" s="2"/>
      <c r="AAJ845" s="2"/>
      <c r="AAK845" s="2"/>
      <c r="AAL845" s="2"/>
      <c r="AAM845" s="2"/>
      <c r="AAN845" s="2"/>
      <c r="AAO845" s="2"/>
      <c r="AAP845" s="2"/>
      <c r="AAQ845" s="2"/>
      <c r="AAR845" s="2"/>
      <c r="AAS845" s="2"/>
      <c r="AAT845" s="2"/>
      <c r="AAU845" s="2"/>
      <c r="AAV845" s="2"/>
      <c r="AAW845" s="2"/>
      <c r="AAX845" s="2"/>
      <c r="AAY845" s="2"/>
      <c r="AAZ845" s="2"/>
      <c r="ABA845" s="2"/>
      <c r="ABB845" s="2"/>
      <c r="ABC845" s="2"/>
      <c r="ABD845" s="2"/>
      <c r="ABE845" s="2"/>
      <c r="ABF845" s="2"/>
      <c r="ABG845" s="2"/>
      <c r="ABH845" s="2"/>
      <c r="ABI845" s="2"/>
      <c r="ABJ845" s="2"/>
      <c r="ABK845" s="2"/>
      <c r="ABL845" s="2"/>
      <c r="ABM845" s="2"/>
      <c r="ABN845" s="2"/>
      <c r="ABO845" s="2"/>
      <c r="ABP845" s="2"/>
      <c r="ABQ845" s="2"/>
      <c r="ABR845" s="2"/>
      <c r="ABS845" s="2"/>
      <c r="ABT845" s="2"/>
      <c r="ABU845" s="2"/>
      <c r="ABV845" s="2"/>
      <c r="ABW845" s="2"/>
      <c r="ABX845" s="2"/>
      <c r="ABY845" s="2"/>
      <c r="ABZ845" s="2"/>
    </row>
    <row r="846" spans="1:754" x14ac:dyDescent="0.2">
      <c r="A846" s="2">
        <v>1978</v>
      </c>
      <c r="B846" s="19" t="s">
        <v>42</v>
      </c>
      <c r="C846" s="6">
        <v>297911</v>
      </c>
      <c r="D846" s="5">
        <v>1166</v>
      </c>
      <c r="E846" s="7">
        <f>C846/D846</f>
        <v>255.49828473413379</v>
      </c>
      <c r="F846" s="11">
        <f>C846/641088</f>
        <v>0.46469595437755817</v>
      </c>
      <c r="G846" s="14">
        <v>59801</v>
      </c>
      <c r="H846" s="16">
        <f>C846/G846</f>
        <v>4.9817059915386031</v>
      </c>
    </row>
    <row r="847" spans="1:754" x14ac:dyDescent="0.2">
      <c r="A847" s="2">
        <v>1974</v>
      </c>
      <c r="B847" s="19" t="s">
        <v>42</v>
      </c>
      <c r="C847" s="6">
        <v>307705</v>
      </c>
      <c r="D847" s="5">
        <v>1206</v>
      </c>
      <c r="E847" s="7">
        <f>C847/D847</f>
        <v>255.14510779436154</v>
      </c>
      <c r="F847" s="11">
        <f>C847/641088</f>
        <v>0.47997310821603273</v>
      </c>
      <c r="G847" s="14">
        <v>58466</v>
      </c>
      <c r="H847" s="16">
        <f>C847/G847</f>
        <v>5.2629733520336606</v>
      </c>
    </row>
    <row r="848" spans="1:754" x14ac:dyDescent="0.2">
      <c r="A848" s="2">
        <v>1950</v>
      </c>
      <c r="B848" s="19" t="s">
        <v>42</v>
      </c>
      <c r="C848" s="6">
        <v>478771</v>
      </c>
      <c r="D848" s="5">
        <v>3261</v>
      </c>
      <c r="E848" s="7">
        <f>C848/D848</f>
        <v>146.81723397730758</v>
      </c>
      <c r="F848" s="11">
        <f>C848/641088</f>
        <v>0.7468101103124688</v>
      </c>
      <c r="G848" s="12">
        <v>46082</v>
      </c>
      <c r="H848" s="16">
        <f>C848/G848</f>
        <v>10.389544724621327</v>
      </c>
    </row>
    <row r="849" spans="1:754" x14ac:dyDescent="0.2">
      <c r="A849" s="2">
        <v>1940</v>
      </c>
      <c r="B849" s="19" t="s">
        <v>42</v>
      </c>
      <c r="C849" s="6">
        <v>496518</v>
      </c>
      <c r="D849" s="5">
        <v>3752</v>
      </c>
      <c r="E849" s="7">
        <f>C849/D849</f>
        <v>132.33422174840086</v>
      </c>
      <c r="F849" s="11">
        <f>C849/641088</f>
        <v>0.77449273734651092</v>
      </c>
      <c r="G849" s="9">
        <v>46082</v>
      </c>
      <c r="H849" s="16">
        <f>C849/G849</f>
        <v>10.774662558048696</v>
      </c>
    </row>
    <row r="850" spans="1:754" x14ac:dyDescent="0.2">
      <c r="A850">
        <v>1930</v>
      </c>
      <c r="B850" s="19" t="s">
        <v>42</v>
      </c>
      <c r="C850" s="5">
        <v>513337</v>
      </c>
      <c r="D850" s="5">
        <v>3980</v>
      </c>
      <c r="E850" s="7">
        <f>C850/D850</f>
        <v>128.9791457286432</v>
      </c>
      <c r="F850" s="11">
        <f>C850/641088</f>
        <v>0.80072782519716479</v>
      </c>
      <c r="G850" s="12">
        <v>46200</v>
      </c>
      <c r="H850" s="16">
        <f>C850/G850</f>
        <v>11.111190476190476</v>
      </c>
    </row>
    <row r="851" spans="1:754" x14ac:dyDescent="0.2">
      <c r="A851">
        <v>1920</v>
      </c>
      <c r="B851" s="19" t="s">
        <v>42</v>
      </c>
      <c r="C851">
        <v>573287</v>
      </c>
      <c r="D851">
        <v>4770</v>
      </c>
      <c r="E851" s="7">
        <f>C851/D851</f>
        <v>120.18595387840671</v>
      </c>
      <c r="F851" s="11">
        <f>C851/641088</f>
        <v>0.89424072826195466</v>
      </c>
      <c r="G851" s="12">
        <v>46200</v>
      </c>
      <c r="H851" s="16">
        <f>C851/G851</f>
        <v>12.408809523809524</v>
      </c>
    </row>
    <row r="852" spans="1:754" x14ac:dyDescent="0.2">
      <c r="A852">
        <v>1910</v>
      </c>
      <c r="B852" s="19" t="s">
        <v>42</v>
      </c>
      <c r="C852">
        <v>592531</v>
      </c>
      <c r="D852">
        <v>5346</v>
      </c>
      <c r="E852" s="7">
        <f>C852/D852</f>
        <v>110.83632622521512</v>
      </c>
      <c r="F852" s="11">
        <f>C852/641088</f>
        <v>0.92425844813816516</v>
      </c>
      <c r="DU852" s="2"/>
      <c r="DV852" s="2"/>
      <c r="DW852" s="2"/>
      <c r="DX852" s="2"/>
      <c r="DY852" s="2"/>
      <c r="DZ852" s="2"/>
      <c r="EA852" s="2"/>
      <c r="EB852" s="2"/>
      <c r="EC852" s="2"/>
      <c r="ED852" s="2"/>
      <c r="EE852" s="2"/>
      <c r="EF852" s="2"/>
      <c r="EG852" s="2"/>
      <c r="EH852" s="2"/>
      <c r="EI852" s="2"/>
      <c r="EJ852" s="2"/>
      <c r="EK852" s="2"/>
      <c r="EL852" s="2"/>
      <c r="EM852" s="2"/>
      <c r="EN852" s="2"/>
      <c r="EO852" s="2"/>
      <c r="EP852" s="2"/>
      <c r="EQ852" s="2"/>
      <c r="ER852" s="2"/>
      <c r="ES852" s="2"/>
      <c r="ET852" s="2"/>
      <c r="EU852" s="2"/>
      <c r="EV852" s="2"/>
      <c r="EW852" s="2"/>
      <c r="EX852" s="2"/>
      <c r="EY852" s="2"/>
      <c r="EZ852" s="2"/>
      <c r="FA852" s="2"/>
      <c r="FB852" s="2"/>
      <c r="FC852" s="2"/>
      <c r="FD852" s="2"/>
      <c r="FE852" s="2"/>
      <c r="FF852" s="2"/>
      <c r="FG852" s="2"/>
      <c r="FH852" s="2"/>
      <c r="FI852" s="2"/>
      <c r="FJ852" s="2"/>
      <c r="FK852" s="2"/>
      <c r="FL852" s="2"/>
      <c r="FM852" s="2"/>
      <c r="FN852" s="2"/>
      <c r="FO852" s="2"/>
      <c r="FP852" s="2"/>
      <c r="FQ852" s="2"/>
      <c r="FR852" s="2"/>
      <c r="FS852" s="2"/>
      <c r="FT852" s="2"/>
      <c r="FU852" s="2"/>
      <c r="FV852" s="2"/>
      <c r="FW852" s="2"/>
      <c r="FX852" s="2"/>
      <c r="FY852" s="2"/>
      <c r="FZ852" s="2"/>
      <c r="GA852" s="2"/>
      <c r="GB852" s="2"/>
      <c r="GC852" s="2"/>
      <c r="GD852" s="2"/>
      <c r="GE852" s="2"/>
      <c r="GF852" s="2"/>
      <c r="GG852" s="2"/>
      <c r="GH852" s="2"/>
      <c r="GI852" s="2"/>
      <c r="GJ852" s="2"/>
      <c r="GK852" s="2"/>
      <c r="GL852" s="2"/>
      <c r="GM852" s="2"/>
      <c r="GN852" s="2"/>
      <c r="GO852" s="2"/>
      <c r="GP852" s="2"/>
      <c r="GQ852" s="2"/>
      <c r="GR852" s="2"/>
      <c r="GS852" s="2"/>
      <c r="GT852" s="2"/>
      <c r="GU852" s="2"/>
      <c r="GV852" s="2"/>
      <c r="GW852" s="2"/>
      <c r="GX852" s="2"/>
      <c r="GY852" s="2"/>
      <c r="GZ852" s="2"/>
      <c r="HA852" s="2"/>
      <c r="HB852" s="2"/>
      <c r="HC852" s="2"/>
      <c r="HD852" s="2"/>
      <c r="HE852" s="2"/>
      <c r="HF852" s="2"/>
      <c r="HG852" s="2"/>
      <c r="HH852" s="2"/>
      <c r="HI852" s="2"/>
      <c r="HJ852" s="2"/>
      <c r="HK852" s="2"/>
      <c r="HL852" s="2"/>
      <c r="HM852" s="2"/>
      <c r="HN852" s="2"/>
      <c r="HO852" s="2"/>
      <c r="HP852" s="2"/>
      <c r="HQ852" s="2"/>
      <c r="HR852" s="2"/>
      <c r="HS852" s="2"/>
      <c r="HT852" s="2"/>
      <c r="HU852" s="2"/>
      <c r="HV852" s="2"/>
      <c r="HW852" s="2"/>
      <c r="HX852" s="2"/>
      <c r="HY852" s="2"/>
      <c r="HZ852" s="2"/>
      <c r="IA852" s="2"/>
      <c r="IB852" s="2"/>
      <c r="IC852" s="2"/>
      <c r="ID852" s="2"/>
      <c r="IE852" s="2"/>
      <c r="IF852" s="2"/>
      <c r="IG852" s="2"/>
      <c r="IH852" s="2"/>
      <c r="II852" s="2"/>
      <c r="IJ852" s="2"/>
      <c r="IK852" s="2"/>
      <c r="IL852" s="2"/>
      <c r="IM852" s="2"/>
      <c r="IN852" s="2"/>
      <c r="IO852" s="2"/>
      <c r="IP852" s="2"/>
      <c r="IQ852" s="2"/>
      <c r="IR852" s="2"/>
      <c r="IS852" s="2"/>
      <c r="IT852" s="2"/>
      <c r="IU852" s="2"/>
      <c r="IV852" s="2"/>
      <c r="IW852" s="2"/>
      <c r="IX852" s="2"/>
      <c r="IY852" s="2"/>
      <c r="IZ852" s="2"/>
      <c r="JA852" s="2"/>
      <c r="JB852" s="2"/>
      <c r="JC852" s="2"/>
      <c r="JD852" s="2"/>
      <c r="JE852" s="2"/>
      <c r="JF852" s="2"/>
      <c r="JG852" s="2"/>
      <c r="JH852" s="2"/>
      <c r="JI852" s="2"/>
      <c r="JJ852" s="2"/>
      <c r="JK852" s="2"/>
      <c r="JL852" s="2"/>
      <c r="JM852" s="2"/>
      <c r="JN852" s="2"/>
      <c r="JO852" s="2"/>
      <c r="JP852" s="2"/>
      <c r="JQ852" s="2"/>
      <c r="JR852" s="2"/>
      <c r="JS852" s="2"/>
      <c r="JT852" s="2"/>
      <c r="JU852" s="2"/>
      <c r="JV852" s="2"/>
      <c r="JW852" s="2"/>
      <c r="JX852" s="2"/>
      <c r="JY852" s="2"/>
      <c r="JZ852" s="2"/>
      <c r="KA852" s="2"/>
      <c r="KB852" s="2"/>
      <c r="KC852" s="2"/>
      <c r="KD852" s="2"/>
      <c r="KE852" s="2"/>
      <c r="KF852" s="2"/>
      <c r="KG852" s="2"/>
      <c r="KH852" s="2"/>
      <c r="KI852" s="2"/>
      <c r="KJ852" s="2"/>
      <c r="KK852" s="2"/>
      <c r="KL852" s="2"/>
      <c r="KM852" s="2"/>
      <c r="KN852" s="2"/>
      <c r="KO852" s="2"/>
      <c r="KP852" s="2"/>
      <c r="KQ852" s="2"/>
      <c r="KR852" s="2"/>
      <c r="KS852" s="2"/>
      <c r="KT852" s="2"/>
      <c r="KU852" s="2"/>
      <c r="KV852" s="2"/>
      <c r="KW852" s="2"/>
      <c r="KX852" s="2"/>
      <c r="KY852" s="2"/>
      <c r="KZ852" s="2"/>
      <c r="LA852" s="2"/>
      <c r="LB852" s="2"/>
      <c r="LC852" s="2"/>
      <c r="LD852" s="2"/>
      <c r="LE852" s="2"/>
      <c r="LF852" s="2"/>
      <c r="LG852" s="2"/>
      <c r="LH852" s="2"/>
      <c r="LI852" s="2"/>
      <c r="LJ852" s="2"/>
      <c r="LK852" s="2"/>
      <c r="LL852" s="2"/>
      <c r="LM852" s="2"/>
      <c r="LN852" s="2"/>
      <c r="LO852" s="2"/>
      <c r="LP852" s="2"/>
      <c r="LQ852" s="2"/>
      <c r="LR852" s="2"/>
      <c r="LS852" s="2"/>
      <c r="LT852" s="2"/>
      <c r="LU852" s="2"/>
      <c r="LV852" s="2"/>
      <c r="LW852" s="2"/>
      <c r="LX852" s="2"/>
      <c r="LY852" s="2"/>
      <c r="LZ852" s="2"/>
      <c r="MA852" s="2"/>
      <c r="MB852" s="2"/>
      <c r="MC852" s="2"/>
      <c r="MD852" s="2"/>
      <c r="ME852" s="2"/>
      <c r="MF852" s="2"/>
      <c r="MG852" s="2"/>
      <c r="MH852" s="2"/>
      <c r="MI852" s="2"/>
      <c r="MJ852" s="2"/>
      <c r="MK852" s="2"/>
      <c r="ML852" s="2"/>
      <c r="MM852" s="2"/>
      <c r="MN852" s="2"/>
      <c r="MO852" s="2"/>
      <c r="MP852" s="2"/>
      <c r="MQ852" s="2"/>
      <c r="MR852" s="2"/>
      <c r="MS852" s="2"/>
      <c r="MT852" s="2"/>
      <c r="MU852" s="2"/>
      <c r="MV852" s="2"/>
      <c r="MW852" s="2"/>
      <c r="MX852" s="2"/>
      <c r="MY852" s="2"/>
      <c r="MZ852" s="2"/>
      <c r="NA852" s="2"/>
      <c r="NB852" s="2"/>
      <c r="NC852" s="2"/>
      <c r="ND852" s="2"/>
      <c r="NE852" s="2"/>
      <c r="NF852" s="2"/>
      <c r="NG852" s="2"/>
      <c r="NH852" s="2"/>
      <c r="NI852" s="2"/>
      <c r="NJ852" s="2"/>
      <c r="NK852" s="2"/>
      <c r="NL852" s="2"/>
      <c r="NM852" s="2"/>
      <c r="NN852" s="2"/>
      <c r="NO852" s="2"/>
      <c r="NP852" s="2"/>
      <c r="NQ852" s="2"/>
      <c r="NR852" s="2"/>
      <c r="NS852" s="2"/>
      <c r="NT852" s="2"/>
      <c r="NU852" s="2"/>
      <c r="NV852" s="2"/>
      <c r="NW852" s="2"/>
      <c r="NX852" s="2"/>
      <c r="NY852" s="2"/>
      <c r="NZ852" s="2"/>
      <c r="OA852" s="2"/>
      <c r="OB852" s="2"/>
      <c r="OC852" s="2"/>
      <c r="OD852" s="2"/>
      <c r="OE852" s="2"/>
      <c r="OF852" s="2"/>
      <c r="OG852" s="2"/>
      <c r="OH852" s="2"/>
      <c r="OI852" s="2"/>
      <c r="OJ852" s="2"/>
      <c r="OK852" s="2"/>
      <c r="OL852" s="2"/>
      <c r="OM852" s="2"/>
      <c r="ON852" s="2"/>
      <c r="OO852" s="2"/>
      <c r="OP852" s="2"/>
      <c r="OQ852" s="2"/>
      <c r="OR852" s="2"/>
      <c r="OS852" s="2"/>
      <c r="OT852" s="2"/>
      <c r="OU852" s="2"/>
      <c r="OV852" s="2"/>
      <c r="OW852" s="2"/>
      <c r="OX852" s="2"/>
      <c r="OY852" s="2"/>
      <c r="OZ852" s="2"/>
      <c r="PA852" s="2"/>
      <c r="PB852" s="2"/>
      <c r="PC852" s="2"/>
      <c r="PD852" s="2"/>
      <c r="PE852" s="2"/>
      <c r="PF852" s="2"/>
      <c r="PG852" s="2"/>
      <c r="PH852" s="2"/>
      <c r="PI852" s="2"/>
      <c r="PJ852" s="2"/>
      <c r="PK852" s="2"/>
      <c r="PL852" s="2"/>
      <c r="PM852" s="2"/>
      <c r="PN852" s="2"/>
      <c r="PO852" s="2"/>
      <c r="PP852" s="2"/>
      <c r="PQ852" s="2"/>
      <c r="PR852" s="2"/>
      <c r="PS852" s="2"/>
      <c r="PT852" s="2"/>
      <c r="PU852" s="2"/>
      <c r="PV852" s="2"/>
      <c r="PW852" s="2"/>
      <c r="PX852" s="2"/>
      <c r="PY852" s="2"/>
      <c r="PZ852" s="2"/>
      <c r="QA852" s="2"/>
      <c r="QB852" s="2"/>
      <c r="QC852" s="2"/>
      <c r="QD852" s="2"/>
      <c r="QE852" s="2"/>
      <c r="QF852" s="2"/>
      <c r="QG852" s="2"/>
      <c r="QH852" s="2"/>
      <c r="QI852" s="2"/>
      <c r="QJ852" s="2"/>
      <c r="QK852" s="2"/>
      <c r="QL852" s="2"/>
      <c r="QM852" s="2"/>
      <c r="QN852" s="2"/>
      <c r="QO852" s="2"/>
      <c r="QP852" s="2"/>
      <c r="QQ852" s="2"/>
      <c r="QR852" s="2"/>
      <c r="QS852" s="2"/>
      <c r="QT852" s="2"/>
      <c r="QU852" s="2"/>
      <c r="QV852" s="2"/>
      <c r="QW852" s="2"/>
      <c r="QX852" s="2"/>
      <c r="QY852" s="2"/>
      <c r="QZ852" s="2"/>
      <c r="RA852" s="2"/>
      <c r="RB852" s="2"/>
      <c r="RC852" s="2"/>
      <c r="RD852" s="2"/>
      <c r="RE852" s="2"/>
      <c r="RF852" s="2"/>
      <c r="RG852" s="2"/>
      <c r="RH852" s="2"/>
      <c r="RI852" s="2"/>
      <c r="RJ852" s="2"/>
      <c r="RK852" s="2"/>
      <c r="RL852" s="2"/>
      <c r="RM852" s="2"/>
      <c r="RN852" s="2"/>
      <c r="RO852" s="2"/>
      <c r="RP852" s="2"/>
      <c r="RQ852" s="2"/>
      <c r="RR852" s="2"/>
      <c r="RS852" s="2"/>
      <c r="RT852" s="2"/>
      <c r="RU852" s="2"/>
      <c r="RV852" s="2"/>
      <c r="RW852" s="2"/>
      <c r="RX852" s="2"/>
      <c r="RY852" s="2"/>
      <c r="RZ852" s="2"/>
      <c r="SA852" s="2"/>
      <c r="SB852" s="2"/>
      <c r="SC852" s="2"/>
      <c r="SD852" s="2"/>
      <c r="SE852" s="2"/>
      <c r="SF852" s="2"/>
      <c r="SG852" s="2"/>
      <c r="SH852" s="2"/>
      <c r="SI852" s="2"/>
      <c r="SJ852" s="2"/>
      <c r="SK852" s="2"/>
      <c r="SL852" s="2"/>
      <c r="SM852" s="2"/>
      <c r="SN852" s="2"/>
      <c r="SO852" s="2"/>
      <c r="SP852" s="2"/>
      <c r="SQ852" s="2"/>
      <c r="SR852" s="2"/>
      <c r="SS852" s="2"/>
      <c r="ST852" s="2"/>
      <c r="SU852" s="2"/>
      <c r="SV852" s="2"/>
      <c r="SW852" s="2"/>
      <c r="SX852" s="2"/>
      <c r="SY852" s="2"/>
      <c r="SZ852" s="2"/>
      <c r="TA852" s="2"/>
      <c r="TB852" s="2"/>
      <c r="TC852" s="2"/>
      <c r="TD852" s="2"/>
      <c r="TE852" s="2"/>
      <c r="TF852" s="2"/>
      <c r="TG852" s="2"/>
      <c r="TH852" s="2"/>
      <c r="TI852" s="2"/>
      <c r="TJ852" s="2"/>
      <c r="TK852" s="2"/>
      <c r="TL852" s="2"/>
      <c r="TM852" s="2"/>
      <c r="TN852" s="2"/>
      <c r="TO852" s="2"/>
      <c r="TP852" s="2"/>
      <c r="TQ852" s="2"/>
      <c r="TR852" s="2"/>
      <c r="TS852" s="2"/>
      <c r="TT852" s="2"/>
      <c r="TU852" s="2"/>
      <c r="TV852" s="2"/>
      <c r="TW852" s="2"/>
      <c r="TX852" s="2"/>
      <c r="TY852" s="2"/>
      <c r="TZ852" s="2"/>
      <c r="UA852" s="2"/>
      <c r="UB852" s="2"/>
      <c r="UC852" s="2"/>
      <c r="UD852" s="2"/>
      <c r="UE852" s="2"/>
      <c r="UF852" s="2"/>
      <c r="UG852" s="2"/>
      <c r="UH852" s="2"/>
      <c r="UI852" s="2"/>
      <c r="UJ852" s="2"/>
      <c r="UK852" s="2"/>
      <c r="UL852" s="2"/>
      <c r="UM852" s="2"/>
      <c r="UN852" s="2"/>
      <c r="UO852" s="2"/>
      <c r="UP852" s="2"/>
      <c r="UQ852" s="2"/>
      <c r="UR852" s="2"/>
      <c r="US852" s="2"/>
      <c r="UT852" s="2"/>
      <c r="UU852" s="2"/>
      <c r="UV852" s="2"/>
      <c r="UW852" s="2"/>
      <c r="UX852" s="2"/>
      <c r="UY852" s="2"/>
      <c r="UZ852" s="2"/>
      <c r="VA852" s="2"/>
      <c r="VB852" s="2"/>
      <c r="VC852" s="2"/>
      <c r="VD852" s="2"/>
      <c r="VE852" s="2"/>
      <c r="VF852" s="2"/>
      <c r="VG852" s="2"/>
      <c r="VH852" s="2"/>
      <c r="VI852" s="2"/>
      <c r="VJ852" s="2"/>
      <c r="VK852" s="2"/>
      <c r="VL852" s="2"/>
      <c r="VM852" s="2"/>
      <c r="VN852" s="2"/>
      <c r="VO852" s="2"/>
      <c r="VP852" s="2"/>
      <c r="VQ852" s="2"/>
      <c r="VR852" s="2"/>
      <c r="VS852" s="2"/>
      <c r="VT852" s="2"/>
      <c r="VU852" s="2"/>
      <c r="VV852" s="2"/>
      <c r="VW852" s="2"/>
      <c r="VX852" s="2"/>
      <c r="VY852" s="2"/>
      <c r="VZ852" s="2"/>
      <c r="WA852" s="2"/>
      <c r="WB852" s="2"/>
      <c r="WC852" s="2"/>
      <c r="WD852" s="2"/>
      <c r="WE852" s="2"/>
      <c r="WF852" s="2"/>
      <c r="WG852" s="2"/>
      <c r="WH852" s="2"/>
      <c r="WI852" s="2"/>
      <c r="WJ852" s="2"/>
      <c r="WK852" s="2"/>
      <c r="WL852" s="2"/>
      <c r="WM852" s="2"/>
      <c r="WN852" s="2"/>
      <c r="WO852" s="2"/>
      <c r="WP852" s="2"/>
      <c r="WQ852" s="2"/>
      <c r="WR852" s="2"/>
      <c r="WS852" s="2"/>
      <c r="WT852" s="2"/>
      <c r="WU852" s="2"/>
      <c r="WV852" s="2"/>
      <c r="WW852" s="2"/>
      <c r="WX852" s="2"/>
      <c r="WY852" s="2"/>
      <c r="WZ852" s="2"/>
      <c r="XA852" s="2"/>
      <c r="XB852" s="2"/>
      <c r="XC852" s="2"/>
      <c r="XD852" s="2"/>
      <c r="XE852" s="2"/>
      <c r="XF852" s="2"/>
      <c r="XG852" s="2"/>
      <c r="XH852" s="2"/>
      <c r="XI852" s="2"/>
      <c r="XJ852" s="2"/>
      <c r="XK852" s="2"/>
      <c r="XL852" s="2"/>
      <c r="XM852" s="2"/>
      <c r="XN852" s="2"/>
      <c r="XO852" s="2"/>
      <c r="XP852" s="2"/>
      <c r="XQ852" s="2"/>
      <c r="XR852" s="2"/>
      <c r="XS852" s="2"/>
      <c r="XT852" s="2"/>
      <c r="XU852" s="2"/>
      <c r="XV852" s="2"/>
      <c r="XW852" s="2"/>
      <c r="XX852" s="2"/>
      <c r="XY852" s="2"/>
      <c r="XZ852" s="2"/>
      <c r="YA852" s="2"/>
      <c r="YB852" s="2"/>
      <c r="YC852" s="2"/>
      <c r="YD852" s="2"/>
      <c r="YE852" s="2"/>
      <c r="YF852" s="2"/>
      <c r="YG852" s="2"/>
      <c r="YH852" s="2"/>
      <c r="YI852" s="2"/>
      <c r="YJ852" s="2"/>
      <c r="YK852" s="2"/>
      <c r="YL852" s="2"/>
      <c r="YM852" s="2"/>
      <c r="YN852" s="2"/>
      <c r="YO852" s="2"/>
      <c r="YP852" s="2"/>
      <c r="YQ852" s="2"/>
      <c r="YR852" s="2"/>
      <c r="YS852" s="2"/>
      <c r="YT852" s="2"/>
      <c r="YU852" s="2"/>
      <c r="YV852" s="2"/>
      <c r="YW852" s="2"/>
      <c r="YX852" s="2"/>
      <c r="YY852" s="2"/>
      <c r="YZ852" s="2"/>
      <c r="ZA852" s="2"/>
      <c r="ZB852" s="2"/>
      <c r="ZC852" s="2"/>
      <c r="ZD852" s="2"/>
      <c r="ZE852" s="2"/>
      <c r="ZF852" s="2"/>
      <c r="ZG852" s="2"/>
      <c r="ZH852" s="2"/>
      <c r="ZI852" s="2"/>
      <c r="ZJ852" s="2"/>
      <c r="ZK852" s="2"/>
      <c r="ZL852" s="2"/>
      <c r="ZM852" s="2"/>
      <c r="ZN852" s="2"/>
      <c r="ZO852" s="2"/>
      <c r="ZP852" s="2"/>
      <c r="ZQ852" s="2"/>
      <c r="ZR852" s="2"/>
      <c r="ZS852" s="2"/>
      <c r="ZT852" s="2"/>
      <c r="ZU852" s="2"/>
      <c r="ZV852" s="2"/>
      <c r="ZW852" s="2"/>
      <c r="ZX852" s="2"/>
      <c r="ZY852" s="2"/>
      <c r="ZZ852" s="2"/>
      <c r="AAA852" s="2"/>
      <c r="AAB852" s="2"/>
      <c r="AAC852" s="2"/>
      <c r="AAD852" s="2"/>
      <c r="AAE852" s="2"/>
      <c r="AAF852" s="2"/>
      <c r="AAG852" s="2"/>
      <c r="AAH852" s="2"/>
      <c r="AAI852" s="2"/>
      <c r="AAJ852" s="2"/>
      <c r="AAK852" s="2"/>
      <c r="AAL852" s="2"/>
      <c r="AAM852" s="2"/>
      <c r="AAN852" s="2"/>
      <c r="AAO852" s="2"/>
      <c r="AAP852" s="2"/>
      <c r="AAQ852" s="2"/>
      <c r="AAR852" s="2"/>
      <c r="AAS852" s="2"/>
      <c r="AAT852" s="2"/>
      <c r="AAU852" s="2"/>
      <c r="AAV852" s="2"/>
      <c r="AAW852" s="2"/>
      <c r="AAX852" s="2"/>
      <c r="AAY852" s="2"/>
      <c r="AAZ852" s="2"/>
      <c r="ABA852" s="2"/>
      <c r="ABB852" s="2"/>
      <c r="ABC852" s="2"/>
      <c r="ABD852" s="2"/>
      <c r="ABE852" s="2"/>
      <c r="ABF852" s="2"/>
      <c r="ABG852" s="2"/>
      <c r="ABH852" s="2"/>
      <c r="ABI852" s="2"/>
      <c r="ABJ852" s="2"/>
      <c r="ABK852" s="2"/>
      <c r="ABL852" s="2"/>
      <c r="ABM852" s="2"/>
      <c r="ABN852" s="2"/>
      <c r="ABO852" s="2"/>
      <c r="ABP852" s="2"/>
      <c r="ABQ852" s="2"/>
      <c r="ABR852" s="2"/>
      <c r="ABS852" s="2"/>
      <c r="ABT852" s="2"/>
      <c r="ABU852" s="2"/>
      <c r="ABV852" s="2"/>
      <c r="ABW852" s="2"/>
      <c r="ABX852" s="2"/>
      <c r="ABY852" s="2"/>
      <c r="ABZ852" s="2"/>
    </row>
    <row r="853" spans="1:754" x14ac:dyDescent="0.2">
      <c r="A853">
        <v>1925</v>
      </c>
      <c r="B853" s="19" t="s">
        <v>42</v>
      </c>
      <c r="C853" s="5">
        <v>547428</v>
      </c>
      <c r="D853" s="5">
        <v>4887</v>
      </c>
      <c r="E853" s="7">
        <f>C853/D853</f>
        <v>112.0171884591774</v>
      </c>
      <c r="F853" s="11">
        <f>C853/641088</f>
        <v>0.85390461215932911</v>
      </c>
    </row>
    <row r="854" spans="1:754" x14ac:dyDescent="0.2">
      <c r="A854" s="2">
        <v>1935</v>
      </c>
      <c r="B854" s="19" t="s">
        <v>42</v>
      </c>
      <c r="C854" s="5">
        <v>530270</v>
      </c>
      <c r="D854" s="5">
        <v>4377</v>
      </c>
      <c r="E854" s="7">
        <f>C854/D854</f>
        <v>121.14918894219785</v>
      </c>
      <c r="F854" s="11">
        <f>C854/641088</f>
        <v>0.82714073574922631</v>
      </c>
      <c r="G854" s="15"/>
    </row>
    <row r="855" spans="1:754" x14ac:dyDescent="0.2">
      <c r="A855" s="2">
        <v>1954</v>
      </c>
      <c r="B855" s="19" t="s">
        <v>42</v>
      </c>
      <c r="C855" s="6">
        <v>469601</v>
      </c>
      <c r="D855" s="5">
        <v>2823</v>
      </c>
      <c r="E855" s="7">
        <f>C855/D855</f>
        <v>166.34821112291888</v>
      </c>
      <c r="F855" s="11">
        <f>C855/641088</f>
        <v>0.73250630178696219</v>
      </c>
      <c r="G855" s="15"/>
    </row>
    <row r="856" spans="1:754" x14ac:dyDescent="0.2">
      <c r="A856" s="2">
        <v>1959</v>
      </c>
      <c r="B856" s="19" t="s">
        <v>42</v>
      </c>
      <c r="C856" s="6">
        <v>456961</v>
      </c>
      <c r="D856" s="5">
        <v>2391</v>
      </c>
      <c r="E856" s="7">
        <f>C856/D856</f>
        <v>191.11710581346716</v>
      </c>
      <c r="F856" s="11">
        <f>C856/641088</f>
        <v>0.71278981980632927</v>
      </c>
      <c r="G856" s="15"/>
    </row>
    <row r="857" spans="1:754" x14ac:dyDescent="0.2">
      <c r="A857" s="2">
        <v>1964</v>
      </c>
      <c r="B857" s="19" t="s">
        <v>42</v>
      </c>
      <c r="C857" s="6">
        <v>406213</v>
      </c>
      <c r="D857" s="5">
        <v>1889</v>
      </c>
      <c r="E857" s="7">
        <f>C857/D857</f>
        <v>215.04129168872419</v>
      </c>
      <c r="F857" s="11">
        <f>C857/641088</f>
        <v>0.63363064041130079</v>
      </c>
    </row>
    <row r="858" spans="1:754" x14ac:dyDescent="0.2">
      <c r="A858" s="2">
        <v>1969</v>
      </c>
      <c r="B858" s="19" t="s">
        <v>42</v>
      </c>
      <c r="C858" s="6">
        <v>325600</v>
      </c>
      <c r="D858" s="5">
        <v>1427</v>
      </c>
      <c r="E858" s="7">
        <f>C858/D858</f>
        <v>228.17098808689559</v>
      </c>
      <c r="F858" s="11">
        <f>C858/641088</f>
        <v>0.50788659279225312</v>
      </c>
      <c r="G858" s="15"/>
    </row>
    <row r="859" spans="1:754" x14ac:dyDescent="0.2">
      <c r="A859" s="2">
        <v>1945</v>
      </c>
      <c r="B859" s="19" t="s">
        <v>42</v>
      </c>
      <c r="C859" s="6">
        <v>49872</v>
      </c>
      <c r="D859" s="5">
        <v>3914</v>
      </c>
      <c r="E859" s="7">
        <f>C859/D859</f>
        <v>12.741951967296883</v>
      </c>
      <c r="F859" s="11">
        <f>C859/641088</f>
        <v>7.7792752321054204E-2</v>
      </c>
      <c r="G859" s="15"/>
    </row>
    <row r="860" spans="1:754" x14ac:dyDescent="0.2">
      <c r="A860">
        <v>1997</v>
      </c>
      <c r="B860" s="19" t="s">
        <v>43</v>
      </c>
      <c r="C860" s="6">
        <v>3433</v>
      </c>
      <c r="D860">
        <v>48</v>
      </c>
      <c r="E860" s="7">
        <f>C860/D860</f>
        <v>71.520833333333329</v>
      </c>
      <c r="F860" s="11">
        <f>C860/147398</f>
        <v>2.3290682370181413E-2</v>
      </c>
      <c r="G860" s="14">
        <v>92139</v>
      </c>
      <c r="H860" s="16">
        <f>C860/G860</f>
        <v>3.7258924016974351E-2</v>
      </c>
    </row>
    <row r="861" spans="1:754" x14ac:dyDescent="0.2">
      <c r="A861">
        <v>1992</v>
      </c>
      <c r="B861" s="19" t="s">
        <v>43</v>
      </c>
      <c r="C861" s="6">
        <v>3803</v>
      </c>
      <c r="D861">
        <v>42</v>
      </c>
      <c r="E861" s="7">
        <f>C861/D861</f>
        <v>90.547619047619051</v>
      </c>
      <c r="F861" s="11">
        <f>C861/147398</f>
        <v>2.5800892820798112E-2</v>
      </c>
      <c r="G861" s="14">
        <v>86828</v>
      </c>
      <c r="H861" s="16">
        <f>C861/G861</f>
        <v>4.3799235269728662E-2</v>
      </c>
    </row>
    <row r="862" spans="1:754" x14ac:dyDescent="0.2">
      <c r="A862" s="2">
        <v>2007</v>
      </c>
      <c r="B862" s="19" t="s">
        <v>43</v>
      </c>
      <c r="C862" s="5">
        <v>5635</v>
      </c>
      <c r="D862">
        <v>72</v>
      </c>
      <c r="E862" s="7">
        <f>C862/D862</f>
        <v>78.263888888888886</v>
      </c>
      <c r="F862" s="11">
        <f>C862/147398</f>
        <v>3.8229826727635384E-2</v>
      </c>
      <c r="G862" s="14">
        <v>99454</v>
      </c>
      <c r="H862" s="16">
        <f>C862/G862</f>
        <v>5.6659360106179744E-2</v>
      </c>
    </row>
    <row r="863" spans="1:754" x14ac:dyDescent="0.2">
      <c r="A863" s="2">
        <v>2012</v>
      </c>
      <c r="B863" s="19" t="s">
        <v>43</v>
      </c>
      <c r="C863" s="5">
        <v>5908</v>
      </c>
      <c r="D863">
        <v>72</v>
      </c>
      <c r="E863" s="7">
        <f>C863/D863</f>
        <v>82.055555555555557</v>
      </c>
      <c r="F863" s="11">
        <f>C863/147398</f>
        <v>4.0081954979036348E-2</v>
      </c>
      <c r="G863" s="14">
        <v>99600</v>
      </c>
      <c r="H863" s="16">
        <f>C863/G863</f>
        <v>5.9317269076305218E-2</v>
      </c>
    </row>
    <row r="864" spans="1:754" x14ac:dyDescent="0.2">
      <c r="A864" s="2">
        <v>2002</v>
      </c>
      <c r="B864" s="19" t="s">
        <v>43</v>
      </c>
      <c r="C864" s="6">
        <v>6720</v>
      </c>
      <c r="D864">
        <v>52</v>
      </c>
      <c r="E864" s="7">
        <f>C864/D864</f>
        <v>129.23076923076923</v>
      </c>
      <c r="F864" s="11">
        <f>C864/147398</f>
        <v>4.559084926525462E-2</v>
      </c>
      <c r="G864" s="14">
        <v>98263</v>
      </c>
      <c r="H864" s="16">
        <f>C864/G864</f>
        <v>6.8387897784517065E-2</v>
      </c>
    </row>
    <row r="865" spans="1:754" x14ac:dyDescent="0.2">
      <c r="A865">
        <v>1987</v>
      </c>
      <c r="B865" s="19" t="s">
        <v>43</v>
      </c>
      <c r="C865" s="6">
        <v>6059</v>
      </c>
      <c r="D865" s="5">
        <v>51</v>
      </c>
      <c r="E865" s="7">
        <f>C865/D865</f>
        <v>118.80392156862744</v>
      </c>
      <c r="F865" s="11">
        <f>C865/147398</f>
        <v>4.1106392216990729E-2</v>
      </c>
      <c r="G865" s="5">
        <v>81243</v>
      </c>
      <c r="H865" s="16">
        <f>C865/G865</f>
        <v>7.4578732936991493E-2</v>
      </c>
    </row>
    <row r="866" spans="1:754" x14ac:dyDescent="0.2">
      <c r="A866" s="2">
        <v>2017</v>
      </c>
      <c r="B866" s="19" t="s">
        <v>43</v>
      </c>
      <c r="C866" s="5">
        <v>7472</v>
      </c>
      <c r="D866">
        <v>89</v>
      </c>
      <c r="E866" s="7">
        <f>C866/D866</f>
        <v>83.955056179775283</v>
      </c>
      <c r="F866" s="11">
        <f>C866/147398</f>
        <v>5.0692682397318826E-2</v>
      </c>
      <c r="G866" s="14">
        <v>98901</v>
      </c>
      <c r="H866" s="16">
        <f>C866/G866</f>
        <v>7.5550297772519995E-2</v>
      </c>
    </row>
    <row r="867" spans="1:754" x14ac:dyDescent="0.2">
      <c r="A867" s="2">
        <v>1974</v>
      </c>
      <c r="B867" s="19" t="s">
        <v>43</v>
      </c>
      <c r="C867" s="6">
        <v>6974</v>
      </c>
      <c r="D867" s="5">
        <v>53</v>
      </c>
      <c r="E867" s="7">
        <f>C867/D867</f>
        <v>131.58490566037736</v>
      </c>
      <c r="F867" s="11">
        <f>C867/147398</f>
        <v>4.7314074817840134E-2</v>
      </c>
      <c r="G867" s="14">
        <v>68041</v>
      </c>
      <c r="H867" s="16">
        <f>C867/G867</f>
        <v>0.10249702385326494</v>
      </c>
    </row>
    <row r="868" spans="1:754" x14ac:dyDescent="0.2">
      <c r="A868" s="2">
        <v>1978</v>
      </c>
      <c r="B868" s="19" t="s">
        <v>43</v>
      </c>
      <c r="C868" s="6">
        <v>8347</v>
      </c>
      <c r="D868" s="5">
        <v>58</v>
      </c>
      <c r="E868" s="7">
        <f>C868/D868</f>
        <v>143.91379310344828</v>
      </c>
      <c r="F868" s="11">
        <f>C868/147398</f>
        <v>5.6628990895398849E-2</v>
      </c>
      <c r="G868" s="14">
        <v>74019</v>
      </c>
      <c r="H868" s="16">
        <f>C868/G868</f>
        <v>0.11276834326321621</v>
      </c>
    </row>
    <row r="869" spans="1:754" x14ac:dyDescent="0.2">
      <c r="A869">
        <v>1982</v>
      </c>
      <c r="B869" s="19" t="s">
        <v>43</v>
      </c>
      <c r="C869" s="6">
        <v>9968</v>
      </c>
      <c r="D869" s="5">
        <v>56</v>
      </c>
      <c r="E869" s="7">
        <f>C869/D869</f>
        <v>178</v>
      </c>
      <c r="F869" s="11">
        <f>C869/147398</f>
        <v>6.7626426410127685E-2</v>
      </c>
      <c r="G869" s="14">
        <v>78442</v>
      </c>
      <c r="H869" s="16">
        <f>C869/G869</f>
        <v>0.12707478136712475</v>
      </c>
      <c r="DU869" s="2"/>
      <c r="DV869" s="2"/>
      <c r="DW869" s="2"/>
      <c r="DX869" s="2"/>
      <c r="DY869" s="2"/>
      <c r="DZ869" s="2"/>
      <c r="EA869" s="2"/>
      <c r="EB869" s="2"/>
      <c r="EC869" s="2"/>
      <c r="ED869" s="2"/>
      <c r="EE869" s="2"/>
      <c r="EF869" s="2"/>
      <c r="EG869" s="2"/>
      <c r="EH869" s="2"/>
      <c r="EI869" s="2"/>
      <c r="EJ869" s="2"/>
      <c r="EK869" s="2"/>
      <c r="EL869" s="2"/>
      <c r="EM869" s="2"/>
      <c r="EN869" s="2"/>
      <c r="EO869" s="2"/>
      <c r="EP869" s="2"/>
      <c r="EQ869" s="2"/>
      <c r="ER869" s="2"/>
      <c r="ES869" s="2"/>
      <c r="ET869" s="2"/>
      <c r="EU869" s="2"/>
      <c r="EV869" s="2"/>
      <c r="EW869" s="2"/>
      <c r="EX869" s="2"/>
      <c r="EY869" s="2"/>
      <c r="EZ869" s="2"/>
      <c r="FA869" s="2"/>
      <c r="FB869" s="2"/>
      <c r="FC869" s="2"/>
      <c r="FD869" s="2"/>
      <c r="FE869" s="2"/>
      <c r="FF869" s="2"/>
      <c r="FG869" s="2"/>
      <c r="FH869" s="2"/>
      <c r="FI869" s="2"/>
      <c r="FJ869" s="2"/>
      <c r="FK869" s="2"/>
      <c r="FL869" s="2"/>
      <c r="FM869" s="2"/>
      <c r="FN869" s="2"/>
      <c r="FO869" s="2"/>
      <c r="FP869" s="2"/>
      <c r="FQ869" s="2"/>
      <c r="FR869" s="2"/>
      <c r="FS869" s="2"/>
      <c r="FT869" s="2"/>
      <c r="FU869" s="2"/>
      <c r="FV869" s="2"/>
      <c r="FW869" s="2"/>
      <c r="FX869" s="2"/>
      <c r="FY869" s="2"/>
      <c r="FZ869" s="2"/>
      <c r="GA869" s="2"/>
      <c r="GB869" s="2"/>
      <c r="GC869" s="2"/>
      <c r="GD869" s="2"/>
      <c r="GE869" s="2"/>
      <c r="GF869" s="2"/>
      <c r="GG869" s="2"/>
      <c r="GH869" s="2"/>
      <c r="GI869" s="2"/>
      <c r="GJ869" s="2"/>
      <c r="GK869" s="2"/>
      <c r="GL869" s="2"/>
      <c r="GM869" s="2"/>
      <c r="GN869" s="2"/>
      <c r="GO869" s="2"/>
      <c r="GP869" s="2"/>
      <c r="GQ869" s="2"/>
      <c r="GR869" s="2"/>
      <c r="GS869" s="2"/>
      <c r="GT869" s="2"/>
      <c r="GU869" s="2"/>
      <c r="GV869" s="2"/>
      <c r="GW869" s="2"/>
      <c r="GX869" s="2"/>
      <c r="GY869" s="2"/>
      <c r="GZ869" s="2"/>
      <c r="HA869" s="2"/>
      <c r="HB869" s="2"/>
      <c r="HC869" s="2"/>
      <c r="HD869" s="2"/>
      <c r="HE869" s="2"/>
      <c r="HF869" s="2"/>
      <c r="HG869" s="2"/>
      <c r="HH869" s="2"/>
      <c r="HI869" s="2"/>
      <c r="HJ869" s="2"/>
      <c r="HK869" s="2"/>
      <c r="HL869" s="2"/>
      <c r="HM869" s="2"/>
      <c r="HN869" s="2"/>
      <c r="HO869" s="2"/>
      <c r="HP869" s="2"/>
      <c r="HQ869" s="2"/>
      <c r="HR869" s="2"/>
      <c r="HS869" s="2"/>
      <c r="HT869" s="2"/>
      <c r="HU869" s="2"/>
      <c r="HV869" s="2"/>
      <c r="HW869" s="2"/>
      <c r="HX869" s="2"/>
      <c r="HY869" s="2"/>
      <c r="HZ869" s="2"/>
      <c r="IA869" s="2"/>
      <c r="IB869" s="2"/>
      <c r="IC869" s="2"/>
      <c r="ID869" s="2"/>
      <c r="IE869" s="2"/>
      <c r="IF869" s="2"/>
      <c r="IG869" s="2"/>
      <c r="IH869" s="2"/>
      <c r="II869" s="2"/>
      <c r="IJ869" s="2"/>
      <c r="IK869" s="2"/>
      <c r="IL869" s="2"/>
      <c r="IM869" s="2"/>
      <c r="IN869" s="2"/>
      <c r="IO869" s="2"/>
      <c r="IP869" s="2"/>
      <c r="IQ869" s="2"/>
      <c r="IR869" s="2"/>
      <c r="IS869" s="2"/>
      <c r="IT869" s="2"/>
      <c r="IU869" s="2"/>
      <c r="IV869" s="2"/>
      <c r="IW869" s="2"/>
      <c r="IX869" s="2"/>
      <c r="IY869" s="2"/>
      <c r="IZ869" s="2"/>
      <c r="JA869" s="2"/>
      <c r="JB869" s="2"/>
      <c r="JC869" s="2"/>
      <c r="JD869" s="2"/>
      <c r="JE869" s="2"/>
      <c r="JF869" s="2"/>
      <c r="JG869" s="2"/>
      <c r="JH869" s="2"/>
      <c r="JI869" s="2"/>
      <c r="JJ869" s="2"/>
      <c r="JK869" s="2"/>
      <c r="JL869" s="2"/>
      <c r="JM869" s="2"/>
      <c r="JN869" s="2"/>
      <c r="JO869" s="2"/>
      <c r="JP869" s="2"/>
      <c r="JQ869" s="2"/>
      <c r="JR869" s="2"/>
      <c r="JS869" s="2"/>
      <c r="JT869" s="2"/>
      <c r="JU869" s="2"/>
      <c r="JV869" s="2"/>
      <c r="JW869" s="2"/>
      <c r="JX869" s="2"/>
      <c r="JY869" s="2"/>
      <c r="JZ869" s="2"/>
      <c r="KA869" s="2"/>
      <c r="KB869" s="2"/>
      <c r="KC869" s="2"/>
      <c r="KD869" s="2"/>
      <c r="KE869" s="2"/>
      <c r="KF869" s="2"/>
      <c r="KG869" s="2"/>
      <c r="KH869" s="2"/>
      <c r="KI869" s="2"/>
      <c r="KJ869" s="2"/>
      <c r="KK869" s="2"/>
      <c r="KL869" s="2"/>
      <c r="KM869" s="2"/>
      <c r="KN869" s="2"/>
      <c r="KO869" s="2"/>
      <c r="KP869" s="2"/>
      <c r="KQ869" s="2"/>
      <c r="KR869" s="2"/>
      <c r="KS869" s="2"/>
      <c r="KT869" s="2"/>
      <c r="KU869" s="2"/>
      <c r="KV869" s="2"/>
      <c r="KW869" s="2"/>
      <c r="KX869" s="2"/>
      <c r="KY869" s="2"/>
      <c r="KZ869" s="2"/>
      <c r="LA869" s="2"/>
      <c r="LB869" s="2"/>
      <c r="LC869" s="2"/>
      <c r="LD869" s="2"/>
      <c r="LE869" s="2"/>
      <c r="LF869" s="2"/>
      <c r="LG869" s="2"/>
      <c r="LH869" s="2"/>
      <c r="LI869" s="2"/>
      <c r="LJ869" s="2"/>
      <c r="LK869" s="2"/>
      <c r="LL869" s="2"/>
      <c r="LM869" s="2"/>
      <c r="LN869" s="2"/>
      <c r="LO869" s="2"/>
      <c r="LP869" s="2"/>
      <c r="LQ869" s="2"/>
      <c r="LR869" s="2"/>
      <c r="LS869" s="2"/>
      <c r="LT869" s="2"/>
      <c r="LU869" s="2"/>
      <c r="LV869" s="2"/>
      <c r="LW869" s="2"/>
      <c r="LX869" s="2"/>
      <c r="LY869" s="2"/>
      <c r="LZ869" s="2"/>
      <c r="MA869" s="2"/>
      <c r="MB869" s="2"/>
      <c r="MC869" s="2"/>
      <c r="MD869" s="2"/>
      <c r="ME869" s="2"/>
      <c r="MF869" s="2"/>
      <c r="MG869" s="2"/>
      <c r="MH869" s="2"/>
      <c r="MI869" s="2"/>
      <c r="MJ869" s="2"/>
      <c r="MK869" s="2"/>
      <c r="ML869" s="2"/>
      <c r="MM869" s="2"/>
      <c r="MN869" s="2"/>
      <c r="MO869" s="2"/>
      <c r="MP869" s="2"/>
      <c r="MQ869" s="2"/>
      <c r="MR869" s="2"/>
      <c r="MS869" s="2"/>
      <c r="MT869" s="2"/>
      <c r="MU869" s="2"/>
      <c r="MV869" s="2"/>
      <c r="MW869" s="2"/>
      <c r="MX869" s="2"/>
      <c r="MY869" s="2"/>
      <c r="MZ869" s="2"/>
      <c r="NA869" s="2"/>
      <c r="NB869" s="2"/>
      <c r="NC869" s="2"/>
      <c r="ND869" s="2"/>
      <c r="NE869" s="2"/>
      <c r="NF869" s="2"/>
      <c r="NG869" s="2"/>
      <c r="NH869" s="2"/>
      <c r="NI869" s="2"/>
      <c r="NJ869" s="2"/>
      <c r="NK869" s="2"/>
      <c r="NL869" s="2"/>
      <c r="NM869" s="2"/>
      <c r="NN869" s="2"/>
      <c r="NO869" s="2"/>
      <c r="NP869" s="2"/>
      <c r="NQ869" s="2"/>
      <c r="NR869" s="2"/>
      <c r="NS869" s="2"/>
      <c r="NT869" s="2"/>
      <c r="NU869" s="2"/>
      <c r="NV869" s="2"/>
      <c r="NW869" s="2"/>
      <c r="NX869" s="2"/>
      <c r="NY869" s="2"/>
      <c r="NZ869" s="2"/>
      <c r="OA869" s="2"/>
      <c r="OB869" s="2"/>
      <c r="OC869" s="2"/>
      <c r="OD869" s="2"/>
      <c r="OE869" s="2"/>
      <c r="OF869" s="2"/>
      <c r="OG869" s="2"/>
      <c r="OH869" s="2"/>
      <c r="OI869" s="2"/>
      <c r="OJ869" s="2"/>
      <c r="OK869" s="2"/>
      <c r="OL869" s="2"/>
      <c r="OM869" s="2"/>
      <c r="ON869" s="2"/>
      <c r="OO869" s="2"/>
      <c r="OP869" s="2"/>
      <c r="OQ869" s="2"/>
      <c r="OR869" s="2"/>
      <c r="OS869" s="2"/>
      <c r="OT869" s="2"/>
      <c r="OU869" s="2"/>
      <c r="OV869" s="2"/>
      <c r="OW869" s="2"/>
      <c r="OX869" s="2"/>
      <c r="OY869" s="2"/>
      <c r="OZ869" s="2"/>
      <c r="PA869" s="2"/>
      <c r="PB869" s="2"/>
      <c r="PC869" s="2"/>
      <c r="PD869" s="2"/>
      <c r="PE869" s="2"/>
      <c r="PF869" s="2"/>
      <c r="PG869" s="2"/>
      <c r="PH869" s="2"/>
      <c r="PI869" s="2"/>
      <c r="PJ869" s="2"/>
      <c r="PK869" s="2"/>
      <c r="PL869" s="2"/>
      <c r="PM869" s="2"/>
      <c r="PN869" s="2"/>
      <c r="PO869" s="2"/>
      <c r="PP869" s="2"/>
      <c r="PQ869" s="2"/>
      <c r="PR869" s="2"/>
      <c r="PS869" s="2"/>
      <c r="PT869" s="2"/>
      <c r="PU869" s="2"/>
      <c r="PV869" s="2"/>
      <c r="PW869" s="2"/>
      <c r="PX869" s="2"/>
      <c r="PY869" s="2"/>
      <c r="PZ869" s="2"/>
      <c r="QA869" s="2"/>
      <c r="QB869" s="2"/>
      <c r="QC869" s="2"/>
      <c r="QD869" s="2"/>
      <c r="QE869" s="2"/>
      <c r="QF869" s="2"/>
      <c r="QG869" s="2"/>
      <c r="QH869" s="2"/>
      <c r="QI869" s="2"/>
      <c r="QJ869" s="2"/>
      <c r="QK869" s="2"/>
      <c r="QL869" s="2"/>
      <c r="QM869" s="2"/>
      <c r="QN869" s="2"/>
      <c r="QO869" s="2"/>
      <c r="QP869" s="2"/>
      <c r="QQ869" s="2"/>
      <c r="QR869" s="2"/>
      <c r="QS869" s="2"/>
      <c r="QT869" s="2"/>
      <c r="QU869" s="2"/>
      <c r="QV869" s="2"/>
      <c r="QW869" s="2"/>
      <c r="QX869" s="2"/>
      <c r="QY869" s="2"/>
      <c r="QZ869" s="2"/>
      <c r="RA869" s="2"/>
      <c r="RB869" s="2"/>
      <c r="RC869" s="2"/>
      <c r="RD869" s="2"/>
      <c r="RE869" s="2"/>
      <c r="RF869" s="2"/>
      <c r="RG869" s="2"/>
      <c r="RH869" s="2"/>
      <c r="RI869" s="2"/>
      <c r="RJ869" s="2"/>
      <c r="RK869" s="2"/>
      <c r="RL869" s="2"/>
      <c r="RM869" s="2"/>
      <c r="RN869" s="2"/>
      <c r="RO869" s="2"/>
      <c r="RP869" s="2"/>
      <c r="RQ869" s="2"/>
      <c r="RR869" s="2"/>
      <c r="RS869" s="2"/>
      <c r="RT869" s="2"/>
      <c r="RU869" s="2"/>
      <c r="RV869" s="2"/>
      <c r="RW869" s="2"/>
      <c r="RX869" s="2"/>
      <c r="RY869" s="2"/>
      <c r="RZ869" s="2"/>
      <c r="SA869" s="2"/>
      <c r="SB869" s="2"/>
      <c r="SC869" s="2"/>
      <c r="SD869" s="2"/>
      <c r="SE869" s="2"/>
      <c r="SF869" s="2"/>
      <c r="SG869" s="2"/>
      <c r="SH869" s="2"/>
      <c r="SI869" s="2"/>
      <c r="SJ869" s="2"/>
      <c r="SK869" s="2"/>
      <c r="SL869" s="2"/>
      <c r="SM869" s="2"/>
      <c r="SN869" s="2"/>
      <c r="SO869" s="2"/>
      <c r="SP869" s="2"/>
      <c r="SQ869" s="2"/>
      <c r="SR869" s="2"/>
      <c r="SS869" s="2"/>
      <c r="ST869" s="2"/>
      <c r="SU869" s="2"/>
      <c r="SV869" s="2"/>
      <c r="SW869" s="2"/>
      <c r="SX869" s="2"/>
      <c r="SY869" s="2"/>
      <c r="SZ869" s="2"/>
      <c r="TA869" s="2"/>
      <c r="TB869" s="2"/>
      <c r="TC869" s="2"/>
      <c r="TD869" s="2"/>
      <c r="TE869" s="2"/>
      <c r="TF869" s="2"/>
      <c r="TG869" s="2"/>
      <c r="TH869" s="2"/>
      <c r="TI869" s="2"/>
      <c r="TJ869" s="2"/>
      <c r="TK869" s="2"/>
      <c r="TL869" s="2"/>
      <c r="TM869" s="2"/>
      <c r="TN869" s="2"/>
      <c r="TO869" s="2"/>
      <c r="TP869" s="2"/>
      <c r="TQ869" s="2"/>
      <c r="TR869" s="2"/>
      <c r="TS869" s="2"/>
      <c r="TT869" s="2"/>
      <c r="TU869" s="2"/>
      <c r="TV869" s="2"/>
      <c r="TW869" s="2"/>
      <c r="TX869" s="2"/>
      <c r="TY869" s="2"/>
      <c r="TZ869" s="2"/>
      <c r="UA869" s="2"/>
      <c r="UB869" s="2"/>
      <c r="UC869" s="2"/>
      <c r="UD869" s="2"/>
      <c r="UE869" s="2"/>
      <c r="UF869" s="2"/>
      <c r="UG869" s="2"/>
      <c r="UH869" s="2"/>
      <c r="UI869" s="2"/>
      <c r="UJ869" s="2"/>
      <c r="UK869" s="2"/>
      <c r="UL869" s="2"/>
      <c r="UM869" s="2"/>
      <c r="UN869" s="2"/>
      <c r="UO869" s="2"/>
      <c r="UP869" s="2"/>
      <c r="UQ869" s="2"/>
      <c r="UR869" s="2"/>
      <c r="US869" s="2"/>
      <c r="UT869" s="2"/>
      <c r="UU869" s="2"/>
      <c r="UV869" s="2"/>
      <c r="UW869" s="2"/>
      <c r="UX869" s="2"/>
      <c r="UY869" s="2"/>
      <c r="UZ869" s="2"/>
      <c r="VA869" s="2"/>
      <c r="VB869" s="2"/>
      <c r="VC869" s="2"/>
      <c r="VD869" s="2"/>
      <c r="VE869" s="2"/>
      <c r="VF869" s="2"/>
      <c r="VG869" s="2"/>
      <c r="VH869" s="2"/>
      <c r="VI869" s="2"/>
      <c r="VJ869" s="2"/>
      <c r="VK869" s="2"/>
      <c r="VL869" s="2"/>
      <c r="VM869" s="2"/>
      <c r="VN869" s="2"/>
      <c r="VO869" s="2"/>
      <c r="VP869" s="2"/>
      <c r="VQ869" s="2"/>
      <c r="VR869" s="2"/>
      <c r="VS869" s="2"/>
      <c r="VT869" s="2"/>
      <c r="VU869" s="2"/>
      <c r="VV869" s="2"/>
      <c r="VW869" s="2"/>
      <c r="VX869" s="2"/>
      <c r="VY869" s="2"/>
      <c r="VZ869" s="2"/>
      <c r="WA869" s="2"/>
      <c r="WB869" s="2"/>
      <c r="WC869" s="2"/>
      <c r="WD869" s="2"/>
      <c r="WE869" s="2"/>
      <c r="WF869" s="2"/>
      <c r="WG869" s="2"/>
      <c r="WH869" s="2"/>
      <c r="WI869" s="2"/>
      <c r="WJ869" s="2"/>
      <c r="WK869" s="2"/>
      <c r="WL869" s="2"/>
      <c r="WM869" s="2"/>
      <c r="WN869" s="2"/>
      <c r="WO869" s="2"/>
      <c r="WP869" s="2"/>
      <c r="WQ869" s="2"/>
      <c r="WR869" s="2"/>
      <c r="WS869" s="2"/>
      <c r="WT869" s="2"/>
      <c r="WU869" s="2"/>
      <c r="WV869" s="2"/>
      <c r="WW869" s="2"/>
      <c r="WX869" s="2"/>
      <c r="WY869" s="2"/>
      <c r="WZ869" s="2"/>
      <c r="XA869" s="2"/>
      <c r="XB869" s="2"/>
      <c r="XC869" s="2"/>
      <c r="XD869" s="2"/>
      <c r="XE869" s="2"/>
      <c r="XF869" s="2"/>
      <c r="XG869" s="2"/>
      <c r="XH869" s="2"/>
      <c r="XI869" s="2"/>
      <c r="XJ869" s="2"/>
      <c r="XK869" s="2"/>
      <c r="XL869" s="2"/>
      <c r="XM869" s="2"/>
      <c r="XN869" s="2"/>
      <c r="XO869" s="2"/>
      <c r="XP869" s="2"/>
      <c r="XQ869" s="2"/>
      <c r="XR869" s="2"/>
      <c r="XS869" s="2"/>
      <c r="XT869" s="2"/>
      <c r="XU869" s="2"/>
      <c r="XV869" s="2"/>
      <c r="XW869" s="2"/>
      <c r="XX869" s="2"/>
      <c r="XY869" s="2"/>
      <c r="XZ869" s="2"/>
      <c r="YA869" s="2"/>
      <c r="YB869" s="2"/>
      <c r="YC869" s="2"/>
      <c r="YD869" s="2"/>
      <c r="YE869" s="2"/>
      <c r="YF869" s="2"/>
      <c r="YG869" s="2"/>
      <c r="YH869" s="2"/>
      <c r="YI869" s="2"/>
      <c r="YJ869" s="2"/>
      <c r="YK869" s="2"/>
      <c r="YL869" s="2"/>
      <c r="YM869" s="2"/>
      <c r="YN869" s="2"/>
      <c r="YO869" s="2"/>
      <c r="YP869" s="2"/>
      <c r="YQ869" s="2"/>
      <c r="YR869" s="2"/>
      <c r="YS869" s="2"/>
      <c r="YT869" s="2"/>
      <c r="YU869" s="2"/>
      <c r="YV869" s="2"/>
      <c r="YW869" s="2"/>
      <c r="YX869" s="2"/>
      <c r="YY869" s="2"/>
      <c r="YZ869" s="2"/>
      <c r="ZA869" s="2"/>
      <c r="ZB869" s="2"/>
      <c r="ZC869" s="2"/>
      <c r="ZD869" s="2"/>
      <c r="ZE869" s="2"/>
      <c r="ZF869" s="2"/>
      <c r="ZG869" s="2"/>
      <c r="ZH869" s="2"/>
      <c r="ZI869" s="2"/>
      <c r="ZJ869" s="2"/>
      <c r="ZK869" s="2"/>
      <c r="ZL869" s="2"/>
      <c r="ZM869" s="2"/>
      <c r="ZN869" s="2"/>
      <c r="ZO869" s="2"/>
      <c r="ZP869" s="2"/>
      <c r="ZQ869" s="2"/>
      <c r="ZR869" s="2"/>
      <c r="ZS869" s="2"/>
      <c r="ZT869" s="2"/>
      <c r="ZU869" s="2"/>
      <c r="ZV869" s="2"/>
      <c r="ZW869" s="2"/>
      <c r="ZX869" s="2"/>
      <c r="ZY869" s="2"/>
      <c r="ZZ869" s="2"/>
      <c r="AAA869" s="2"/>
      <c r="AAB869" s="2"/>
      <c r="AAC869" s="2"/>
      <c r="AAD869" s="2"/>
      <c r="AAE869" s="2"/>
      <c r="AAF869" s="2"/>
      <c r="AAG869" s="2"/>
      <c r="AAH869" s="2"/>
      <c r="AAI869" s="2"/>
      <c r="AAJ869" s="2"/>
      <c r="AAK869" s="2"/>
      <c r="AAL869" s="2"/>
      <c r="AAM869" s="2"/>
      <c r="AAN869" s="2"/>
      <c r="AAO869" s="2"/>
      <c r="AAP869" s="2"/>
      <c r="AAQ869" s="2"/>
      <c r="AAR869" s="2"/>
      <c r="AAS869" s="2"/>
      <c r="AAT869" s="2"/>
      <c r="AAU869" s="2"/>
      <c r="AAV869" s="2"/>
      <c r="AAW869" s="2"/>
      <c r="AAX869" s="2"/>
      <c r="AAY869" s="2"/>
      <c r="AAZ869" s="2"/>
      <c r="ABA869" s="2"/>
      <c r="ABB869" s="2"/>
      <c r="ABC869" s="2"/>
      <c r="ABD869" s="2"/>
      <c r="ABE869" s="2"/>
      <c r="ABF869" s="2"/>
      <c r="ABG869" s="2"/>
      <c r="ABH869" s="2"/>
      <c r="ABI869" s="2"/>
      <c r="ABJ869" s="2"/>
      <c r="ABK869" s="2"/>
      <c r="ABL869" s="2"/>
      <c r="ABM869" s="2"/>
      <c r="ABN869" s="2"/>
      <c r="ABO869" s="2"/>
      <c r="ABP869" s="2"/>
      <c r="ABQ869" s="2"/>
      <c r="ABR869" s="2"/>
      <c r="ABS869" s="2"/>
      <c r="ABT869" s="2"/>
      <c r="ABU869" s="2"/>
      <c r="ABV869" s="2"/>
      <c r="ABW869" s="2"/>
      <c r="ABX869" s="2"/>
      <c r="ABY869" s="2"/>
      <c r="ABZ869" s="2"/>
    </row>
    <row r="870" spans="1:754" x14ac:dyDescent="0.2">
      <c r="A870" s="2">
        <v>1950</v>
      </c>
      <c r="B870" s="19" t="s">
        <v>43</v>
      </c>
      <c r="C870" s="6">
        <v>42935</v>
      </c>
      <c r="D870" s="5">
        <v>219</v>
      </c>
      <c r="E870" s="7">
        <f>C870/D870</f>
        <v>196.05022831050229</v>
      </c>
      <c r="F870" s="11">
        <f>C870/147398</f>
        <v>0.29128617756007547</v>
      </c>
      <c r="G870" s="12">
        <v>16555</v>
      </c>
      <c r="H870" s="16">
        <f>C870/G870</f>
        <v>2.5934762911507097</v>
      </c>
    </row>
    <row r="871" spans="1:754" x14ac:dyDescent="0.2">
      <c r="A871" s="2">
        <v>1940</v>
      </c>
      <c r="B871" s="19" t="s">
        <v>43</v>
      </c>
      <c r="C871" s="6">
        <v>49872</v>
      </c>
      <c r="D871" s="5">
        <v>346</v>
      </c>
      <c r="E871" s="7">
        <f>C871/D871</f>
        <v>144.13872832369941</v>
      </c>
      <c r="F871" s="11">
        <f>C871/147398</f>
        <v>0.33834923133285388</v>
      </c>
      <c r="G871" s="12">
        <v>16555</v>
      </c>
      <c r="H871" s="16">
        <f>C871/G871</f>
        <v>3.0125037752944728</v>
      </c>
    </row>
    <row r="872" spans="1:754" x14ac:dyDescent="0.2">
      <c r="A872">
        <v>1930</v>
      </c>
      <c r="B872" s="19" t="s">
        <v>43</v>
      </c>
      <c r="C872" s="5">
        <v>53076</v>
      </c>
      <c r="D872">
        <v>293</v>
      </c>
      <c r="E872" s="7">
        <f>C872/D872</f>
        <v>181.14675767918089</v>
      </c>
      <c r="F872" s="11">
        <f>C872/147398</f>
        <v>0.36008629696468064</v>
      </c>
      <c r="G872" s="12">
        <v>10802</v>
      </c>
      <c r="H872" s="16">
        <f>C872/G872</f>
        <v>4.9135345306424734</v>
      </c>
    </row>
    <row r="873" spans="1:754" x14ac:dyDescent="0.2">
      <c r="A873">
        <v>1920</v>
      </c>
      <c r="B873" s="19" t="s">
        <v>43</v>
      </c>
      <c r="C873" s="5">
        <v>113010</v>
      </c>
      <c r="D873" s="6">
        <v>767</v>
      </c>
      <c r="E873" s="7">
        <f>C873/D873</f>
        <v>147.34028683181225</v>
      </c>
      <c r="F873" s="11">
        <f>C873/147398</f>
        <v>0.76669968384917031</v>
      </c>
      <c r="G873" s="12">
        <v>10802</v>
      </c>
      <c r="H873" s="16">
        <f>C873/G873</f>
        <v>10.461951490464729</v>
      </c>
    </row>
    <row r="874" spans="1:754" x14ac:dyDescent="0.2">
      <c r="A874">
        <v>1910</v>
      </c>
      <c r="B874" s="19" t="s">
        <v>43</v>
      </c>
      <c r="C874" s="5">
        <v>109703</v>
      </c>
      <c r="D874" s="6">
        <v>973</v>
      </c>
      <c r="E874" s="7">
        <f>C874/D874</f>
        <v>112.74717368961973</v>
      </c>
      <c r="F874" s="11">
        <f>C874/147398</f>
        <v>0.74426382990271234</v>
      </c>
      <c r="DU874" s="2"/>
      <c r="DV874" s="2"/>
      <c r="DW874" s="2"/>
      <c r="DX874" s="2"/>
      <c r="DY874" s="2"/>
      <c r="DZ874" s="2"/>
      <c r="EA874" s="2"/>
      <c r="EB874" s="2"/>
      <c r="EC874" s="2"/>
      <c r="ED874" s="2"/>
      <c r="EE874" s="2"/>
      <c r="EF874" s="2"/>
      <c r="EG874" s="2"/>
      <c r="EH874" s="2"/>
      <c r="EI874" s="2"/>
      <c r="EJ874" s="2"/>
      <c r="EK874" s="2"/>
      <c r="EL874" s="2"/>
      <c r="EM874" s="2"/>
      <c r="EN874" s="2"/>
      <c r="EO874" s="2"/>
      <c r="EP874" s="2"/>
      <c r="EQ874" s="2"/>
      <c r="ER874" s="2"/>
      <c r="ES874" s="2"/>
      <c r="ET874" s="2"/>
      <c r="EU874" s="2"/>
      <c r="EV874" s="2"/>
      <c r="EW874" s="2"/>
      <c r="EX874" s="2"/>
      <c r="EY874" s="2"/>
      <c r="EZ874" s="2"/>
      <c r="FA874" s="2"/>
      <c r="FB874" s="2"/>
      <c r="FC874" s="2"/>
      <c r="FD874" s="2"/>
      <c r="FE874" s="2"/>
      <c r="FF874" s="2"/>
      <c r="FG874" s="2"/>
      <c r="FH874" s="2"/>
      <c r="FI874" s="2"/>
      <c r="FJ874" s="2"/>
      <c r="FK874" s="2"/>
      <c r="FL874" s="2"/>
      <c r="FM874" s="2"/>
      <c r="FN874" s="2"/>
      <c r="FO874" s="2"/>
      <c r="FP874" s="2"/>
      <c r="FQ874" s="2"/>
      <c r="FR874" s="2"/>
      <c r="FS874" s="2"/>
      <c r="FT874" s="2"/>
      <c r="FU874" s="2"/>
      <c r="FV874" s="2"/>
      <c r="FW874" s="2"/>
      <c r="FX874" s="2"/>
      <c r="FY874" s="2"/>
      <c r="FZ874" s="2"/>
      <c r="GA874" s="2"/>
      <c r="GB874" s="2"/>
      <c r="GC874" s="2"/>
      <c r="GD874" s="2"/>
      <c r="GE874" s="2"/>
      <c r="GF874" s="2"/>
      <c r="GG874" s="2"/>
      <c r="GH874" s="2"/>
      <c r="GI874" s="2"/>
      <c r="GJ874" s="2"/>
      <c r="GK874" s="2"/>
      <c r="GL874" s="2"/>
      <c r="GM874" s="2"/>
      <c r="GN874" s="2"/>
      <c r="GO874" s="2"/>
      <c r="GP874" s="2"/>
      <c r="GQ874" s="2"/>
      <c r="GR874" s="2"/>
      <c r="GS874" s="2"/>
      <c r="GT874" s="2"/>
      <c r="GU874" s="2"/>
      <c r="GV874" s="2"/>
      <c r="GW874" s="2"/>
      <c r="GX874" s="2"/>
      <c r="GY874" s="2"/>
      <c r="GZ874" s="2"/>
      <c r="HA874" s="2"/>
      <c r="HB874" s="2"/>
      <c r="HC874" s="2"/>
      <c r="HD874" s="2"/>
      <c r="HE874" s="2"/>
      <c r="HF874" s="2"/>
      <c r="HG874" s="2"/>
      <c r="HH874" s="2"/>
      <c r="HI874" s="2"/>
      <c r="HJ874" s="2"/>
      <c r="HK874" s="2"/>
      <c r="HL874" s="2"/>
      <c r="HM874" s="2"/>
      <c r="HN874" s="2"/>
      <c r="HO874" s="2"/>
      <c r="HP874" s="2"/>
      <c r="HQ874" s="2"/>
      <c r="HR874" s="2"/>
      <c r="HS874" s="2"/>
      <c r="HT874" s="2"/>
      <c r="HU874" s="2"/>
      <c r="HV874" s="2"/>
      <c r="HW874" s="2"/>
      <c r="HX874" s="2"/>
      <c r="HY874" s="2"/>
      <c r="HZ874" s="2"/>
      <c r="IA874" s="2"/>
      <c r="IB874" s="2"/>
      <c r="IC874" s="2"/>
      <c r="ID874" s="2"/>
      <c r="IE874" s="2"/>
      <c r="IF874" s="2"/>
      <c r="IG874" s="2"/>
      <c r="IH874" s="2"/>
      <c r="II874" s="2"/>
      <c r="IJ874" s="2"/>
      <c r="IK874" s="2"/>
      <c r="IL874" s="2"/>
      <c r="IM874" s="2"/>
      <c r="IN874" s="2"/>
      <c r="IO874" s="2"/>
      <c r="IP874" s="2"/>
      <c r="IQ874" s="2"/>
      <c r="IR874" s="2"/>
      <c r="IS874" s="2"/>
      <c r="IT874" s="2"/>
      <c r="IU874" s="2"/>
      <c r="IV874" s="2"/>
      <c r="IW874" s="2"/>
      <c r="IX874" s="2"/>
      <c r="IY874" s="2"/>
      <c r="IZ874" s="2"/>
      <c r="JA874" s="2"/>
      <c r="JB874" s="2"/>
      <c r="JC874" s="2"/>
      <c r="JD874" s="2"/>
      <c r="JE874" s="2"/>
      <c r="JF874" s="2"/>
      <c r="JG874" s="2"/>
      <c r="JH874" s="2"/>
      <c r="JI874" s="2"/>
      <c r="JJ874" s="2"/>
      <c r="JK874" s="2"/>
      <c r="JL874" s="2"/>
      <c r="JM874" s="2"/>
      <c r="JN874" s="2"/>
      <c r="JO874" s="2"/>
      <c r="JP874" s="2"/>
      <c r="JQ874" s="2"/>
      <c r="JR874" s="2"/>
      <c r="JS874" s="2"/>
      <c r="JT874" s="2"/>
      <c r="JU874" s="2"/>
      <c r="JV874" s="2"/>
      <c r="JW874" s="2"/>
      <c r="JX874" s="2"/>
      <c r="JY874" s="2"/>
      <c r="JZ874" s="2"/>
      <c r="KA874" s="2"/>
      <c r="KB874" s="2"/>
      <c r="KC874" s="2"/>
      <c r="KD874" s="2"/>
      <c r="KE874" s="2"/>
      <c r="KF874" s="2"/>
      <c r="KG874" s="2"/>
      <c r="KH874" s="2"/>
      <c r="KI874" s="2"/>
      <c r="KJ874" s="2"/>
      <c r="KK874" s="2"/>
      <c r="KL874" s="2"/>
      <c r="KM874" s="2"/>
      <c r="KN874" s="2"/>
      <c r="KO874" s="2"/>
      <c r="KP874" s="2"/>
      <c r="KQ874" s="2"/>
      <c r="KR874" s="2"/>
      <c r="KS874" s="2"/>
      <c r="KT874" s="2"/>
      <c r="KU874" s="2"/>
      <c r="KV874" s="2"/>
      <c r="KW874" s="2"/>
      <c r="KX874" s="2"/>
      <c r="KY874" s="2"/>
      <c r="KZ874" s="2"/>
      <c r="LA874" s="2"/>
      <c r="LB874" s="2"/>
      <c r="LC874" s="2"/>
      <c r="LD874" s="2"/>
      <c r="LE874" s="2"/>
      <c r="LF874" s="2"/>
      <c r="LG874" s="2"/>
      <c r="LH874" s="2"/>
      <c r="LI874" s="2"/>
      <c r="LJ874" s="2"/>
      <c r="LK874" s="2"/>
      <c r="LL874" s="2"/>
      <c r="LM874" s="2"/>
      <c r="LN874" s="2"/>
      <c r="LO874" s="2"/>
      <c r="LP874" s="2"/>
      <c r="LQ874" s="2"/>
      <c r="LR874" s="2"/>
      <c r="LS874" s="2"/>
      <c r="LT874" s="2"/>
      <c r="LU874" s="2"/>
      <c r="LV874" s="2"/>
      <c r="LW874" s="2"/>
      <c r="LX874" s="2"/>
      <c r="LY874" s="2"/>
      <c r="LZ874" s="2"/>
      <c r="MA874" s="2"/>
      <c r="MB874" s="2"/>
      <c r="MC874" s="2"/>
      <c r="MD874" s="2"/>
      <c r="ME874" s="2"/>
      <c r="MF874" s="2"/>
      <c r="MG874" s="2"/>
      <c r="MH874" s="2"/>
      <c r="MI874" s="2"/>
      <c r="MJ874" s="2"/>
      <c r="MK874" s="2"/>
      <c r="ML874" s="2"/>
      <c r="MM874" s="2"/>
      <c r="MN874" s="2"/>
      <c r="MO874" s="2"/>
      <c r="MP874" s="2"/>
      <c r="MQ874" s="2"/>
      <c r="MR874" s="2"/>
      <c r="MS874" s="2"/>
      <c r="MT874" s="2"/>
      <c r="MU874" s="2"/>
      <c r="MV874" s="2"/>
      <c r="MW874" s="2"/>
      <c r="MX874" s="2"/>
      <c r="MY874" s="2"/>
      <c r="MZ874" s="2"/>
      <c r="NA874" s="2"/>
      <c r="NB874" s="2"/>
      <c r="NC874" s="2"/>
      <c r="ND874" s="2"/>
      <c r="NE874" s="2"/>
      <c r="NF874" s="2"/>
      <c r="NG874" s="2"/>
      <c r="NH874" s="2"/>
      <c r="NI874" s="2"/>
      <c r="NJ874" s="2"/>
      <c r="NK874" s="2"/>
      <c r="NL874" s="2"/>
      <c r="NM874" s="2"/>
      <c r="NN874" s="2"/>
      <c r="NO874" s="2"/>
      <c r="NP874" s="2"/>
      <c r="NQ874" s="2"/>
      <c r="NR874" s="2"/>
      <c r="NS874" s="2"/>
      <c r="NT874" s="2"/>
      <c r="NU874" s="2"/>
      <c r="NV874" s="2"/>
      <c r="NW874" s="2"/>
      <c r="NX874" s="2"/>
      <c r="NY874" s="2"/>
      <c r="NZ874" s="2"/>
      <c r="OA874" s="2"/>
      <c r="OB874" s="2"/>
      <c r="OC874" s="2"/>
      <c r="OD874" s="2"/>
      <c r="OE874" s="2"/>
      <c r="OF874" s="2"/>
      <c r="OG874" s="2"/>
      <c r="OH874" s="2"/>
      <c r="OI874" s="2"/>
      <c r="OJ874" s="2"/>
      <c r="OK874" s="2"/>
      <c r="OL874" s="2"/>
      <c r="OM874" s="2"/>
      <c r="ON874" s="2"/>
      <c r="OO874" s="2"/>
      <c r="OP874" s="2"/>
      <c r="OQ874" s="2"/>
      <c r="OR874" s="2"/>
      <c r="OS874" s="2"/>
      <c r="OT874" s="2"/>
      <c r="OU874" s="2"/>
      <c r="OV874" s="2"/>
      <c r="OW874" s="2"/>
      <c r="OX874" s="2"/>
      <c r="OY874" s="2"/>
      <c r="OZ874" s="2"/>
      <c r="PA874" s="2"/>
      <c r="PB874" s="2"/>
      <c r="PC874" s="2"/>
      <c r="PD874" s="2"/>
      <c r="PE874" s="2"/>
      <c r="PF874" s="2"/>
      <c r="PG874" s="2"/>
      <c r="PH874" s="2"/>
      <c r="PI874" s="2"/>
      <c r="PJ874" s="2"/>
      <c r="PK874" s="2"/>
      <c r="PL874" s="2"/>
      <c r="PM874" s="2"/>
      <c r="PN874" s="2"/>
      <c r="PO874" s="2"/>
      <c r="PP874" s="2"/>
      <c r="PQ874" s="2"/>
      <c r="PR874" s="2"/>
      <c r="PS874" s="2"/>
      <c r="PT874" s="2"/>
      <c r="PU874" s="2"/>
      <c r="PV874" s="2"/>
      <c r="PW874" s="2"/>
      <c r="PX874" s="2"/>
      <c r="PY874" s="2"/>
      <c r="PZ874" s="2"/>
      <c r="QA874" s="2"/>
      <c r="QB874" s="2"/>
      <c r="QC874" s="2"/>
      <c r="QD874" s="2"/>
      <c r="QE874" s="2"/>
      <c r="QF874" s="2"/>
      <c r="QG874" s="2"/>
      <c r="QH874" s="2"/>
      <c r="QI874" s="2"/>
      <c r="QJ874" s="2"/>
      <c r="QK874" s="2"/>
      <c r="QL874" s="2"/>
      <c r="QM874" s="2"/>
      <c r="QN874" s="2"/>
      <c r="QO874" s="2"/>
      <c r="QP874" s="2"/>
      <c r="QQ874" s="2"/>
      <c r="QR874" s="2"/>
      <c r="QS874" s="2"/>
      <c r="QT874" s="2"/>
      <c r="QU874" s="2"/>
      <c r="QV874" s="2"/>
      <c r="QW874" s="2"/>
      <c r="QX874" s="2"/>
      <c r="QY874" s="2"/>
      <c r="QZ874" s="2"/>
      <c r="RA874" s="2"/>
      <c r="RB874" s="2"/>
      <c r="RC874" s="2"/>
      <c r="RD874" s="2"/>
      <c r="RE874" s="2"/>
      <c r="RF874" s="2"/>
      <c r="RG874" s="2"/>
      <c r="RH874" s="2"/>
      <c r="RI874" s="2"/>
      <c r="RJ874" s="2"/>
      <c r="RK874" s="2"/>
      <c r="RL874" s="2"/>
      <c r="RM874" s="2"/>
      <c r="RN874" s="2"/>
      <c r="RO874" s="2"/>
      <c r="RP874" s="2"/>
      <c r="RQ874" s="2"/>
      <c r="RR874" s="2"/>
      <c r="RS874" s="2"/>
      <c r="RT874" s="2"/>
      <c r="RU874" s="2"/>
      <c r="RV874" s="2"/>
      <c r="RW874" s="2"/>
      <c r="RX874" s="2"/>
      <c r="RY874" s="2"/>
      <c r="RZ874" s="2"/>
      <c r="SA874" s="2"/>
      <c r="SB874" s="2"/>
      <c r="SC874" s="2"/>
      <c r="SD874" s="2"/>
      <c r="SE874" s="2"/>
      <c r="SF874" s="2"/>
      <c r="SG874" s="2"/>
      <c r="SH874" s="2"/>
      <c r="SI874" s="2"/>
      <c r="SJ874" s="2"/>
      <c r="SK874" s="2"/>
      <c r="SL874" s="2"/>
      <c r="SM874" s="2"/>
      <c r="SN874" s="2"/>
      <c r="SO874" s="2"/>
      <c r="SP874" s="2"/>
      <c r="SQ874" s="2"/>
      <c r="SR874" s="2"/>
      <c r="SS874" s="2"/>
      <c r="ST874" s="2"/>
      <c r="SU874" s="2"/>
      <c r="SV874" s="2"/>
      <c r="SW874" s="2"/>
      <c r="SX874" s="2"/>
      <c r="SY874" s="2"/>
      <c r="SZ874" s="2"/>
      <c r="TA874" s="2"/>
      <c r="TB874" s="2"/>
      <c r="TC874" s="2"/>
      <c r="TD874" s="2"/>
      <c r="TE874" s="2"/>
      <c r="TF874" s="2"/>
      <c r="TG874" s="2"/>
      <c r="TH874" s="2"/>
      <c r="TI874" s="2"/>
      <c r="TJ874" s="2"/>
      <c r="TK874" s="2"/>
      <c r="TL874" s="2"/>
      <c r="TM874" s="2"/>
      <c r="TN874" s="2"/>
      <c r="TO874" s="2"/>
      <c r="TP874" s="2"/>
      <c r="TQ874" s="2"/>
      <c r="TR874" s="2"/>
      <c r="TS874" s="2"/>
      <c r="TT874" s="2"/>
      <c r="TU874" s="2"/>
      <c r="TV874" s="2"/>
      <c r="TW874" s="2"/>
      <c r="TX874" s="2"/>
      <c r="TY874" s="2"/>
      <c r="TZ874" s="2"/>
      <c r="UA874" s="2"/>
      <c r="UB874" s="2"/>
      <c r="UC874" s="2"/>
      <c r="UD874" s="2"/>
      <c r="UE874" s="2"/>
      <c r="UF874" s="2"/>
      <c r="UG874" s="2"/>
      <c r="UH874" s="2"/>
      <c r="UI874" s="2"/>
      <c r="UJ874" s="2"/>
      <c r="UK874" s="2"/>
      <c r="UL874" s="2"/>
      <c r="UM874" s="2"/>
      <c r="UN874" s="2"/>
      <c r="UO874" s="2"/>
      <c r="UP874" s="2"/>
      <c r="UQ874" s="2"/>
      <c r="UR874" s="2"/>
      <c r="US874" s="2"/>
      <c r="UT874" s="2"/>
      <c r="UU874" s="2"/>
      <c r="UV874" s="2"/>
      <c r="UW874" s="2"/>
      <c r="UX874" s="2"/>
      <c r="UY874" s="2"/>
      <c r="UZ874" s="2"/>
      <c r="VA874" s="2"/>
      <c r="VB874" s="2"/>
      <c r="VC874" s="2"/>
      <c r="VD874" s="2"/>
      <c r="VE874" s="2"/>
      <c r="VF874" s="2"/>
      <c r="VG874" s="2"/>
      <c r="VH874" s="2"/>
      <c r="VI874" s="2"/>
      <c r="VJ874" s="2"/>
      <c r="VK874" s="2"/>
      <c r="VL874" s="2"/>
      <c r="VM874" s="2"/>
      <c r="VN874" s="2"/>
      <c r="VO874" s="2"/>
      <c r="VP874" s="2"/>
      <c r="VQ874" s="2"/>
      <c r="VR874" s="2"/>
      <c r="VS874" s="2"/>
      <c r="VT874" s="2"/>
      <c r="VU874" s="2"/>
      <c r="VV874" s="2"/>
      <c r="VW874" s="2"/>
      <c r="VX874" s="2"/>
      <c r="VY874" s="2"/>
      <c r="VZ874" s="2"/>
      <c r="WA874" s="2"/>
      <c r="WB874" s="2"/>
      <c r="WC874" s="2"/>
      <c r="WD874" s="2"/>
      <c r="WE874" s="2"/>
      <c r="WF874" s="2"/>
      <c r="WG874" s="2"/>
      <c r="WH874" s="2"/>
      <c r="WI874" s="2"/>
      <c r="WJ874" s="2"/>
      <c r="WK874" s="2"/>
      <c r="WL874" s="2"/>
      <c r="WM874" s="2"/>
      <c r="WN874" s="2"/>
      <c r="WO874" s="2"/>
      <c r="WP874" s="2"/>
      <c r="WQ874" s="2"/>
      <c r="WR874" s="2"/>
      <c r="WS874" s="2"/>
      <c r="WT874" s="2"/>
      <c r="WU874" s="2"/>
      <c r="WV874" s="2"/>
      <c r="WW874" s="2"/>
      <c r="WX874" s="2"/>
      <c r="WY874" s="2"/>
      <c r="WZ874" s="2"/>
      <c r="XA874" s="2"/>
      <c r="XB874" s="2"/>
      <c r="XC874" s="2"/>
      <c r="XD874" s="2"/>
      <c r="XE874" s="2"/>
      <c r="XF874" s="2"/>
      <c r="XG874" s="2"/>
      <c r="XH874" s="2"/>
      <c r="XI874" s="2"/>
      <c r="XJ874" s="2"/>
      <c r="XK874" s="2"/>
      <c r="XL874" s="2"/>
      <c r="XM874" s="2"/>
      <c r="XN874" s="2"/>
      <c r="XO874" s="2"/>
      <c r="XP874" s="2"/>
      <c r="XQ874" s="2"/>
      <c r="XR874" s="2"/>
      <c r="XS874" s="2"/>
      <c r="XT874" s="2"/>
      <c r="XU874" s="2"/>
      <c r="XV874" s="2"/>
      <c r="XW874" s="2"/>
      <c r="XX874" s="2"/>
      <c r="XY874" s="2"/>
      <c r="XZ874" s="2"/>
      <c r="YA874" s="2"/>
      <c r="YB874" s="2"/>
      <c r="YC874" s="2"/>
      <c r="YD874" s="2"/>
      <c r="YE874" s="2"/>
      <c r="YF874" s="2"/>
      <c r="YG874" s="2"/>
      <c r="YH874" s="2"/>
      <c r="YI874" s="2"/>
      <c r="YJ874" s="2"/>
      <c r="YK874" s="2"/>
      <c r="YL874" s="2"/>
      <c r="YM874" s="2"/>
      <c r="YN874" s="2"/>
      <c r="YO874" s="2"/>
      <c r="YP874" s="2"/>
      <c r="YQ874" s="2"/>
      <c r="YR874" s="2"/>
      <c r="YS874" s="2"/>
      <c r="YT874" s="2"/>
      <c r="YU874" s="2"/>
      <c r="YV874" s="2"/>
      <c r="YW874" s="2"/>
      <c r="YX874" s="2"/>
      <c r="YY874" s="2"/>
      <c r="YZ874" s="2"/>
      <c r="ZA874" s="2"/>
      <c r="ZB874" s="2"/>
      <c r="ZC874" s="2"/>
      <c r="ZD874" s="2"/>
      <c r="ZE874" s="2"/>
      <c r="ZF874" s="2"/>
      <c r="ZG874" s="2"/>
      <c r="ZH874" s="2"/>
      <c r="ZI874" s="2"/>
      <c r="ZJ874" s="2"/>
      <c r="ZK874" s="2"/>
      <c r="ZL874" s="2"/>
      <c r="ZM874" s="2"/>
      <c r="ZN874" s="2"/>
      <c r="ZO874" s="2"/>
      <c r="ZP874" s="2"/>
      <c r="ZQ874" s="2"/>
      <c r="ZR874" s="2"/>
      <c r="ZS874" s="2"/>
      <c r="ZT874" s="2"/>
      <c r="ZU874" s="2"/>
      <c r="ZV874" s="2"/>
      <c r="ZW874" s="2"/>
      <c r="ZX874" s="2"/>
      <c r="ZY874" s="2"/>
      <c r="ZZ874" s="2"/>
      <c r="AAA874" s="2"/>
      <c r="AAB874" s="2"/>
      <c r="AAC874" s="2"/>
      <c r="AAD874" s="2"/>
      <c r="AAE874" s="2"/>
      <c r="AAF874" s="2"/>
      <c r="AAG874" s="2"/>
      <c r="AAH874" s="2"/>
      <c r="AAI874" s="2"/>
      <c r="AAJ874" s="2"/>
      <c r="AAK874" s="2"/>
      <c r="AAL874" s="2"/>
      <c r="AAM874" s="2"/>
      <c r="AAN874" s="2"/>
      <c r="AAO874" s="2"/>
      <c r="AAP874" s="2"/>
      <c r="AAQ874" s="2"/>
      <c r="AAR874" s="2"/>
      <c r="AAS874" s="2"/>
      <c r="AAT874" s="2"/>
      <c r="AAU874" s="2"/>
      <c r="AAV874" s="2"/>
      <c r="AAW874" s="2"/>
      <c r="AAX874" s="2"/>
      <c r="AAY874" s="2"/>
      <c r="AAZ874" s="2"/>
      <c r="ABA874" s="2"/>
      <c r="ABB874" s="2"/>
      <c r="ABC874" s="2"/>
      <c r="ABD874" s="2"/>
      <c r="ABE874" s="2"/>
      <c r="ABF874" s="2"/>
      <c r="ABG874" s="2"/>
      <c r="ABH874" s="2"/>
      <c r="ABI874" s="2"/>
      <c r="ABJ874" s="2"/>
      <c r="ABK874" s="2"/>
      <c r="ABL874" s="2"/>
      <c r="ABM874" s="2"/>
      <c r="ABN874" s="2"/>
      <c r="ABO874" s="2"/>
      <c r="ABP874" s="2"/>
      <c r="ABQ874" s="2"/>
      <c r="ABR874" s="2"/>
      <c r="ABS874" s="2"/>
      <c r="ABT874" s="2"/>
      <c r="ABU874" s="2"/>
      <c r="ABV874" s="2"/>
      <c r="ABW874" s="2"/>
      <c r="ABX874" s="2"/>
      <c r="ABY874" s="2"/>
      <c r="ABZ874" s="2"/>
    </row>
    <row r="875" spans="1:754" x14ac:dyDescent="0.2">
      <c r="A875" s="2">
        <v>1935</v>
      </c>
      <c r="B875" s="19" t="s">
        <v>43</v>
      </c>
      <c r="C875" s="5">
        <v>78055</v>
      </c>
      <c r="D875" s="6">
        <v>513</v>
      </c>
      <c r="E875" s="7">
        <f>C875/D875</f>
        <v>152.15399610136453</v>
      </c>
      <c r="F875" s="11">
        <f>C875/147398</f>
        <v>0.52955263979158473</v>
      </c>
      <c r="G875" s="15"/>
    </row>
    <row r="876" spans="1:754" x14ac:dyDescent="0.2">
      <c r="A876" s="2">
        <v>1945</v>
      </c>
      <c r="B876" s="19" t="s">
        <v>43</v>
      </c>
      <c r="C876" s="6">
        <v>62907</v>
      </c>
      <c r="D876" s="5">
        <v>446</v>
      </c>
      <c r="E876" s="7">
        <f>C876/D876</f>
        <v>141.04708520179372</v>
      </c>
      <c r="F876" s="11">
        <f>C876/147398</f>
        <v>0.42678326707282321</v>
      </c>
    </row>
    <row r="877" spans="1:754" x14ac:dyDescent="0.2">
      <c r="A877">
        <v>1925</v>
      </c>
      <c r="B877" s="19" t="s">
        <v>43</v>
      </c>
      <c r="C877">
        <v>53560</v>
      </c>
      <c r="D877">
        <v>385</v>
      </c>
      <c r="E877" s="7">
        <f>C877/D877</f>
        <v>139.11688311688312</v>
      </c>
      <c r="F877" s="11">
        <f>C877/147398</f>
        <v>0.36336992360819009</v>
      </c>
    </row>
    <row r="878" spans="1:754" x14ac:dyDescent="0.2">
      <c r="A878" s="2">
        <v>1954</v>
      </c>
      <c r="B878" s="19" t="s">
        <v>43</v>
      </c>
      <c r="C878" s="6">
        <v>36310</v>
      </c>
      <c r="D878" s="5">
        <v>220</v>
      </c>
      <c r="E878" s="7">
        <f>C878/D878</f>
        <v>165.04545454545453</v>
      </c>
      <c r="F878" s="11">
        <f>C878/147398</f>
        <v>0.24633984178889809</v>
      </c>
      <c r="G878" s="15"/>
    </row>
    <row r="879" spans="1:754" x14ac:dyDescent="0.2">
      <c r="A879" s="2">
        <v>1959</v>
      </c>
      <c r="B879" s="19" t="s">
        <v>43</v>
      </c>
      <c r="C879" s="6">
        <v>26372</v>
      </c>
      <c r="D879" s="5">
        <v>156</v>
      </c>
      <c r="E879" s="7">
        <f>C879/D879</f>
        <v>169.05128205128204</v>
      </c>
      <c r="F879" s="11">
        <f>C879/147398</f>
        <v>0.17891694595584742</v>
      </c>
      <c r="G879" s="15"/>
    </row>
    <row r="880" spans="1:754" x14ac:dyDescent="0.2">
      <c r="A880" s="2">
        <v>1964</v>
      </c>
      <c r="B880" s="19" t="s">
        <v>43</v>
      </c>
      <c r="C880" s="6">
        <v>21906</v>
      </c>
      <c r="D880" s="5">
        <v>122</v>
      </c>
      <c r="E880" s="7">
        <f>C880/D880</f>
        <v>179.55737704918033</v>
      </c>
      <c r="F880" s="11">
        <f>C880/147398</f>
        <v>0.14861802738164698</v>
      </c>
    </row>
    <row r="881" spans="1:754" x14ac:dyDescent="0.2">
      <c r="A881" s="2">
        <v>1969</v>
      </c>
      <c r="B881" s="19" t="s">
        <v>43</v>
      </c>
      <c r="C881" s="6">
        <v>13854</v>
      </c>
      <c r="D881" s="5">
        <v>69</v>
      </c>
      <c r="E881" s="7">
        <f>C881/D881</f>
        <v>200.78260869565219</v>
      </c>
      <c r="F881" s="11">
        <f>C881/147398</f>
        <v>9.3990420494172236E-2</v>
      </c>
      <c r="G881" s="15"/>
    </row>
    <row r="882" spans="1:754" x14ac:dyDescent="0.2">
      <c r="A882" s="2">
        <v>2007</v>
      </c>
      <c r="B882" s="19" t="s">
        <v>44</v>
      </c>
      <c r="C882" s="6">
        <v>0</v>
      </c>
      <c r="D882">
        <v>4</v>
      </c>
      <c r="E882" s="7">
        <f>C882/D882</f>
        <v>0</v>
      </c>
      <c r="F882" s="11">
        <f>C882/69459</f>
        <v>0</v>
      </c>
      <c r="G882" s="5">
        <v>2177351</v>
      </c>
      <c r="H882" s="16">
        <f>C882/G882</f>
        <v>0</v>
      </c>
    </row>
    <row r="883" spans="1:754" x14ac:dyDescent="0.2">
      <c r="A883" s="2">
        <v>2017</v>
      </c>
      <c r="B883" s="19" t="s">
        <v>44</v>
      </c>
      <c r="C883" s="6">
        <v>0</v>
      </c>
      <c r="D883">
        <v>4</v>
      </c>
      <c r="E883" s="7">
        <f>C883/D883</f>
        <v>0</v>
      </c>
      <c r="F883" s="11">
        <f>C883/69459</f>
        <v>0</v>
      </c>
      <c r="G883" s="5">
        <v>2295226</v>
      </c>
      <c r="H883" s="16">
        <f>C883/G883</f>
        <v>0</v>
      </c>
    </row>
    <row r="884" spans="1:754" x14ac:dyDescent="0.2">
      <c r="A884">
        <v>1992</v>
      </c>
      <c r="B884" s="19" t="s">
        <v>44</v>
      </c>
      <c r="C884" s="6">
        <v>0</v>
      </c>
      <c r="D884">
        <v>2</v>
      </c>
      <c r="E884" s="7">
        <f>C884/D884</f>
        <v>0</v>
      </c>
      <c r="F884" s="11">
        <f>C884/69459</f>
        <v>0</v>
      </c>
      <c r="G884" s="5">
        <v>1996512</v>
      </c>
      <c r="H884" s="16">
        <f>C884/G884</f>
        <v>0</v>
      </c>
    </row>
    <row r="885" spans="1:754" x14ac:dyDescent="0.2">
      <c r="A885">
        <v>1997</v>
      </c>
      <c r="B885" s="19" t="s">
        <v>44</v>
      </c>
      <c r="C885" s="6">
        <v>0</v>
      </c>
      <c r="D885">
        <v>2</v>
      </c>
      <c r="E885" s="7">
        <f>C885/D885</f>
        <v>0</v>
      </c>
      <c r="F885" s="11">
        <f>C885/69459</f>
        <v>0</v>
      </c>
      <c r="G885" s="5">
        <v>2138503</v>
      </c>
      <c r="H885" s="16">
        <f>C885/G885</f>
        <v>0</v>
      </c>
    </row>
    <row r="886" spans="1:754" x14ac:dyDescent="0.2">
      <c r="A886" s="2">
        <v>2002</v>
      </c>
      <c r="B886" s="19" t="s">
        <v>44</v>
      </c>
      <c r="C886" s="6">
        <v>0</v>
      </c>
      <c r="D886">
        <v>2</v>
      </c>
      <c r="E886" s="7">
        <f>C886/D886</f>
        <v>0</v>
      </c>
      <c r="F886" s="11">
        <f>C886/69459</f>
        <v>0</v>
      </c>
      <c r="G886" s="5">
        <v>2224507</v>
      </c>
      <c r="H886" s="16">
        <f>C886/G886</f>
        <v>0</v>
      </c>
    </row>
    <row r="887" spans="1:754" x14ac:dyDescent="0.2">
      <c r="A887">
        <v>1987</v>
      </c>
      <c r="B887" s="19" t="s">
        <v>44</v>
      </c>
      <c r="C887" s="6">
        <v>9</v>
      </c>
      <c r="D887" s="5">
        <v>6</v>
      </c>
      <c r="E887" s="7">
        <f>C887/D887</f>
        <v>1.5</v>
      </c>
      <c r="F887" s="11">
        <f>C887/69459</f>
        <v>1.295728415324148E-4</v>
      </c>
      <c r="G887" s="5">
        <v>1952640</v>
      </c>
      <c r="H887" s="16">
        <f>C887/G887</f>
        <v>4.6091445427728613E-6</v>
      </c>
    </row>
    <row r="888" spans="1:754" x14ac:dyDescent="0.2">
      <c r="A888">
        <v>1982</v>
      </c>
      <c r="B888" s="19" t="s">
        <v>44</v>
      </c>
      <c r="C888" s="6">
        <v>13</v>
      </c>
      <c r="D888" s="5">
        <v>9</v>
      </c>
      <c r="E888" s="7">
        <f>C888/D888</f>
        <v>1.4444444444444444</v>
      </c>
      <c r="F888" s="11">
        <f>C888/69459</f>
        <v>1.8716077110237696E-4</v>
      </c>
      <c r="G888" s="5">
        <v>1911597</v>
      </c>
      <c r="H888" s="16">
        <f>C888/G888</f>
        <v>6.8005965692559677E-6</v>
      </c>
      <c r="DU888" s="2"/>
      <c r="DV888" s="2"/>
      <c r="DW888" s="2"/>
      <c r="DX888" s="2"/>
      <c r="DY888" s="2"/>
      <c r="DZ888" s="2"/>
      <c r="EA888" s="2"/>
      <c r="EB888" s="2"/>
      <c r="EC888" s="2"/>
      <c r="ED888" s="2"/>
      <c r="EE888" s="2"/>
      <c r="EF888" s="2"/>
      <c r="EG888" s="2"/>
      <c r="EH888" s="2"/>
      <c r="EI888" s="2"/>
      <c r="EJ888" s="2"/>
      <c r="EK888" s="2"/>
      <c r="EL888" s="2"/>
      <c r="EM888" s="2"/>
      <c r="EN888" s="2"/>
      <c r="EO888" s="2"/>
      <c r="EP888" s="2"/>
      <c r="EQ888" s="2"/>
      <c r="ER888" s="2"/>
      <c r="ES888" s="2"/>
      <c r="ET888" s="2"/>
      <c r="EU888" s="2"/>
      <c r="EV888" s="2"/>
      <c r="EW888" s="2"/>
      <c r="EX888" s="2"/>
      <c r="EY888" s="2"/>
      <c r="EZ888" s="2"/>
      <c r="FA888" s="2"/>
      <c r="FB888" s="2"/>
      <c r="FC888" s="2"/>
      <c r="FD888" s="2"/>
      <c r="FE888" s="2"/>
      <c r="FF888" s="2"/>
      <c r="FG888" s="2"/>
      <c r="FH888" s="2"/>
      <c r="FI888" s="2"/>
      <c r="FJ888" s="2"/>
      <c r="FK888" s="2"/>
      <c r="FL888" s="2"/>
      <c r="FM888" s="2"/>
      <c r="FN888" s="2"/>
      <c r="FO888" s="2"/>
      <c r="FP888" s="2"/>
      <c r="FQ888" s="2"/>
      <c r="FR888" s="2"/>
      <c r="FS888" s="2"/>
      <c r="FT888" s="2"/>
      <c r="FU888" s="2"/>
      <c r="FV888" s="2"/>
      <c r="FW888" s="2"/>
      <c r="FX888" s="2"/>
      <c r="FY888" s="2"/>
      <c r="FZ888" s="2"/>
      <c r="GA888" s="2"/>
      <c r="GB888" s="2"/>
      <c r="GC888" s="2"/>
      <c r="GD888" s="2"/>
      <c r="GE888" s="2"/>
      <c r="GF888" s="2"/>
      <c r="GG888" s="2"/>
      <c r="GH888" s="2"/>
      <c r="GI888" s="2"/>
      <c r="GJ888" s="2"/>
      <c r="GK888" s="2"/>
      <c r="GL888" s="2"/>
      <c r="GM888" s="2"/>
      <c r="GN888" s="2"/>
      <c r="GO888" s="2"/>
      <c r="GP888" s="2"/>
      <c r="GQ888" s="2"/>
      <c r="GR888" s="2"/>
      <c r="GS888" s="2"/>
      <c r="GT888" s="2"/>
      <c r="GU888" s="2"/>
      <c r="GV888" s="2"/>
      <c r="GW888" s="2"/>
      <c r="GX888" s="2"/>
      <c r="GY888" s="2"/>
      <c r="GZ888" s="2"/>
      <c r="HA888" s="2"/>
      <c r="HB888" s="2"/>
      <c r="HC888" s="2"/>
      <c r="HD888" s="2"/>
      <c r="HE888" s="2"/>
      <c r="HF888" s="2"/>
      <c r="HG888" s="2"/>
      <c r="HH888" s="2"/>
      <c r="HI888" s="2"/>
      <c r="HJ888" s="2"/>
      <c r="HK888" s="2"/>
      <c r="HL888" s="2"/>
      <c r="HM888" s="2"/>
      <c r="HN888" s="2"/>
      <c r="HO888" s="2"/>
      <c r="HP888" s="2"/>
      <c r="HQ888" s="2"/>
      <c r="HR888" s="2"/>
      <c r="HS888" s="2"/>
      <c r="HT888" s="2"/>
      <c r="HU888" s="2"/>
      <c r="HV888" s="2"/>
      <c r="HW888" s="2"/>
      <c r="HX888" s="2"/>
      <c r="HY888" s="2"/>
      <c r="HZ888" s="2"/>
      <c r="IA888" s="2"/>
      <c r="IB888" s="2"/>
      <c r="IC888" s="2"/>
      <c r="ID888" s="2"/>
      <c r="IE888" s="2"/>
      <c r="IF888" s="2"/>
      <c r="IG888" s="2"/>
      <c r="IH888" s="2"/>
      <c r="II888" s="2"/>
      <c r="IJ888" s="2"/>
      <c r="IK888" s="2"/>
      <c r="IL888" s="2"/>
      <c r="IM888" s="2"/>
      <c r="IN888" s="2"/>
      <c r="IO888" s="2"/>
      <c r="IP888" s="2"/>
      <c r="IQ888" s="2"/>
      <c r="IR888" s="2"/>
      <c r="IS888" s="2"/>
      <c r="IT888" s="2"/>
      <c r="IU888" s="2"/>
      <c r="IV888" s="2"/>
      <c r="IW888" s="2"/>
      <c r="IX888" s="2"/>
      <c r="IY888" s="2"/>
      <c r="IZ888" s="2"/>
      <c r="JA888" s="2"/>
      <c r="JB888" s="2"/>
      <c r="JC888" s="2"/>
      <c r="JD888" s="2"/>
      <c r="JE888" s="2"/>
      <c r="JF888" s="2"/>
      <c r="JG888" s="2"/>
      <c r="JH888" s="2"/>
      <c r="JI888" s="2"/>
      <c r="JJ888" s="2"/>
      <c r="JK888" s="2"/>
      <c r="JL888" s="2"/>
      <c r="JM888" s="2"/>
      <c r="JN888" s="2"/>
      <c r="JO888" s="2"/>
      <c r="JP888" s="2"/>
      <c r="JQ888" s="2"/>
      <c r="JR888" s="2"/>
      <c r="JS888" s="2"/>
      <c r="JT888" s="2"/>
      <c r="JU888" s="2"/>
      <c r="JV888" s="2"/>
      <c r="JW888" s="2"/>
      <c r="JX888" s="2"/>
      <c r="JY888" s="2"/>
      <c r="JZ888" s="2"/>
      <c r="KA888" s="2"/>
      <c r="KB888" s="2"/>
      <c r="KC888" s="2"/>
      <c r="KD888" s="2"/>
      <c r="KE888" s="2"/>
      <c r="KF888" s="2"/>
      <c r="KG888" s="2"/>
      <c r="KH888" s="2"/>
      <c r="KI888" s="2"/>
      <c r="KJ888" s="2"/>
      <c r="KK888" s="2"/>
      <c r="KL888" s="2"/>
      <c r="KM888" s="2"/>
      <c r="KN888" s="2"/>
      <c r="KO888" s="2"/>
      <c r="KP888" s="2"/>
      <c r="KQ888" s="2"/>
      <c r="KR888" s="2"/>
      <c r="KS888" s="2"/>
      <c r="KT888" s="2"/>
      <c r="KU888" s="2"/>
      <c r="KV888" s="2"/>
      <c r="KW888" s="2"/>
      <c r="KX888" s="2"/>
      <c r="KY888" s="2"/>
      <c r="KZ888" s="2"/>
      <c r="LA888" s="2"/>
      <c r="LB888" s="2"/>
      <c r="LC888" s="2"/>
      <c r="LD888" s="2"/>
      <c r="LE888" s="2"/>
      <c r="LF888" s="2"/>
      <c r="LG888" s="2"/>
      <c r="LH888" s="2"/>
      <c r="LI888" s="2"/>
      <c r="LJ888" s="2"/>
      <c r="LK888" s="2"/>
      <c r="LL888" s="2"/>
      <c r="LM888" s="2"/>
      <c r="LN888" s="2"/>
      <c r="LO888" s="2"/>
      <c r="LP888" s="2"/>
      <c r="LQ888" s="2"/>
      <c r="LR888" s="2"/>
      <c r="LS888" s="2"/>
      <c r="LT888" s="2"/>
      <c r="LU888" s="2"/>
      <c r="LV888" s="2"/>
      <c r="LW888" s="2"/>
      <c r="LX888" s="2"/>
      <c r="LY888" s="2"/>
      <c r="LZ888" s="2"/>
      <c r="MA888" s="2"/>
      <c r="MB888" s="2"/>
      <c r="MC888" s="2"/>
      <c r="MD888" s="2"/>
      <c r="ME888" s="2"/>
      <c r="MF888" s="2"/>
      <c r="MG888" s="2"/>
      <c r="MH888" s="2"/>
      <c r="MI888" s="2"/>
      <c r="MJ888" s="2"/>
      <c r="MK888" s="2"/>
      <c r="ML888" s="2"/>
      <c r="MM888" s="2"/>
      <c r="MN888" s="2"/>
      <c r="MO888" s="2"/>
      <c r="MP888" s="2"/>
      <c r="MQ888" s="2"/>
      <c r="MR888" s="2"/>
      <c r="MS888" s="2"/>
      <c r="MT888" s="2"/>
      <c r="MU888" s="2"/>
      <c r="MV888" s="2"/>
      <c r="MW888" s="2"/>
      <c r="MX888" s="2"/>
      <c r="MY888" s="2"/>
      <c r="MZ888" s="2"/>
      <c r="NA888" s="2"/>
      <c r="NB888" s="2"/>
      <c r="NC888" s="2"/>
      <c r="ND888" s="2"/>
      <c r="NE888" s="2"/>
      <c r="NF888" s="2"/>
      <c r="NG888" s="2"/>
      <c r="NH888" s="2"/>
      <c r="NI888" s="2"/>
      <c r="NJ888" s="2"/>
      <c r="NK888" s="2"/>
      <c r="NL888" s="2"/>
      <c r="NM888" s="2"/>
      <c r="NN888" s="2"/>
      <c r="NO888" s="2"/>
      <c r="NP888" s="2"/>
      <c r="NQ888" s="2"/>
      <c r="NR888" s="2"/>
      <c r="NS888" s="2"/>
      <c r="NT888" s="2"/>
      <c r="NU888" s="2"/>
      <c r="NV888" s="2"/>
      <c r="NW888" s="2"/>
      <c r="NX888" s="2"/>
      <c r="NY888" s="2"/>
      <c r="NZ888" s="2"/>
      <c r="OA888" s="2"/>
      <c r="OB888" s="2"/>
      <c r="OC888" s="2"/>
      <c r="OD888" s="2"/>
      <c r="OE888" s="2"/>
      <c r="OF888" s="2"/>
      <c r="OG888" s="2"/>
      <c r="OH888" s="2"/>
      <c r="OI888" s="2"/>
      <c r="OJ888" s="2"/>
      <c r="OK888" s="2"/>
      <c r="OL888" s="2"/>
      <c r="OM888" s="2"/>
      <c r="ON888" s="2"/>
      <c r="OO888" s="2"/>
      <c r="OP888" s="2"/>
      <c r="OQ888" s="2"/>
      <c r="OR888" s="2"/>
      <c r="OS888" s="2"/>
      <c r="OT888" s="2"/>
      <c r="OU888" s="2"/>
      <c r="OV888" s="2"/>
      <c r="OW888" s="2"/>
      <c r="OX888" s="2"/>
      <c r="OY888" s="2"/>
      <c r="OZ888" s="2"/>
      <c r="PA888" s="2"/>
      <c r="PB888" s="2"/>
      <c r="PC888" s="2"/>
      <c r="PD888" s="2"/>
      <c r="PE888" s="2"/>
      <c r="PF888" s="2"/>
      <c r="PG888" s="2"/>
      <c r="PH888" s="2"/>
      <c r="PI888" s="2"/>
      <c r="PJ888" s="2"/>
      <c r="PK888" s="2"/>
      <c r="PL888" s="2"/>
      <c r="PM888" s="2"/>
      <c r="PN888" s="2"/>
      <c r="PO888" s="2"/>
      <c r="PP888" s="2"/>
      <c r="PQ888" s="2"/>
      <c r="PR888" s="2"/>
      <c r="PS888" s="2"/>
      <c r="PT888" s="2"/>
      <c r="PU888" s="2"/>
      <c r="PV888" s="2"/>
      <c r="PW888" s="2"/>
      <c r="PX888" s="2"/>
      <c r="PY888" s="2"/>
      <c r="PZ888" s="2"/>
      <c r="QA888" s="2"/>
      <c r="QB888" s="2"/>
      <c r="QC888" s="2"/>
      <c r="QD888" s="2"/>
      <c r="QE888" s="2"/>
      <c r="QF888" s="2"/>
      <c r="QG888" s="2"/>
      <c r="QH888" s="2"/>
      <c r="QI888" s="2"/>
      <c r="QJ888" s="2"/>
      <c r="QK888" s="2"/>
      <c r="QL888" s="2"/>
      <c r="QM888" s="2"/>
      <c r="QN888" s="2"/>
      <c r="QO888" s="2"/>
      <c r="QP888" s="2"/>
      <c r="QQ888" s="2"/>
      <c r="QR888" s="2"/>
      <c r="QS888" s="2"/>
      <c r="QT888" s="2"/>
      <c r="QU888" s="2"/>
      <c r="QV888" s="2"/>
      <c r="QW888" s="2"/>
      <c r="QX888" s="2"/>
      <c r="QY888" s="2"/>
      <c r="QZ888" s="2"/>
      <c r="RA888" s="2"/>
      <c r="RB888" s="2"/>
      <c r="RC888" s="2"/>
      <c r="RD888" s="2"/>
      <c r="RE888" s="2"/>
      <c r="RF888" s="2"/>
      <c r="RG888" s="2"/>
      <c r="RH888" s="2"/>
      <c r="RI888" s="2"/>
      <c r="RJ888" s="2"/>
      <c r="RK888" s="2"/>
      <c r="RL888" s="2"/>
      <c r="RM888" s="2"/>
      <c r="RN888" s="2"/>
      <c r="RO888" s="2"/>
      <c r="RP888" s="2"/>
      <c r="RQ888" s="2"/>
      <c r="RR888" s="2"/>
      <c r="RS888" s="2"/>
      <c r="RT888" s="2"/>
      <c r="RU888" s="2"/>
      <c r="RV888" s="2"/>
      <c r="RW888" s="2"/>
      <c r="RX888" s="2"/>
      <c r="RY888" s="2"/>
      <c r="RZ888" s="2"/>
      <c r="SA888" s="2"/>
      <c r="SB888" s="2"/>
      <c r="SC888" s="2"/>
      <c r="SD888" s="2"/>
      <c r="SE888" s="2"/>
      <c r="SF888" s="2"/>
      <c r="SG888" s="2"/>
      <c r="SH888" s="2"/>
      <c r="SI888" s="2"/>
      <c r="SJ888" s="2"/>
      <c r="SK888" s="2"/>
      <c r="SL888" s="2"/>
      <c r="SM888" s="2"/>
      <c r="SN888" s="2"/>
      <c r="SO888" s="2"/>
      <c r="SP888" s="2"/>
      <c r="SQ888" s="2"/>
      <c r="SR888" s="2"/>
      <c r="SS888" s="2"/>
      <c r="ST888" s="2"/>
      <c r="SU888" s="2"/>
      <c r="SV888" s="2"/>
      <c r="SW888" s="2"/>
      <c r="SX888" s="2"/>
      <c r="SY888" s="2"/>
      <c r="SZ888" s="2"/>
      <c r="TA888" s="2"/>
      <c r="TB888" s="2"/>
      <c r="TC888" s="2"/>
      <c r="TD888" s="2"/>
      <c r="TE888" s="2"/>
      <c r="TF888" s="2"/>
      <c r="TG888" s="2"/>
      <c r="TH888" s="2"/>
      <c r="TI888" s="2"/>
      <c r="TJ888" s="2"/>
      <c r="TK888" s="2"/>
      <c r="TL888" s="2"/>
      <c r="TM888" s="2"/>
      <c r="TN888" s="2"/>
      <c r="TO888" s="2"/>
      <c r="TP888" s="2"/>
      <c r="TQ888" s="2"/>
      <c r="TR888" s="2"/>
      <c r="TS888" s="2"/>
      <c r="TT888" s="2"/>
      <c r="TU888" s="2"/>
      <c r="TV888" s="2"/>
      <c r="TW888" s="2"/>
      <c r="TX888" s="2"/>
      <c r="TY888" s="2"/>
      <c r="TZ888" s="2"/>
      <c r="UA888" s="2"/>
      <c r="UB888" s="2"/>
      <c r="UC888" s="2"/>
      <c r="UD888" s="2"/>
      <c r="UE888" s="2"/>
      <c r="UF888" s="2"/>
      <c r="UG888" s="2"/>
      <c r="UH888" s="2"/>
      <c r="UI888" s="2"/>
      <c r="UJ888" s="2"/>
      <c r="UK888" s="2"/>
      <c r="UL888" s="2"/>
      <c r="UM888" s="2"/>
      <c r="UN888" s="2"/>
      <c r="UO888" s="2"/>
      <c r="UP888" s="2"/>
      <c r="UQ888" s="2"/>
      <c r="UR888" s="2"/>
      <c r="US888" s="2"/>
      <c r="UT888" s="2"/>
      <c r="UU888" s="2"/>
      <c r="UV888" s="2"/>
      <c r="UW888" s="2"/>
      <c r="UX888" s="2"/>
      <c r="UY888" s="2"/>
      <c r="UZ888" s="2"/>
      <c r="VA888" s="2"/>
      <c r="VB888" s="2"/>
      <c r="VC888" s="2"/>
      <c r="VD888" s="2"/>
      <c r="VE888" s="2"/>
      <c r="VF888" s="2"/>
      <c r="VG888" s="2"/>
      <c r="VH888" s="2"/>
      <c r="VI888" s="2"/>
      <c r="VJ888" s="2"/>
      <c r="VK888" s="2"/>
      <c r="VL888" s="2"/>
      <c r="VM888" s="2"/>
      <c r="VN888" s="2"/>
      <c r="VO888" s="2"/>
      <c r="VP888" s="2"/>
      <c r="VQ888" s="2"/>
      <c r="VR888" s="2"/>
      <c r="VS888" s="2"/>
      <c r="VT888" s="2"/>
      <c r="VU888" s="2"/>
      <c r="VV888" s="2"/>
      <c r="VW888" s="2"/>
      <c r="VX888" s="2"/>
      <c r="VY888" s="2"/>
      <c r="VZ888" s="2"/>
      <c r="WA888" s="2"/>
      <c r="WB888" s="2"/>
      <c r="WC888" s="2"/>
      <c r="WD888" s="2"/>
      <c r="WE888" s="2"/>
      <c r="WF888" s="2"/>
      <c r="WG888" s="2"/>
      <c r="WH888" s="2"/>
      <c r="WI888" s="2"/>
      <c r="WJ888" s="2"/>
      <c r="WK888" s="2"/>
      <c r="WL888" s="2"/>
      <c r="WM888" s="2"/>
      <c r="WN888" s="2"/>
      <c r="WO888" s="2"/>
      <c r="WP888" s="2"/>
      <c r="WQ888" s="2"/>
      <c r="WR888" s="2"/>
      <c r="WS888" s="2"/>
      <c r="WT888" s="2"/>
      <c r="WU888" s="2"/>
      <c r="WV888" s="2"/>
      <c r="WW888" s="2"/>
      <c r="WX888" s="2"/>
      <c r="WY888" s="2"/>
      <c r="WZ888" s="2"/>
      <c r="XA888" s="2"/>
      <c r="XB888" s="2"/>
      <c r="XC888" s="2"/>
      <c r="XD888" s="2"/>
      <c r="XE888" s="2"/>
      <c r="XF888" s="2"/>
      <c r="XG888" s="2"/>
      <c r="XH888" s="2"/>
      <c r="XI888" s="2"/>
      <c r="XJ888" s="2"/>
      <c r="XK888" s="2"/>
      <c r="XL888" s="2"/>
      <c r="XM888" s="2"/>
      <c r="XN888" s="2"/>
      <c r="XO888" s="2"/>
      <c r="XP888" s="2"/>
      <c r="XQ888" s="2"/>
      <c r="XR888" s="2"/>
      <c r="XS888" s="2"/>
      <c r="XT888" s="2"/>
      <c r="XU888" s="2"/>
      <c r="XV888" s="2"/>
      <c r="XW888" s="2"/>
      <c r="XX888" s="2"/>
      <c r="XY888" s="2"/>
      <c r="XZ888" s="2"/>
      <c r="YA888" s="2"/>
      <c r="YB888" s="2"/>
      <c r="YC888" s="2"/>
      <c r="YD888" s="2"/>
      <c r="YE888" s="2"/>
      <c r="YF888" s="2"/>
      <c r="YG888" s="2"/>
      <c r="YH888" s="2"/>
      <c r="YI888" s="2"/>
      <c r="YJ888" s="2"/>
      <c r="YK888" s="2"/>
      <c r="YL888" s="2"/>
      <c r="YM888" s="2"/>
      <c r="YN888" s="2"/>
      <c r="YO888" s="2"/>
      <c r="YP888" s="2"/>
      <c r="YQ888" s="2"/>
      <c r="YR888" s="2"/>
      <c r="YS888" s="2"/>
      <c r="YT888" s="2"/>
      <c r="YU888" s="2"/>
      <c r="YV888" s="2"/>
      <c r="YW888" s="2"/>
      <c r="YX888" s="2"/>
      <c r="YY888" s="2"/>
      <c r="YZ888" s="2"/>
      <c r="ZA888" s="2"/>
      <c r="ZB888" s="2"/>
      <c r="ZC888" s="2"/>
      <c r="ZD888" s="2"/>
      <c r="ZE888" s="2"/>
      <c r="ZF888" s="2"/>
      <c r="ZG888" s="2"/>
      <c r="ZH888" s="2"/>
      <c r="ZI888" s="2"/>
      <c r="ZJ888" s="2"/>
      <c r="ZK888" s="2"/>
      <c r="ZL888" s="2"/>
      <c r="ZM888" s="2"/>
      <c r="ZN888" s="2"/>
      <c r="ZO888" s="2"/>
      <c r="ZP888" s="2"/>
      <c r="ZQ888" s="2"/>
      <c r="ZR888" s="2"/>
      <c r="ZS888" s="2"/>
      <c r="ZT888" s="2"/>
      <c r="ZU888" s="2"/>
      <c r="ZV888" s="2"/>
      <c r="ZW888" s="2"/>
      <c r="ZX888" s="2"/>
      <c r="ZY888" s="2"/>
      <c r="ZZ888" s="2"/>
      <c r="AAA888" s="2"/>
      <c r="AAB888" s="2"/>
      <c r="AAC888" s="2"/>
      <c r="AAD888" s="2"/>
      <c r="AAE888" s="2"/>
      <c r="AAF888" s="2"/>
      <c r="AAG888" s="2"/>
      <c r="AAH888" s="2"/>
      <c r="AAI888" s="2"/>
      <c r="AAJ888" s="2"/>
      <c r="AAK888" s="2"/>
      <c r="AAL888" s="2"/>
      <c r="AAM888" s="2"/>
      <c r="AAN888" s="2"/>
      <c r="AAO888" s="2"/>
      <c r="AAP888" s="2"/>
      <c r="AAQ888" s="2"/>
      <c r="AAR888" s="2"/>
      <c r="AAS888" s="2"/>
      <c r="AAT888" s="2"/>
      <c r="AAU888" s="2"/>
      <c r="AAV888" s="2"/>
      <c r="AAW888" s="2"/>
      <c r="AAX888" s="2"/>
      <c r="AAY888" s="2"/>
      <c r="AAZ888" s="2"/>
      <c r="ABA888" s="2"/>
      <c r="ABB888" s="2"/>
      <c r="ABC888" s="2"/>
      <c r="ABD888" s="2"/>
      <c r="ABE888" s="2"/>
      <c r="ABF888" s="2"/>
      <c r="ABG888" s="2"/>
      <c r="ABH888" s="2"/>
      <c r="ABI888" s="2"/>
      <c r="ABJ888" s="2"/>
      <c r="ABK888" s="2"/>
      <c r="ABL888" s="2"/>
      <c r="ABM888" s="2"/>
      <c r="ABN888" s="2"/>
      <c r="ABO888" s="2"/>
      <c r="ABP888" s="2"/>
      <c r="ABQ888" s="2"/>
      <c r="ABR888" s="2"/>
      <c r="ABS888" s="2"/>
      <c r="ABT888" s="2"/>
      <c r="ABU888" s="2"/>
      <c r="ABV888" s="2"/>
      <c r="ABW888" s="2"/>
      <c r="ABX888" s="2"/>
      <c r="ABY888" s="2"/>
      <c r="ABZ888" s="2"/>
    </row>
    <row r="889" spans="1:754" x14ac:dyDescent="0.2">
      <c r="A889" s="2">
        <v>1974</v>
      </c>
      <c r="B889" s="19" t="s">
        <v>44</v>
      </c>
      <c r="C889" s="6">
        <v>15</v>
      </c>
      <c r="D889" s="5">
        <v>13</v>
      </c>
      <c r="E889" s="7">
        <f>C889/D889</f>
        <v>1.1538461538461537</v>
      </c>
      <c r="F889" s="11">
        <f>C889/69459</f>
        <v>2.1595473588735802E-4</v>
      </c>
      <c r="G889" s="14">
        <v>1945563</v>
      </c>
      <c r="H889" s="16">
        <f>C889/G889</f>
        <v>7.7098505676762978E-6</v>
      </c>
    </row>
    <row r="890" spans="1:754" x14ac:dyDescent="0.2">
      <c r="A890" s="2">
        <v>1978</v>
      </c>
      <c r="B890" s="19" t="s">
        <v>44</v>
      </c>
      <c r="C890" s="6">
        <v>26</v>
      </c>
      <c r="D890" s="5">
        <v>16</v>
      </c>
      <c r="E890" s="7">
        <f>C890/D890</f>
        <v>1.625</v>
      </c>
      <c r="F890" s="11">
        <f>C890/69459</f>
        <v>3.7432154220475391E-4</v>
      </c>
      <c r="G890" s="14">
        <v>1904879</v>
      </c>
      <c r="H890" s="16">
        <f>C890/G890</f>
        <v>1.3649160917832576E-5</v>
      </c>
    </row>
    <row r="891" spans="1:754" x14ac:dyDescent="0.2">
      <c r="A891" s="2">
        <v>2012</v>
      </c>
      <c r="B891" s="19" t="s">
        <v>44</v>
      </c>
      <c r="C891">
        <v>442</v>
      </c>
      <c r="D891">
        <v>6</v>
      </c>
      <c r="E891" s="7">
        <f>C891/D891</f>
        <v>73.666666666666671</v>
      </c>
      <c r="F891" s="11">
        <f>C891/69459</f>
        <v>6.3634662174808163E-3</v>
      </c>
      <c r="G891" s="14">
        <v>2271920</v>
      </c>
      <c r="H891" s="16">
        <f>C891/G891</f>
        <v>1.9454910384168457E-4</v>
      </c>
    </row>
    <row r="892" spans="1:754" x14ac:dyDescent="0.2">
      <c r="A892" s="2">
        <v>1950</v>
      </c>
      <c r="B892" s="19" t="s">
        <v>44</v>
      </c>
      <c r="C892" s="6">
        <v>542</v>
      </c>
      <c r="D892" s="5">
        <v>111</v>
      </c>
      <c r="E892" s="7">
        <f>C892/D892</f>
        <v>4.8828828828828827</v>
      </c>
      <c r="F892" s="11">
        <f>C892/69459</f>
        <v>7.8031644567298697E-3</v>
      </c>
      <c r="G892" s="12">
        <v>1297634</v>
      </c>
      <c r="H892" s="16">
        <f>C892/G892</f>
        <v>4.1768326045710886E-4</v>
      </c>
    </row>
    <row r="893" spans="1:754" x14ac:dyDescent="0.2">
      <c r="A893" s="2">
        <v>1940</v>
      </c>
      <c r="B893" s="19" t="s">
        <v>44</v>
      </c>
      <c r="C893" s="6">
        <v>1451</v>
      </c>
      <c r="D893" s="5">
        <v>126</v>
      </c>
      <c r="E893" s="7">
        <f>C893/D893</f>
        <v>11.515873015873016</v>
      </c>
      <c r="F893" s="11">
        <f>C893/69459</f>
        <v>2.0890021451503763E-2</v>
      </c>
      <c r="G893" s="12">
        <v>1297634</v>
      </c>
      <c r="H893" s="16">
        <f>C893/G893</f>
        <v>1.1181889500429243E-3</v>
      </c>
    </row>
    <row r="894" spans="1:754" x14ac:dyDescent="0.2">
      <c r="A894">
        <v>1930</v>
      </c>
      <c r="B894" s="19" t="s">
        <v>44</v>
      </c>
      <c r="C894" s="5">
        <v>2873</v>
      </c>
      <c r="D894" s="6">
        <v>186</v>
      </c>
      <c r="E894" s="7">
        <f>C894/D894</f>
        <v>15.446236559139784</v>
      </c>
      <c r="F894" s="11">
        <f>C894/69459</f>
        <v>4.1362530413625302E-2</v>
      </c>
      <c r="G894" s="12">
        <v>469042</v>
      </c>
      <c r="H894" s="16">
        <f>C894/G894</f>
        <v>6.1252510436165634E-3</v>
      </c>
    </row>
    <row r="895" spans="1:754" x14ac:dyDescent="0.2">
      <c r="A895">
        <v>1920</v>
      </c>
      <c r="B895" s="19" t="s">
        <v>44</v>
      </c>
      <c r="C895" s="5">
        <v>14148</v>
      </c>
      <c r="D895" s="6">
        <v>565</v>
      </c>
      <c r="E895" s="7">
        <f>C895/D895</f>
        <v>25.040707964601769</v>
      </c>
      <c r="F895" s="11">
        <f>C895/69459</f>
        <v>0.20368850688895607</v>
      </c>
      <c r="G895" s="9">
        <v>469042</v>
      </c>
      <c r="H895" s="16">
        <f>C895/G895</f>
        <v>3.0163610081826362E-2</v>
      </c>
    </row>
    <row r="896" spans="1:754" x14ac:dyDescent="0.2">
      <c r="A896">
        <v>1910</v>
      </c>
      <c r="B896" s="19" t="s">
        <v>44</v>
      </c>
      <c r="C896" s="5">
        <v>14588</v>
      </c>
      <c r="D896" s="6">
        <v>720</v>
      </c>
      <c r="E896" s="7">
        <f>C896/D896</f>
        <v>20.261111111111113</v>
      </c>
      <c r="F896" s="11">
        <f>C896/69459</f>
        <v>0.21002317914165192</v>
      </c>
      <c r="G896" s="15"/>
      <c r="DU896" s="2"/>
      <c r="DV896" s="2"/>
      <c r="DW896" s="2"/>
      <c r="DX896" s="2"/>
      <c r="DY896" s="2"/>
      <c r="DZ896" s="2"/>
      <c r="EA896" s="2"/>
      <c r="EB896" s="2"/>
      <c r="EC896" s="2"/>
      <c r="ED896" s="2"/>
      <c r="EE896" s="2"/>
      <c r="EF896" s="2"/>
      <c r="EG896" s="2"/>
      <c r="EH896" s="2"/>
      <c r="EI896" s="2"/>
      <c r="EJ896" s="2"/>
      <c r="EK896" s="2"/>
      <c r="EL896" s="2"/>
      <c r="EM896" s="2"/>
      <c r="EN896" s="2"/>
      <c r="EO896" s="2"/>
      <c r="EP896" s="2"/>
      <c r="EQ896" s="2"/>
      <c r="ER896" s="2"/>
      <c r="ES896" s="2"/>
      <c r="ET896" s="2"/>
      <c r="EU896" s="2"/>
      <c r="EV896" s="2"/>
      <c r="EW896" s="2"/>
      <c r="EX896" s="2"/>
      <c r="EY896" s="2"/>
      <c r="EZ896" s="2"/>
      <c r="FA896" s="2"/>
      <c r="FB896" s="2"/>
      <c r="FC896" s="2"/>
      <c r="FD896" s="2"/>
      <c r="FE896" s="2"/>
      <c r="FF896" s="2"/>
      <c r="FG896" s="2"/>
      <c r="FH896" s="2"/>
      <c r="FI896" s="2"/>
      <c r="FJ896" s="2"/>
      <c r="FK896" s="2"/>
      <c r="FL896" s="2"/>
      <c r="FM896" s="2"/>
      <c r="FN896" s="2"/>
      <c r="FO896" s="2"/>
      <c r="FP896" s="2"/>
      <c r="FQ896" s="2"/>
      <c r="FR896" s="2"/>
      <c r="FS896" s="2"/>
      <c r="FT896" s="2"/>
      <c r="FU896" s="2"/>
      <c r="FV896" s="2"/>
      <c r="FW896" s="2"/>
      <c r="FX896" s="2"/>
      <c r="FY896" s="2"/>
      <c r="FZ896" s="2"/>
      <c r="GA896" s="2"/>
      <c r="GB896" s="2"/>
      <c r="GC896" s="2"/>
      <c r="GD896" s="2"/>
      <c r="GE896" s="2"/>
      <c r="GF896" s="2"/>
      <c r="GG896" s="2"/>
      <c r="GH896" s="2"/>
      <c r="GI896" s="2"/>
      <c r="GJ896" s="2"/>
      <c r="GK896" s="2"/>
      <c r="GL896" s="2"/>
      <c r="GM896" s="2"/>
      <c r="GN896" s="2"/>
      <c r="GO896" s="2"/>
      <c r="GP896" s="2"/>
      <c r="GQ896" s="2"/>
      <c r="GR896" s="2"/>
      <c r="GS896" s="2"/>
      <c r="GT896" s="2"/>
      <c r="GU896" s="2"/>
      <c r="GV896" s="2"/>
      <c r="GW896" s="2"/>
      <c r="GX896" s="2"/>
      <c r="GY896" s="2"/>
      <c r="GZ896" s="2"/>
      <c r="HA896" s="2"/>
      <c r="HB896" s="2"/>
      <c r="HC896" s="2"/>
      <c r="HD896" s="2"/>
      <c r="HE896" s="2"/>
      <c r="HF896" s="2"/>
      <c r="HG896" s="2"/>
      <c r="HH896" s="2"/>
      <c r="HI896" s="2"/>
      <c r="HJ896" s="2"/>
      <c r="HK896" s="2"/>
      <c r="HL896" s="2"/>
      <c r="HM896" s="2"/>
      <c r="HN896" s="2"/>
      <c r="HO896" s="2"/>
      <c r="HP896" s="2"/>
      <c r="HQ896" s="2"/>
      <c r="HR896" s="2"/>
      <c r="HS896" s="2"/>
      <c r="HT896" s="2"/>
      <c r="HU896" s="2"/>
      <c r="HV896" s="2"/>
      <c r="HW896" s="2"/>
      <c r="HX896" s="2"/>
      <c r="HY896" s="2"/>
      <c r="HZ896" s="2"/>
      <c r="IA896" s="2"/>
      <c r="IB896" s="2"/>
      <c r="IC896" s="2"/>
      <c r="ID896" s="2"/>
      <c r="IE896" s="2"/>
      <c r="IF896" s="2"/>
      <c r="IG896" s="2"/>
      <c r="IH896" s="2"/>
      <c r="II896" s="2"/>
      <c r="IJ896" s="2"/>
      <c r="IK896" s="2"/>
      <c r="IL896" s="2"/>
      <c r="IM896" s="2"/>
      <c r="IN896" s="2"/>
      <c r="IO896" s="2"/>
      <c r="IP896" s="2"/>
      <c r="IQ896" s="2"/>
      <c r="IR896" s="2"/>
      <c r="IS896" s="2"/>
      <c r="IT896" s="2"/>
      <c r="IU896" s="2"/>
      <c r="IV896" s="2"/>
      <c r="IW896" s="2"/>
      <c r="IX896" s="2"/>
      <c r="IY896" s="2"/>
      <c r="IZ896" s="2"/>
      <c r="JA896" s="2"/>
      <c r="JB896" s="2"/>
      <c r="JC896" s="2"/>
      <c r="JD896" s="2"/>
      <c r="JE896" s="2"/>
      <c r="JF896" s="2"/>
      <c r="JG896" s="2"/>
      <c r="JH896" s="2"/>
      <c r="JI896" s="2"/>
      <c r="JJ896" s="2"/>
      <c r="JK896" s="2"/>
      <c r="JL896" s="2"/>
      <c r="JM896" s="2"/>
      <c r="JN896" s="2"/>
      <c r="JO896" s="2"/>
      <c r="JP896" s="2"/>
      <c r="JQ896" s="2"/>
      <c r="JR896" s="2"/>
      <c r="JS896" s="2"/>
      <c r="JT896" s="2"/>
      <c r="JU896" s="2"/>
      <c r="JV896" s="2"/>
      <c r="JW896" s="2"/>
      <c r="JX896" s="2"/>
      <c r="JY896" s="2"/>
      <c r="JZ896" s="2"/>
      <c r="KA896" s="2"/>
      <c r="KB896" s="2"/>
      <c r="KC896" s="2"/>
      <c r="KD896" s="2"/>
      <c r="KE896" s="2"/>
      <c r="KF896" s="2"/>
      <c r="KG896" s="2"/>
      <c r="KH896" s="2"/>
      <c r="KI896" s="2"/>
      <c r="KJ896" s="2"/>
      <c r="KK896" s="2"/>
      <c r="KL896" s="2"/>
      <c r="KM896" s="2"/>
      <c r="KN896" s="2"/>
      <c r="KO896" s="2"/>
      <c r="KP896" s="2"/>
      <c r="KQ896" s="2"/>
      <c r="KR896" s="2"/>
      <c r="KS896" s="2"/>
      <c r="KT896" s="2"/>
      <c r="KU896" s="2"/>
      <c r="KV896" s="2"/>
      <c r="KW896" s="2"/>
      <c r="KX896" s="2"/>
      <c r="KY896" s="2"/>
      <c r="KZ896" s="2"/>
      <c r="LA896" s="2"/>
      <c r="LB896" s="2"/>
      <c r="LC896" s="2"/>
      <c r="LD896" s="2"/>
      <c r="LE896" s="2"/>
      <c r="LF896" s="2"/>
      <c r="LG896" s="2"/>
      <c r="LH896" s="2"/>
      <c r="LI896" s="2"/>
      <c r="LJ896" s="2"/>
      <c r="LK896" s="2"/>
      <c r="LL896" s="2"/>
      <c r="LM896" s="2"/>
      <c r="LN896" s="2"/>
      <c r="LO896" s="2"/>
      <c r="LP896" s="2"/>
      <c r="LQ896" s="2"/>
      <c r="LR896" s="2"/>
      <c r="LS896" s="2"/>
      <c r="LT896" s="2"/>
      <c r="LU896" s="2"/>
      <c r="LV896" s="2"/>
      <c r="LW896" s="2"/>
      <c r="LX896" s="2"/>
      <c r="LY896" s="2"/>
      <c r="LZ896" s="2"/>
      <c r="MA896" s="2"/>
      <c r="MB896" s="2"/>
      <c r="MC896" s="2"/>
      <c r="MD896" s="2"/>
      <c r="ME896" s="2"/>
      <c r="MF896" s="2"/>
      <c r="MG896" s="2"/>
      <c r="MH896" s="2"/>
      <c r="MI896" s="2"/>
      <c r="MJ896" s="2"/>
      <c r="MK896" s="2"/>
      <c r="ML896" s="2"/>
      <c r="MM896" s="2"/>
      <c r="MN896" s="2"/>
      <c r="MO896" s="2"/>
      <c r="MP896" s="2"/>
      <c r="MQ896" s="2"/>
      <c r="MR896" s="2"/>
      <c r="MS896" s="2"/>
      <c r="MT896" s="2"/>
      <c r="MU896" s="2"/>
      <c r="MV896" s="2"/>
      <c r="MW896" s="2"/>
      <c r="MX896" s="2"/>
      <c r="MY896" s="2"/>
      <c r="MZ896" s="2"/>
      <c r="NA896" s="2"/>
      <c r="NB896" s="2"/>
      <c r="NC896" s="2"/>
      <c r="ND896" s="2"/>
      <c r="NE896" s="2"/>
      <c r="NF896" s="2"/>
      <c r="NG896" s="2"/>
      <c r="NH896" s="2"/>
      <c r="NI896" s="2"/>
      <c r="NJ896" s="2"/>
      <c r="NK896" s="2"/>
      <c r="NL896" s="2"/>
      <c r="NM896" s="2"/>
      <c r="NN896" s="2"/>
      <c r="NO896" s="2"/>
      <c r="NP896" s="2"/>
      <c r="NQ896" s="2"/>
      <c r="NR896" s="2"/>
      <c r="NS896" s="2"/>
      <c r="NT896" s="2"/>
      <c r="NU896" s="2"/>
      <c r="NV896" s="2"/>
      <c r="NW896" s="2"/>
      <c r="NX896" s="2"/>
      <c r="NY896" s="2"/>
      <c r="NZ896" s="2"/>
      <c r="OA896" s="2"/>
      <c r="OB896" s="2"/>
      <c r="OC896" s="2"/>
      <c r="OD896" s="2"/>
      <c r="OE896" s="2"/>
      <c r="OF896" s="2"/>
      <c r="OG896" s="2"/>
      <c r="OH896" s="2"/>
      <c r="OI896" s="2"/>
      <c r="OJ896" s="2"/>
      <c r="OK896" s="2"/>
      <c r="OL896" s="2"/>
      <c r="OM896" s="2"/>
      <c r="ON896" s="2"/>
      <c r="OO896" s="2"/>
      <c r="OP896" s="2"/>
      <c r="OQ896" s="2"/>
      <c r="OR896" s="2"/>
      <c r="OS896" s="2"/>
      <c r="OT896" s="2"/>
      <c r="OU896" s="2"/>
      <c r="OV896" s="2"/>
      <c r="OW896" s="2"/>
      <c r="OX896" s="2"/>
      <c r="OY896" s="2"/>
      <c r="OZ896" s="2"/>
      <c r="PA896" s="2"/>
      <c r="PB896" s="2"/>
      <c r="PC896" s="2"/>
      <c r="PD896" s="2"/>
      <c r="PE896" s="2"/>
      <c r="PF896" s="2"/>
      <c r="PG896" s="2"/>
      <c r="PH896" s="2"/>
      <c r="PI896" s="2"/>
      <c r="PJ896" s="2"/>
      <c r="PK896" s="2"/>
      <c r="PL896" s="2"/>
      <c r="PM896" s="2"/>
      <c r="PN896" s="2"/>
      <c r="PO896" s="2"/>
      <c r="PP896" s="2"/>
      <c r="PQ896" s="2"/>
      <c r="PR896" s="2"/>
      <c r="PS896" s="2"/>
      <c r="PT896" s="2"/>
      <c r="PU896" s="2"/>
      <c r="PV896" s="2"/>
      <c r="PW896" s="2"/>
      <c r="PX896" s="2"/>
      <c r="PY896" s="2"/>
      <c r="PZ896" s="2"/>
      <c r="QA896" s="2"/>
      <c r="QB896" s="2"/>
      <c r="QC896" s="2"/>
      <c r="QD896" s="2"/>
      <c r="QE896" s="2"/>
      <c r="QF896" s="2"/>
      <c r="QG896" s="2"/>
      <c r="QH896" s="2"/>
      <c r="QI896" s="2"/>
      <c r="QJ896" s="2"/>
      <c r="QK896" s="2"/>
      <c r="QL896" s="2"/>
      <c r="QM896" s="2"/>
      <c r="QN896" s="2"/>
      <c r="QO896" s="2"/>
      <c r="QP896" s="2"/>
      <c r="QQ896" s="2"/>
      <c r="QR896" s="2"/>
      <c r="QS896" s="2"/>
      <c r="QT896" s="2"/>
      <c r="QU896" s="2"/>
      <c r="QV896" s="2"/>
      <c r="QW896" s="2"/>
      <c r="QX896" s="2"/>
      <c r="QY896" s="2"/>
      <c r="QZ896" s="2"/>
      <c r="RA896" s="2"/>
      <c r="RB896" s="2"/>
      <c r="RC896" s="2"/>
      <c r="RD896" s="2"/>
      <c r="RE896" s="2"/>
      <c r="RF896" s="2"/>
      <c r="RG896" s="2"/>
      <c r="RH896" s="2"/>
      <c r="RI896" s="2"/>
      <c r="RJ896" s="2"/>
      <c r="RK896" s="2"/>
      <c r="RL896" s="2"/>
      <c r="RM896" s="2"/>
      <c r="RN896" s="2"/>
      <c r="RO896" s="2"/>
      <c r="RP896" s="2"/>
      <c r="RQ896" s="2"/>
      <c r="RR896" s="2"/>
      <c r="RS896" s="2"/>
      <c r="RT896" s="2"/>
      <c r="RU896" s="2"/>
      <c r="RV896" s="2"/>
      <c r="RW896" s="2"/>
      <c r="RX896" s="2"/>
      <c r="RY896" s="2"/>
      <c r="RZ896" s="2"/>
      <c r="SA896" s="2"/>
      <c r="SB896" s="2"/>
      <c r="SC896" s="2"/>
      <c r="SD896" s="2"/>
      <c r="SE896" s="2"/>
      <c r="SF896" s="2"/>
      <c r="SG896" s="2"/>
      <c r="SH896" s="2"/>
      <c r="SI896" s="2"/>
      <c r="SJ896" s="2"/>
      <c r="SK896" s="2"/>
      <c r="SL896" s="2"/>
      <c r="SM896" s="2"/>
      <c r="SN896" s="2"/>
      <c r="SO896" s="2"/>
      <c r="SP896" s="2"/>
      <c r="SQ896" s="2"/>
      <c r="SR896" s="2"/>
      <c r="SS896" s="2"/>
      <c r="ST896" s="2"/>
      <c r="SU896" s="2"/>
      <c r="SV896" s="2"/>
      <c r="SW896" s="2"/>
      <c r="SX896" s="2"/>
      <c r="SY896" s="2"/>
      <c r="SZ896" s="2"/>
      <c r="TA896" s="2"/>
      <c r="TB896" s="2"/>
      <c r="TC896" s="2"/>
      <c r="TD896" s="2"/>
      <c r="TE896" s="2"/>
      <c r="TF896" s="2"/>
      <c r="TG896" s="2"/>
      <c r="TH896" s="2"/>
      <c r="TI896" s="2"/>
      <c r="TJ896" s="2"/>
      <c r="TK896" s="2"/>
      <c r="TL896" s="2"/>
      <c r="TM896" s="2"/>
      <c r="TN896" s="2"/>
      <c r="TO896" s="2"/>
      <c r="TP896" s="2"/>
      <c r="TQ896" s="2"/>
      <c r="TR896" s="2"/>
      <c r="TS896" s="2"/>
      <c r="TT896" s="2"/>
      <c r="TU896" s="2"/>
      <c r="TV896" s="2"/>
      <c r="TW896" s="2"/>
      <c r="TX896" s="2"/>
      <c r="TY896" s="2"/>
      <c r="TZ896" s="2"/>
      <c r="UA896" s="2"/>
      <c r="UB896" s="2"/>
      <c r="UC896" s="2"/>
      <c r="UD896" s="2"/>
      <c r="UE896" s="2"/>
      <c r="UF896" s="2"/>
      <c r="UG896" s="2"/>
      <c r="UH896" s="2"/>
      <c r="UI896" s="2"/>
      <c r="UJ896" s="2"/>
      <c r="UK896" s="2"/>
      <c r="UL896" s="2"/>
      <c r="UM896" s="2"/>
      <c r="UN896" s="2"/>
      <c r="UO896" s="2"/>
      <c r="UP896" s="2"/>
      <c r="UQ896" s="2"/>
      <c r="UR896" s="2"/>
      <c r="US896" s="2"/>
      <c r="UT896" s="2"/>
      <c r="UU896" s="2"/>
      <c r="UV896" s="2"/>
      <c r="UW896" s="2"/>
      <c r="UX896" s="2"/>
      <c r="UY896" s="2"/>
      <c r="UZ896" s="2"/>
      <c r="VA896" s="2"/>
      <c r="VB896" s="2"/>
      <c r="VC896" s="2"/>
      <c r="VD896" s="2"/>
      <c r="VE896" s="2"/>
      <c r="VF896" s="2"/>
      <c r="VG896" s="2"/>
      <c r="VH896" s="2"/>
      <c r="VI896" s="2"/>
      <c r="VJ896" s="2"/>
      <c r="VK896" s="2"/>
      <c r="VL896" s="2"/>
      <c r="VM896" s="2"/>
      <c r="VN896" s="2"/>
      <c r="VO896" s="2"/>
      <c r="VP896" s="2"/>
      <c r="VQ896" s="2"/>
      <c r="VR896" s="2"/>
      <c r="VS896" s="2"/>
      <c r="VT896" s="2"/>
      <c r="VU896" s="2"/>
      <c r="VV896" s="2"/>
      <c r="VW896" s="2"/>
      <c r="VX896" s="2"/>
      <c r="VY896" s="2"/>
      <c r="VZ896" s="2"/>
      <c r="WA896" s="2"/>
      <c r="WB896" s="2"/>
      <c r="WC896" s="2"/>
      <c r="WD896" s="2"/>
      <c r="WE896" s="2"/>
      <c r="WF896" s="2"/>
      <c r="WG896" s="2"/>
      <c r="WH896" s="2"/>
      <c r="WI896" s="2"/>
      <c r="WJ896" s="2"/>
      <c r="WK896" s="2"/>
      <c r="WL896" s="2"/>
      <c r="WM896" s="2"/>
      <c r="WN896" s="2"/>
      <c r="WO896" s="2"/>
      <c r="WP896" s="2"/>
      <c r="WQ896" s="2"/>
      <c r="WR896" s="2"/>
      <c r="WS896" s="2"/>
      <c r="WT896" s="2"/>
      <c r="WU896" s="2"/>
      <c r="WV896" s="2"/>
      <c r="WW896" s="2"/>
      <c r="WX896" s="2"/>
      <c r="WY896" s="2"/>
      <c r="WZ896" s="2"/>
      <c r="XA896" s="2"/>
      <c r="XB896" s="2"/>
      <c r="XC896" s="2"/>
      <c r="XD896" s="2"/>
      <c r="XE896" s="2"/>
      <c r="XF896" s="2"/>
      <c r="XG896" s="2"/>
      <c r="XH896" s="2"/>
      <c r="XI896" s="2"/>
      <c r="XJ896" s="2"/>
      <c r="XK896" s="2"/>
      <c r="XL896" s="2"/>
      <c r="XM896" s="2"/>
      <c r="XN896" s="2"/>
      <c r="XO896" s="2"/>
      <c r="XP896" s="2"/>
      <c r="XQ896" s="2"/>
      <c r="XR896" s="2"/>
      <c r="XS896" s="2"/>
      <c r="XT896" s="2"/>
      <c r="XU896" s="2"/>
      <c r="XV896" s="2"/>
      <c r="XW896" s="2"/>
      <c r="XX896" s="2"/>
      <c r="XY896" s="2"/>
      <c r="XZ896" s="2"/>
      <c r="YA896" s="2"/>
      <c r="YB896" s="2"/>
      <c r="YC896" s="2"/>
      <c r="YD896" s="2"/>
      <c r="YE896" s="2"/>
      <c r="YF896" s="2"/>
      <c r="YG896" s="2"/>
      <c r="YH896" s="2"/>
      <c r="YI896" s="2"/>
      <c r="YJ896" s="2"/>
      <c r="YK896" s="2"/>
      <c r="YL896" s="2"/>
      <c r="YM896" s="2"/>
      <c r="YN896" s="2"/>
      <c r="YO896" s="2"/>
      <c r="YP896" s="2"/>
      <c r="YQ896" s="2"/>
      <c r="YR896" s="2"/>
      <c r="YS896" s="2"/>
      <c r="YT896" s="2"/>
      <c r="YU896" s="2"/>
      <c r="YV896" s="2"/>
      <c r="YW896" s="2"/>
      <c r="YX896" s="2"/>
      <c r="YY896" s="2"/>
      <c r="YZ896" s="2"/>
      <c r="ZA896" s="2"/>
      <c r="ZB896" s="2"/>
      <c r="ZC896" s="2"/>
      <c r="ZD896" s="2"/>
      <c r="ZE896" s="2"/>
      <c r="ZF896" s="2"/>
      <c r="ZG896" s="2"/>
      <c r="ZH896" s="2"/>
      <c r="ZI896" s="2"/>
      <c r="ZJ896" s="2"/>
      <c r="ZK896" s="2"/>
      <c r="ZL896" s="2"/>
      <c r="ZM896" s="2"/>
      <c r="ZN896" s="2"/>
      <c r="ZO896" s="2"/>
      <c r="ZP896" s="2"/>
      <c r="ZQ896" s="2"/>
      <c r="ZR896" s="2"/>
      <c r="ZS896" s="2"/>
      <c r="ZT896" s="2"/>
      <c r="ZU896" s="2"/>
      <c r="ZV896" s="2"/>
      <c r="ZW896" s="2"/>
      <c r="ZX896" s="2"/>
      <c r="ZY896" s="2"/>
      <c r="ZZ896" s="2"/>
      <c r="AAA896" s="2"/>
      <c r="AAB896" s="2"/>
      <c r="AAC896" s="2"/>
      <c r="AAD896" s="2"/>
      <c r="AAE896" s="2"/>
      <c r="AAF896" s="2"/>
      <c r="AAG896" s="2"/>
      <c r="AAH896" s="2"/>
      <c r="AAI896" s="2"/>
      <c r="AAJ896" s="2"/>
      <c r="AAK896" s="2"/>
      <c r="AAL896" s="2"/>
      <c r="AAM896" s="2"/>
      <c r="AAN896" s="2"/>
      <c r="AAO896" s="2"/>
      <c r="AAP896" s="2"/>
      <c r="AAQ896" s="2"/>
      <c r="AAR896" s="2"/>
      <c r="AAS896" s="2"/>
      <c r="AAT896" s="2"/>
      <c r="AAU896" s="2"/>
      <c r="AAV896" s="2"/>
      <c r="AAW896" s="2"/>
      <c r="AAX896" s="2"/>
      <c r="AAY896" s="2"/>
      <c r="AAZ896" s="2"/>
      <c r="ABA896" s="2"/>
      <c r="ABB896" s="2"/>
      <c r="ABC896" s="2"/>
      <c r="ABD896" s="2"/>
      <c r="ABE896" s="2"/>
      <c r="ABF896" s="2"/>
      <c r="ABG896" s="2"/>
      <c r="ABH896" s="2"/>
      <c r="ABI896" s="2"/>
      <c r="ABJ896" s="2"/>
      <c r="ABK896" s="2"/>
      <c r="ABL896" s="2"/>
      <c r="ABM896" s="2"/>
      <c r="ABN896" s="2"/>
      <c r="ABO896" s="2"/>
      <c r="ABP896" s="2"/>
      <c r="ABQ896" s="2"/>
      <c r="ABR896" s="2"/>
      <c r="ABS896" s="2"/>
      <c r="ABT896" s="2"/>
      <c r="ABU896" s="2"/>
      <c r="ABV896" s="2"/>
      <c r="ABW896" s="2"/>
      <c r="ABX896" s="2"/>
      <c r="ABY896" s="2"/>
      <c r="ABZ896" s="2"/>
    </row>
    <row r="897" spans="1:8" x14ac:dyDescent="0.2">
      <c r="A897">
        <v>1925</v>
      </c>
      <c r="B897" s="19" t="s">
        <v>44</v>
      </c>
      <c r="C897" s="5">
        <v>5840</v>
      </c>
      <c r="D897" s="6">
        <v>191</v>
      </c>
      <c r="E897" s="7">
        <f>C897/D897</f>
        <v>30.575916230366492</v>
      </c>
      <c r="F897" s="11">
        <f>C897/69459</f>
        <v>8.4078377172144725E-2</v>
      </c>
      <c r="G897" s="15"/>
    </row>
    <row r="898" spans="1:8" x14ac:dyDescent="0.2">
      <c r="A898" s="2">
        <v>1935</v>
      </c>
      <c r="B898" s="19" t="s">
        <v>44</v>
      </c>
      <c r="C898" s="5">
        <v>2234</v>
      </c>
      <c r="D898" s="6">
        <v>292</v>
      </c>
      <c r="E898" s="7">
        <f>C898/D898</f>
        <v>7.6506849315068495</v>
      </c>
      <c r="F898" s="11">
        <f>C898/69459</f>
        <v>3.2162858664823851E-2</v>
      </c>
      <c r="G898" s="15"/>
    </row>
    <row r="899" spans="1:8" x14ac:dyDescent="0.2">
      <c r="A899" s="2">
        <v>1945</v>
      </c>
      <c r="B899" s="19" t="s">
        <v>44</v>
      </c>
      <c r="C899" s="6">
        <v>1196</v>
      </c>
      <c r="D899" s="5">
        <v>139</v>
      </c>
      <c r="E899" s="7">
        <f>C899/D899</f>
        <v>8.6043165467625897</v>
      </c>
      <c r="F899" s="11">
        <f>C899/69459</f>
        <v>1.721879094141868E-2</v>
      </c>
      <c r="G899" s="15"/>
    </row>
    <row r="900" spans="1:8" x14ac:dyDescent="0.2">
      <c r="A900" s="2">
        <v>1954</v>
      </c>
      <c r="B900" s="19" t="s">
        <v>44</v>
      </c>
      <c r="C900" s="6">
        <v>307</v>
      </c>
      <c r="D900" s="5">
        <v>83</v>
      </c>
      <c r="E900" s="7">
        <f>C900/D900</f>
        <v>3.6987951807228914</v>
      </c>
      <c r="F900" s="11">
        <f>C900/69459</f>
        <v>4.4198735944945937E-3</v>
      </c>
      <c r="G900" s="15"/>
    </row>
    <row r="901" spans="1:8" x14ac:dyDescent="0.2">
      <c r="A901" s="2">
        <v>1959</v>
      </c>
      <c r="B901" s="19" t="s">
        <v>44</v>
      </c>
      <c r="C901" s="6">
        <v>198</v>
      </c>
      <c r="D901" s="5">
        <v>60</v>
      </c>
      <c r="E901" s="7">
        <f>C901/D901</f>
        <v>3.3</v>
      </c>
      <c r="F901" s="11">
        <f>C901/69459</f>
        <v>2.8506025137131257E-3</v>
      </c>
      <c r="G901" s="15"/>
    </row>
    <row r="902" spans="1:8" x14ac:dyDescent="0.2">
      <c r="A902" s="2">
        <v>1964</v>
      </c>
      <c r="B902" s="19" t="s">
        <v>44</v>
      </c>
      <c r="C902" s="6">
        <v>118</v>
      </c>
      <c r="D902" s="5">
        <v>43</v>
      </c>
      <c r="E902" s="7">
        <f>C902/D902</f>
        <v>2.7441860465116279</v>
      </c>
      <c r="F902" s="11">
        <f>C902/69459</f>
        <v>1.698843922313883E-3</v>
      </c>
      <c r="G902" s="15"/>
    </row>
    <row r="903" spans="1:8" x14ac:dyDescent="0.2">
      <c r="A903" s="2">
        <v>1969</v>
      </c>
      <c r="B903" s="19" t="s">
        <v>44</v>
      </c>
      <c r="C903" s="6">
        <v>17</v>
      </c>
      <c r="D903" s="5">
        <v>12</v>
      </c>
      <c r="E903" s="7">
        <f>C903/D903</f>
        <v>1.4166666666666667</v>
      </c>
      <c r="F903" s="11">
        <f>C903/69459</f>
        <v>2.4474870067233909E-4</v>
      </c>
      <c r="G903" s="15"/>
    </row>
    <row r="904" spans="1:8" x14ac:dyDescent="0.2">
      <c r="A904" s="2">
        <v>2017</v>
      </c>
      <c r="B904" s="20" t="s">
        <v>69</v>
      </c>
      <c r="C904" s="5">
        <v>82766</v>
      </c>
      <c r="D904">
        <v>470</v>
      </c>
      <c r="E904" s="7">
        <f>C904/D904</f>
        <v>176.09787234042554</v>
      </c>
      <c r="F904" s="11">
        <f>C904/417555</f>
        <v>0.19821580390607224</v>
      </c>
      <c r="G904" s="14">
        <v>159214</v>
      </c>
      <c r="H904" s="16">
        <f>C904/G904</f>
        <v>0.51984121999321664</v>
      </c>
    </row>
    <row r="905" spans="1:8" x14ac:dyDescent="0.2">
      <c r="A905" s="2">
        <v>2007</v>
      </c>
      <c r="B905" s="20" t="s">
        <v>69</v>
      </c>
      <c r="C905" s="5">
        <v>85034</v>
      </c>
      <c r="D905">
        <v>506</v>
      </c>
      <c r="E905" s="7">
        <f>C905/D905</f>
        <v>168.0513833992095</v>
      </c>
      <c r="F905" s="11">
        <f>C905/417555</f>
        <v>0.20364742369268718</v>
      </c>
      <c r="G905" s="14">
        <v>158243</v>
      </c>
      <c r="H905" s="16">
        <f>C905/G905</f>
        <v>0.53736342207870169</v>
      </c>
    </row>
    <row r="906" spans="1:8" x14ac:dyDescent="0.2">
      <c r="A906" s="2">
        <v>2012</v>
      </c>
      <c r="B906" s="20" t="s">
        <v>69</v>
      </c>
      <c r="C906" s="5">
        <v>88763</v>
      </c>
      <c r="D906">
        <v>495</v>
      </c>
      <c r="E906" s="7">
        <f>C906/D906</f>
        <v>179.31919191919192</v>
      </c>
      <c r="F906" s="11">
        <f>C906/417555</f>
        <v>0.21257798373866915</v>
      </c>
      <c r="G906" s="14">
        <v>159466</v>
      </c>
      <c r="H906" s="16">
        <f>C906/G906</f>
        <v>0.55662649091342353</v>
      </c>
    </row>
    <row r="907" spans="1:8" x14ac:dyDescent="0.2">
      <c r="A907">
        <v>1992</v>
      </c>
      <c r="B907" s="20" t="s">
        <v>69</v>
      </c>
      <c r="C907" s="6">
        <v>92683</v>
      </c>
      <c r="D907">
        <v>444</v>
      </c>
      <c r="E907" s="7">
        <f>C907/D907</f>
        <v>208.7454954954955</v>
      </c>
      <c r="F907" s="11">
        <f>C907/417555</f>
        <v>0.22196596855504067</v>
      </c>
      <c r="G907" s="5">
        <v>156266</v>
      </c>
      <c r="H907" s="16">
        <f>C907/G907</f>
        <v>0.59311046548833402</v>
      </c>
    </row>
    <row r="908" spans="1:8" x14ac:dyDescent="0.2">
      <c r="A908" s="2">
        <v>2002</v>
      </c>
      <c r="B908" s="20" t="s">
        <v>69</v>
      </c>
      <c r="C908" s="6">
        <v>92344</v>
      </c>
      <c r="D908">
        <v>549</v>
      </c>
      <c r="E908" s="7">
        <f>C908/D908</f>
        <v>168.20400728597451</v>
      </c>
      <c r="F908" s="11">
        <f>C908/417555</f>
        <v>0.22115409945995138</v>
      </c>
      <c r="G908" s="5">
        <v>153040</v>
      </c>
      <c r="H908" s="16">
        <f>C908/G908</f>
        <v>0.60339780449555669</v>
      </c>
    </row>
    <row r="909" spans="1:8" x14ac:dyDescent="0.2">
      <c r="A909">
        <v>1997</v>
      </c>
      <c r="B909" s="20" t="s">
        <v>69</v>
      </c>
      <c r="C909" s="6">
        <v>98965</v>
      </c>
      <c r="D909">
        <v>459</v>
      </c>
      <c r="E909" s="7">
        <f>C909/D909</f>
        <v>215.61002178649238</v>
      </c>
      <c r="F909" s="11">
        <f>C909/417555</f>
        <v>0.23701069320209314</v>
      </c>
      <c r="G909" s="5">
        <v>153653</v>
      </c>
      <c r="H909" s="16">
        <f>C909/G909</f>
        <v>0.64408114387613646</v>
      </c>
    </row>
    <row r="910" spans="1:8" x14ac:dyDescent="0.2">
      <c r="A910" s="2">
        <v>1974</v>
      </c>
      <c r="B910" s="20" t="s">
        <v>69</v>
      </c>
      <c r="C910" s="6">
        <v>105780</v>
      </c>
      <c r="D910" s="5">
        <v>528</v>
      </c>
      <c r="E910" s="7">
        <f>C910/D910</f>
        <v>200.34090909090909</v>
      </c>
      <c r="F910" s="11">
        <f>C910/417555</f>
        <v>0.25333189639688186</v>
      </c>
      <c r="G910" s="14">
        <v>154069</v>
      </c>
      <c r="H910" s="16">
        <f>C910/G910</f>
        <v>0.68657549539492047</v>
      </c>
    </row>
    <row r="911" spans="1:8" x14ac:dyDescent="0.2">
      <c r="A911">
        <v>1987</v>
      </c>
      <c r="B911" s="20" t="s">
        <v>69</v>
      </c>
      <c r="C911" s="6">
        <v>106559</v>
      </c>
      <c r="D911" s="5">
        <v>526</v>
      </c>
      <c r="E911" s="7">
        <f>C911/D911</f>
        <v>202.58365019011407</v>
      </c>
      <c r="F911" s="11">
        <f>C911/417555</f>
        <v>0.25519751888972708</v>
      </c>
      <c r="G911" s="14">
        <v>152699</v>
      </c>
      <c r="H911" s="16">
        <f>C911/G911</f>
        <v>0.69783692100144734</v>
      </c>
    </row>
    <row r="912" spans="1:8" x14ac:dyDescent="0.2">
      <c r="A912" s="2">
        <v>1978</v>
      </c>
      <c r="B912" s="20" t="s">
        <v>69</v>
      </c>
      <c r="C912" s="6">
        <v>111659</v>
      </c>
      <c r="D912" s="5">
        <v>559</v>
      </c>
      <c r="E912" s="7">
        <f>C912/D912</f>
        <v>199.74776386404292</v>
      </c>
      <c r="F912" s="11">
        <f>C912/417555</f>
        <v>0.26741147872735327</v>
      </c>
      <c r="G912" s="14">
        <v>153110</v>
      </c>
      <c r="H912" s="16">
        <f>C912/G912</f>
        <v>0.72927307164783484</v>
      </c>
    </row>
    <row r="913" spans="1:754" x14ac:dyDescent="0.2">
      <c r="A913">
        <v>1982</v>
      </c>
      <c r="B913" s="20" t="s">
        <v>69</v>
      </c>
      <c r="C913" s="6">
        <v>117612</v>
      </c>
      <c r="D913" s="5">
        <v>591</v>
      </c>
      <c r="E913" s="7">
        <f>C913/D913</f>
        <v>199.00507614213197</v>
      </c>
      <c r="F913" s="11">
        <f>C913/417555</f>
        <v>0.28166828322017456</v>
      </c>
      <c r="G913" s="14">
        <v>151806</v>
      </c>
      <c r="H913" s="16">
        <f>C913/G913</f>
        <v>0.77475198608750639</v>
      </c>
      <c r="DU913" s="2"/>
      <c r="DV913" s="2"/>
      <c r="DW913" s="2"/>
      <c r="DX913" s="2"/>
      <c r="DY913" s="2"/>
      <c r="DZ913" s="2"/>
      <c r="EA913" s="2"/>
      <c r="EB913" s="2"/>
      <c r="EC913" s="2"/>
      <c r="ED913" s="2"/>
      <c r="EE913" s="2"/>
      <c r="EF913" s="2"/>
      <c r="EG913" s="2"/>
      <c r="EH913" s="2"/>
      <c r="EI913" s="2"/>
      <c r="EJ913" s="2"/>
      <c r="EK913" s="2"/>
      <c r="EL913" s="2"/>
      <c r="EM913" s="2"/>
      <c r="EN913" s="2"/>
      <c r="EO913" s="2"/>
      <c r="EP913" s="2"/>
      <c r="EQ913" s="2"/>
      <c r="ER913" s="2"/>
      <c r="ES913" s="2"/>
      <c r="ET913" s="2"/>
      <c r="EU913" s="2"/>
      <c r="EV913" s="2"/>
      <c r="EW913" s="2"/>
      <c r="EX913" s="2"/>
      <c r="EY913" s="2"/>
      <c r="EZ913" s="2"/>
      <c r="FA913" s="2"/>
      <c r="FB913" s="2"/>
      <c r="FC913" s="2"/>
      <c r="FD913" s="2"/>
      <c r="FE913" s="2"/>
      <c r="FF913" s="2"/>
      <c r="FG913" s="2"/>
      <c r="FH913" s="2"/>
      <c r="FI913" s="2"/>
      <c r="FJ913" s="2"/>
      <c r="FK913" s="2"/>
      <c r="FL913" s="2"/>
      <c r="FM913" s="2"/>
      <c r="FN913" s="2"/>
      <c r="FO913" s="2"/>
      <c r="FP913" s="2"/>
      <c r="FQ913" s="2"/>
      <c r="FR913" s="2"/>
      <c r="FS913" s="2"/>
      <c r="FT913" s="2"/>
      <c r="FU913" s="2"/>
      <c r="FV913" s="2"/>
      <c r="FW913" s="2"/>
      <c r="FX913" s="2"/>
      <c r="FY913" s="2"/>
      <c r="FZ913" s="2"/>
      <c r="GA913" s="2"/>
      <c r="GB913" s="2"/>
      <c r="GC913" s="2"/>
      <c r="GD913" s="2"/>
      <c r="GE913" s="2"/>
      <c r="GF913" s="2"/>
      <c r="GG913" s="2"/>
      <c r="GH913" s="2"/>
      <c r="GI913" s="2"/>
      <c r="GJ913" s="2"/>
      <c r="GK913" s="2"/>
      <c r="GL913" s="2"/>
      <c r="GM913" s="2"/>
      <c r="GN913" s="2"/>
      <c r="GO913" s="2"/>
      <c r="GP913" s="2"/>
      <c r="GQ913" s="2"/>
      <c r="GR913" s="2"/>
      <c r="GS913" s="2"/>
      <c r="GT913" s="2"/>
      <c r="GU913" s="2"/>
      <c r="GV913" s="2"/>
      <c r="GW913" s="2"/>
      <c r="GX913" s="2"/>
      <c r="GY913" s="2"/>
      <c r="GZ913" s="2"/>
      <c r="HA913" s="2"/>
      <c r="HB913" s="2"/>
      <c r="HC913" s="2"/>
      <c r="HD913" s="2"/>
      <c r="HE913" s="2"/>
      <c r="HF913" s="2"/>
      <c r="HG913" s="2"/>
      <c r="HH913" s="2"/>
      <c r="HI913" s="2"/>
      <c r="HJ913" s="2"/>
      <c r="HK913" s="2"/>
      <c r="HL913" s="2"/>
      <c r="HM913" s="2"/>
      <c r="HN913" s="2"/>
      <c r="HO913" s="2"/>
      <c r="HP913" s="2"/>
      <c r="HQ913" s="2"/>
      <c r="HR913" s="2"/>
      <c r="HS913" s="2"/>
      <c r="HT913" s="2"/>
      <c r="HU913" s="2"/>
      <c r="HV913" s="2"/>
      <c r="HW913" s="2"/>
      <c r="HX913" s="2"/>
      <c r="HY913" s="2"/>
      <c r="HZ913" s="2"/>
      <c r="IA913" s="2"/>
      <c r="IB913" s="2"/>
      <c r="IC913" s="2"/>
      <c r="ID913" s="2"/>
      <c r="IE913" s="2"/>
      <c r="IF913" s="2"/>
      <c r="IG913" s="2"/>
      <c r="IH913" s="2"/>
      <c r="II913" s="2"/>
      <c r="IJ913" s="2"/>
      <c r="IK913" s="2"/>
      <c r="IL913" s="2"/>
      <c r="IM913" s="2"/>
      <c r="IN913" s="2"/>
      <c r="IO913" s="2"/>
      <c r="IP913" s="2"/>
      <c r="IQ913" s="2"/>
      <c r="IR913" s="2"/>
      <c r="IS913" s="2"/>
      <c r="IT913" s="2"/>
      <c r="IU913" s="2"/>
      <c r="IV913" s="2"/>
      <c r="IW913" s="2"/>
      <c r="IX913" s="2"/>
      <c r="IY913" s="2"/>
      <c r="IZ913" s="2"/>
      <c r="JA913" s="2"/>
      <c r="JB913" s="2"/>
      <c r="JC913" s="2"/>
      <c r="JD913" s="2"/>
      <c r="JE913" s="2"/>
      <c r="JF913" s="2"/>
      <c r="JG913" s="2"/>
      <c r="JH913" s="2"/>
      <c r="JI913" s="2"/>
      <c r="JJ913" s="2"/>
      <c r="JK913" s="2"/>
      <c r="JL913" s="2"/>
      <c r="JM913" s="2"/>
      <c r="JN913" s="2"/>
      <c r="JO913" s="2"/>
      <c r="JP913" s="2"/>
      <c r="JQ913" s="2"/>
      <c r="JR913" s="2"/>
      <c r="JS913" s="2"/>
      <c r="JT913" s="2"/>
      <c r="JU913" s="2"/>
      <c r="JV913" s="2"/>
      <c r="JW913" s="2"/>
      <c r="JX913" s="2"/>
      <c r="JY913" s="2"/>
      <c r="JZ913" s="2"/>
      <c r="KA913" s="2"/>
      <c r="KB913" s="2"/>
      <c r="KC913" s="2"/>
      <c r="KD913" s="2"/>
      <c r="KE913" s="2"/>
      <c r="KF913" s="2"/>
      <c r="KG913" s="2"/>
      <c r="KH913" s="2"/>
      <c r="KI913" s="2"/>
      <c r="KJ913" s="2"/>
      <c r="KK913" s="2"/>
      <c r="KL913" s="2"/>
      <c r="KM913" s="2"/>
      <c r="KN913" s="2"/>
      <c r="KO913" s="2"/>
      <c r="KP913" s="2"/>
      <c r="KQ913" s="2"/>
      <c r="KR913" s="2"/>
      <c r="KS913" s="2"/>
      <c r="KT913" s="2"/>
      <c r="KU913" s="2"/>
      <c r="KV913" s="2"/>
      <c r="KW913" s="2"/>
      <c r="KX913" s="2"/>
      <c r="KY913" s="2"/>
      <c r="KZ913" s="2"/>
      <c r="LA913" s="2"/>
      <c r="LB913" s="2"/>
      <c r="LC913" s="2"/>
      <c r="LD913" s="2"/>
      <c r="LE913" s="2"/>
      <c r="LF913" s="2"/>
      <c r="LG913" s="2"/>
      <c r="LH913" s="2"/>
      <c r="LI913" s="2"/>
      <c r="LJ913" s="2"/>
      <c r="LK913" s="2"/>
      <c r="LL913" s="2"/>
      <c r="LM913" s="2"/>
      <c r="LN913" s="2"/>
      <c r="LO913" s="2"/>
      <c r="LP913" s="2"/>
      <c r="LQ913" s="2"/>
      <c r="LR913" s="2"/>
      <c r="LS913" s="2"/>
      <c r="LT913" s="2"/>
      <c r="LU913" s="2"/>
      <c r="LV913" s="2"/>
      <c r="LW913" s="2"/>
      <c r="LX913" s="2"/>
      <c r="LY913" s="2"/>
      <c r="LZ913" s="2"/>
      <c r="MA913" s="2"/>
      <c r="MB913" s="2"/>
      <c r="MC913" s="2"/>
      <c r="MD913" s="2"/>
      <c r="ME913" s="2"/>
      <c r="MF913" s="2"/>
      <c r="MG913" s="2"/>
      <c r="MH913" s="2"/>
      <c r="MI913" s="2"/>
      <c r="MJ913" s="2"/>
      <c r="MK913" s="2"/>
      <c r="ML913" s="2"/>
      <c r="MM913" s="2"/>
      <c r="MN913" s="2"/>
      <c r="MO913" s="2"/>
      <c r="MP913" s="2"/>
      <c r="MQ913" s="2"/>
      <c r="MR913" s="2"/>
      <c r="MS913" s="2"/>
      <c r="MT913" s="2"/>
      <c r="MU913" s="2"/>
      <c r="MV913" s="2"/>
      <c r="MW913" s="2"/>
      <c r="MX913" s="2"/>
      <c r="MY913" s="2"/>
      <c r="MZ913" s="2"/>
      <c r="NA913" s="2"/>
      <c r="NB913" s="2"/>
      <c r="NC913" s="2"/>
      <c r="ND913" s="2"/>
      <c r="NE913" s="2"/>
      <c r="NF913" s="2"/>
      <c r="NG913" s="2"/>
      <c r="NH913" s="2"/>
      <c r="NI913" s="2"/>
      <c r="NJ913" s="2"/>
      <c r="NK913" s="2"/>
      <c r="NL913" s="2"/>
      <c r="NM913" s="2"/>
      <c r="NN913" s="2"/>
      <c r="NO913" s="2"/>
      <c r="NP913" s="2"/>
      <c r="NQ913" s="2"/>
      <c r="NR913" s="2"/>
      <c r="NS913" s="2"/>
      <c r="NT913" s="2"/>
      <c r="NU913" s="2"/>
      <c r="NV913" s="2"/>
      <c r="NW913" s="2"/>
      <c r="NX913" s="2"/>
      <c r="NY913" s="2"/>
      <c r="NZ913" s="2"/>
      <c r="OA913" s="2"/>
      <c r="OB913" s="2"/>
      <c r="OC913" s="2"/>
      <c r="OD913" s="2"/>
      <c r="OE913" s="2"/>
      <c r="OF913" s="2"/>
      <c r="OG913" s="2"/>
      <c r="OH913" s="2"/>
      <c r="OI913" s="2"/>
      <c r="OJ913" s="2"/>
      <c r="OK913" s="2"/>
      <c r="OL913" s="2"/>
      <c r="OM913" s="2"/>
      <c r="ON913" s="2"/>
      <c r="OO913" s="2"/>
      <c r="OP913" s="2"/>
      <c r="OQ913" s="2"/>
      <c r="OR913" s="2"/>
      <c r="OS913" s="2"/>
      <c r="OT913" s="2"/>
      <c r="OU913" s="2"/>
      <c r="OV913" s="2"/>
      <c r="OW913" s="2"/>
      <c r="OX913" s="2"/>
      <c r="OY913" s="2"/>
      <c r="OZ913" s="2"/>
      <c r="PA913" s="2"/>
      <c r="PB913" s="2"/>
      <c r="PC913" s="2"/>
      <c r="PD913" s="2"/>
      <c r="PE913" s="2"/>
      <c r="PF913" s="2"/>
      <c r="PG913" s="2"/>
      <c r="PH913" s="2"/>
      <c r="PI913" s="2"/>
      <c r="PJ913" s="2"/>
      <c r="PK913" s="2"/>
      <c r="PL913" s="2"/>
      <c r="PM913" s="2"/>
      <c r="PN913" s="2"/>
      <c r="PO913" s="2"/>
      <c r="PP913" s="2"/>
      <c r="PQ913" s="2"/>
      <c r="PR913" s="2"/>
      <c r="PS913" s="2"/>
      <c r="PT913" s="2"/>
      <c r="PU913" s="2"/>
      <c r="PV913" s="2"/>
      <c r="PW913" s="2"/>
      <c r="PX913" s="2"/>
      <c r="PY913" s="2"/>
      <c r="PZ913" s="2"/>
      <c r="QA913" s="2"/>
      <c r="QB913" s="2"/>
      <c r="QC913" s="2"/>
      <c r="QD913" s="2"/>
      <c r="QE913" s="2"/>
      <c r="QF913" s="2"/>
      <c r="QG913" s="2"/>
      <c r="QH913" s="2"/>
      <c r="QI913" s="2"/>
      <c r="QJ913" s="2"/>
      <c r="QK913" s="2"/>
      <c r="QL913" s="2"/>
      <c r="QM913" s="2"/>
      <c r="QN913" s="2"/>
      <c r="QO913" s="2"/>
      <c r="QP913" s="2"/>
      <c r="QQ913" s="2"/>
      <c r="QR913" s="2"/>
      <c r="QS913" s="2"/>
      <c r="QT913" s="2"/>
      <c r="QU913" s="2"/>
      <c r="QV913" s="2"/>
      <c r="QW913" s="2"/>
      <c r="QX913" s="2"/>
      <c r="QY913" s="2"/>
      <c r="QZ913" s="2"/>
      <c r="RA913" s="2"/>
      <c r="RB913" s="2"/>
      <c r="RC913" s="2"/>
      <c r="RD913" s="2"/>
      <c r="RE913" s="2"/>
      <c r="RF913" s="2"/>
      <c r="RG913" s="2"/>
      <c r="RH913" s="2"/>
      <c r="RI913" s="2"/>
      <c r="RJ913" s="2"/>
      <c r="RK913" s="2"/>
      <c r="RL913" s="2"/>
      <c r="RM913" s="2"/>
      <c r="RN913" s="2"/>
      <c r="RO913" s="2"/>
      <c r="RP913" s="2"/>
      <c r="RQ913" s="2"/>
      <c r="RR913" s="2"/>
      <c r="RS913" s="2"/>
      <c r="RT913" s="2"/>
      <c r="RU913" s="2"/>
      <c r="RV913" s="2"/>
      <c r="RW913" s="2"/>
      <c r="RX913" s="2"/>
      <c r="RY913" s="2"/>
      <c r="RZ913" s="2"/>
      <c r="SA913" s="2"/>
      <c r="SB913" s="2"/>
      <c r="SC913" s="2"/>
      <c r="SD913" s="2"/>
      <c r="SE913" s="2"/>
      <c r="SF913" s="2"/>
      <c r="SG913" s="2"/>
      <c r="SH913" s="2"/>
      <c r="SI913" s="2"/>
      <c r="SJ913" s="2"/>
      <c r="SK913" s="2"/>
      <c r="SL913" s="2"/>
      <c r="SM913" s="2"/>
      <c r="SN913" s="2"/>
      <c r="SO913" s="2"/>
      <c r="SP913" s="2"/>
      <c r="SQ913" s="2"/>
      <c r="SR913" s="2"/>
      <c r="SS913" s="2"/>
      <c r="ST913" s="2"/>
      <c r="SU913" s="2"/>
      <c r="SV913" s="2"/>
      <c r="SW913" s="2"/>
      <c r="SX913" s="2"/>
      <c r="SY913" s="2"/>
      <c r="SZ913" s="2"/>
      <c r="TA913" s="2"/>
      <c r="TB913" s="2"/>
      <c r="TC913" s="2"/>
      <c r="TD913" s="2"/>
      <c r="TE913" s="2"/>
      <c r="TF913" s="2"/>
      <c r="TG913" s="2"/>
      <c r="TH913" s="2"/>
      <c r="TI913" s="2"/>
      <c r="TJ913" s="2"/>
      <c r="TK913" s="2"/>
      <c r="TL913" s="2"/>
      <c r="TM913" s="2"/>
      <c r="TN913" s="2"/>
      <c r="TO913" s="2"/>
      <c r="TP913" s="2"/>
      <c r="TQ913" s="2"/>
      <c r="TR913" s="2"/>
      <c r="TS913" s="2"/>
      <c r="TT913" s="2"/>
      <c r="TU913" s="2"/>
      <c r="TV913" s="2"/>
      <c r="TW913" s="2"/>
      <c r="TX913" s="2"/>
      <c r="TY913" s="2"/>
      <c r="TZ913" s="2"/>
      <c r="UA913" s="2"/>
      <c r="UB913" s="2"/>
      <c r="UC913" s="2"/>
      <c r="UD913" s="2"/>
      <c r="UE913" s="2"/>
      <c r="UF913" s="2"/>
      <c r="UG913" s="2"/>
      <c r="UH913" s="2"/>
      <c r="UI913" s="2"/>
      <c r="UJ913" s="2"/>
      <c r="UK913" s="2"/>
      <c r="UL913" s="2"/>
      <c r="UM913" s="2"/>
      <c r="UN913" s="2"/>
      <c r="UO913" s="2"/>
      <c r="UP913" s="2"/>
      <c r="UQ913" s="2"/>
      <c r="UR913" s="2"/>
      <c r="US913" s="2"/>
      <c r="UT913" s="2"/>
      <c r="UU913" s="2"/>
      <c r="UV913" s="2"/>
      <c r="UW913" s="2"/>
      <c r="UX913" s="2"/>
      <c r="UY913" s="2"/>
      <c r="UZ913" s="2"/>
      <c r="VA913" s="2"/>
      <c r="VB913" s="2"/>
      <c r="VC913" s="2"/>
      <c r="VD913" s="2"/>
      <c r="VE913" s="2"/>
      <c r="VF913" s="2"/>
      <c r="VG913" s="2"/>
      <c r="VH913" s="2"/>
      <c r="VI913" s="2"/>
      <c r="VJ913" s="2"/>
      <c r="VK913" s="2"/>
      <c r="VL913" s="2"/>
      <c r="VM913" s="2"/>
      <c r="VN913" s="2"/>
      <c r="VO913" s="2"/>
      <c r="VP913" s="2"/>
      <c r="VQ913" s="2"/>
      <c r="VR913" s="2"/>
      <c r="VS913" s="2"/>
      <c r="VT913" s="2"/>
      <c r="VU913" s="2"/>
      <c r="VV913" s="2"/>
      <c r="VW913" s="2"/>
      <c r="VX913" s="2"/>
      <c r="VY913" s="2"/>
      <c r="VZ913" s="2"/>
      <c r="WA913" s="2"/>
      <c r="WB913" s="2"/>
      <c r="WC913" s="2"/>
      <c r="WD913" s="2"/>
      <c r="WE913" s="2"/>
      <c r="WF913" s="2"/>
      <c r="WG913" s="2"/>
      <c r="WH913" s="2"/>
      <c r="WI913" s="2"/>
      <c r="WJ913" s="2"/>
      <c r="WK913" s="2"/>
      <c r="WL913" s="2"/>
      <c r="WM913" s="2"/>
      <c r="WN913" s="2"/>
      <c r="WO913" s="2"/>
      <c r="WP913" s="2"/>
      <c r="WQ913" s="2"/>
      <c r="WR913" s="2"/>
      <c r="WS913" s="2"/>
      <c r="WT913" s="2"/>
      <c r="WU913" s="2"/>
      <c r="WV913" s="2"/>
      <c r="WW913" s="2"/>
      <c r="WX913" s="2"/>
      <c r="WY913" s="2"/>
      <c r="WZ913" s="2"/>
      <c r="XA913" s="2"/>
      <c r="XB913" s="2"/>
      <c r="XC913" s="2"/>
      <c r="XD913" s="2"/>
      <c r="XE913" s="2"/>
      <c r="XF913" s="2"/>
      <c r="XG913" s="2"/>
      <c r="XH913" s="2"/>
      <c r="XI913" s="2"/>
      <c r="XJ913" s="2"/>
      <c r="XK913" s="2"/>
      <c r="XL913" s="2"/>
      <c r="XM913" s="2"/>
      <c r="XN913" s="2"/>
      <c r="XO913" s="2"/>
      <c r="XP913" s="2"/>
      <c r="XQ913" s="2"/>
      <c r="XR913" s="2"/>
      <c r="XS913" s="2"/>
      <c r="XT913" s="2"/>
      <c r="XU913" s="2"/>
      <c r="XV913" s="2"/>
      <c r="XW913" s="2"/>
      <c r="XX913" s="2"/>
      <c r="XY913" s="2"/>
      <c r="XZ913" s="2"/>
      <c r="YA913" s="2"/>
      <c r="YB913" s="2"/>
      <c r="YC913" s="2"/>
      <c r="YD913" s="2"/>
      <c r="YE913" s="2"/>
      <c r="YF913" s="2"/>
      <c r="YG913" s="2"/>
      <c r="YH913" s="2"/>
      <c r="YI913" s="2"/>
      <c r="YJ913" s="2"/>
      <c r="YK913" s="2"/>
      <c r="YL913" s="2"/>
      <c r="YM913" s="2"/>
      <c r="YN913" s="2"/>
      <c r="YO913" s="2"/>
      <c r="YP913" s="2"/>
      <c r="YQ913" s="2"/>
      <c r="YR913" s="2"/>
      <c r="YS913" s="2"/>
      <c r="YT913" s="2"/>
      <c r="YU913" s="2"/>
      <c r="YV913" s="2"/>
      <c r="YW913" s="2"/>
      <c r="YX913" s="2"/>
      <c r="YY913" s="2"/>
      <c r="YZ913" s="2"/>
      <c r="ZA913" s="2"/>
      <c r="ZB913" s="2"/>
      <c r="ZC913" s="2"/>
      <c r="ZD913" s="2"/>
      <c r="ZE913" s="2"/>
      <c r="ZF913" s="2"/>
      <c r="ZG913" s="2"/>
      <c r="ZH913" s="2"/>
      <c r="ZI913" s="2"/>
      <c r="ZJ913" s="2"/>
      <c r="ZK913" s="2"/>
      <c r="ZL913" s="2"/>
      <c r="ZM913" s="2"/>
      <c r="ZN913" s="2"/>
      <c r="ZO913" s="2"/>
      <c r="ZP913" s="2"/>
      <c r="ZQ913" s="2"/>
      <c r="ZR913" s="2"/>
      <c r="ZS913" s="2"/>
      <c r="ZT913" s="2"/>
      <c r="ZU913" s="2"/>
      <c r="ZV913" s="2"/>
      <c r="ZW913" s="2"/>
      <c r="ZX913" s="2"/>
      <c r="ZY913" s="2"/>
      <c r="ZZ913" s="2"/>
      <c r="AAA913" s="2"/>
      <c r="AAB913" s="2"/>
      <c r="AAC913" s="2"/>
      <c r="AAD913" s="2"/>
      <c r="AAE913" s="2"/>
      <c r="AAF913" s="2"/>
      <c r="AAG913" s="2"/>
      <c r="AAH913" s="2"/>
      <c r="AAI913" s="2"/>
      <c r="AAJ913" s="2"/>
      <c r="AAK913" s="2"/>
      <c r="AAL913" s="2"/>
      <c r="AAM913" s="2"/>
      <c r="AAN913" s="2"/>
      <c r="AAO913" s="2"/>
      <c r="AAP913" s="2"/>
      <c r="AAQ913" s="2"/>
      <c r="AAR913" s="2"/>
      <c r="AAS913" s="2"/>
      <c r="AAT913" s="2"/>
      <c r="AAU913" s="2"/>
      <c r="AAV913" s="2"/>
      <c r="AAW913" s="2"/>
      <c r="AAX913" s="2"/>
      <c r="AAY913" s="2"/>
      <c r="AAZ913" s="2"/>
      <c r="ABA913" s="2"/>
      <c r="ABB913" s="2"/>
      <c r="ABC913" s="2"/>
      <c r="ABD913" s="2"/>
      <c r="ABE913" s="2"/>
      <c r="ABF913" s="2"/>
      <c r="ABG913" s="2"/>
      <c r="ABH913" s="2"/>
      <c r="ABI913" s="2"/>
      <c r="ABJ913" s="2"/>
      <c r="ABK913" s="2"/>
      <c r="ABL913" s="2"/>
      <c r="ABM913" s="2"/>
      <c r="ABN913" s="2"/>
      <c r="ABO913" s="2"/>
      <c r="ABP913" s="2"/>
      <c r="ABQ913" s="2"/>
      <c r="ABR913" s="2"/>
      <c r="ABS913" s="2"/>
      <c r="ABT913" s="2"/>
      <c r="ABU913" s="2"/>
      <c r="ABV913" s="2"/>
      <c r="ABW913" s="2"/>
      <c r="ABX913" s="2"/>
      <c r="ABY913" s="2"/>
      <c r="ABZ913" s="2"/>
    </row>
    <row r="914" spans="1:754" x14ac:dyDescent="0.2">
      <c r="A914" s="2">
        <v>1950</v>
      </c>
      <c r="B914" s="20" t="s">
        <v>69</v>
      </c>
      <c r="C914" s="6">
        <v>227697</v>
      </c>
      <c r="D914" s="5">
        <v>1822</v>
      </c>
      <c r="E914" s="7">
        <f>C914/D914</f>
        <v>124.97091108671789</v>
      </c>
      <c r="F914" s="11">
        <f>C914/417555</f>
        <v>0.54531019865646446</v>
      </c>
      <c r="G914" s="12">
        <v>121834</v>
      </c>
      <c r="H914" s="16">
        <f>C914/G914</f>
        <v>1.868911798020257</v>
      </c>
    </row>
    <row r="915" spans="1:754" x14ac:dyDescent="0.2">
      <c r="A915" s="2">
        <v>1940</v>
      </c>
      <c r="B915" s="20" t="s">
        <v>69</v>
      </c>
      <c r="C915" s="6">
        <v>272242</v>
      </c>
      <c r="D915" s="5">
        <v>2675</v>
      </c>
      <c r="E915" s="7">
        <f>C915/D915</f>
        <v>101.77271028037383</v>
      </c>
      <c r="F915" s="11">
        <f>C915/417555</f>
        <v>0.65199075570882881</v>
      </c>
      <c r="G915" s="12">
        <v>121834</v>
      </c>
      <c r="H915" s="16">
        <f>C915/G915</f>
        <v>2.2345322323817656</v>
      </c>
    </row>
    <row r="916" spans="1:754" x14ac:dyDescent="0.2">
      <c r="A916">
        <v>1930</v>
      </c>
      <c r="B916" s="20" t="s">
        <v>69</v>
      </c>
      <c r="C916" s="5">
        <v>268552</v>
      </c>
      <c r="D916" s="6">
        <v>2533</v>
      </c>
      <c r="E916" s="7">
        <f>C916/D916</f>
        <v>106.02131859455191</v>
      </c>
      <c r="F916" s="11">
        <f>C916/417555</f>
        <v>0.64315359653219339</v>
      </c>
      <c r="G916" s="12">
        <v>113129</v>
      </c>
      <c r="H916" s="16">
        <f>C916/G916</f>
        <v>2.3738563940280564</v>
      </c>
    </row>
    <row r="917" spans="1:754" x14ac:dyDescent="0.2">
      <c r="A917">
        <v>1920</v>
      </c>
      <c r="B917" s="20" t="s">
        <v>69</v>
      </c>
      <c r="C917" s="5">
        <v>307630</v>
      </c>
      <c r="D917">
        <v>3078</v>
      </c>
      <c r="E917" s="7">
        <f>C917/D917</f>
        <v>99.944769330734246</v>
      </c>
      <c r="F917" s="11">
        <f>C917/417555</f>
        <v>0.73674126761743963</v>
      </c>
      <c r="G917" s="12">
        <v>113129</v>
      </c>
      <c r="H917" s="16">
        <f>C917/G917</f>
        <v>2.71928506395354</v>
      </c>
    </row>
    <row r="918" spans="1:754" x14ac:dyDescent="0.2">
      <c r="A918">
        <v>1910</v>
      </c>
      <c r="B918" s="20" t="s">
        <v>69</v>
      </c>
      <c r="C918" s="5">
        <v>365542</v>
      </c>
      <c r="D918" s="5">
        <v>3654</v>
      </c>
      <c r="E918" s="7">
        <f>C918/D918</f>
        <v>100.03886152162015</v>
      </c>
      <c r="F918" s="11">
        <f>C918/417555</f>
        <v>0.8754343739148136</v>
      </c>
      <c r="G918" s="15"/>
      <c r="DU918" s="2"/>
      <c r="DV918" s="2"/>
      <c r="DW918" s="2"/>
      <c r="DX918" s="2"/>
      <c r="DY918" s="2"/>
      <c r="DZ918" s="2"/>
      <c r="EA918" s="2"/>
      <c r="EB918" s="2"/>
      <c r="EC918" s="2"/>
      <c r="ED918" s="2"/>
      <c r="EE918" s="2"/>
      <c r="EF918" s="2"/>
      <c r="EG918" s="2"/>
      <c r="EH918" s="2"/>
      <c r="EI918" s="2"/>
      <c r="EJ918" s="2"/>
      <c r="EK918" s="2"/>
      <c r="EL918" s="2"/>
      <c r="EM918" s="2"/>
      <c r="EN918" s="2"/>
      <c r="EO918" s="2"/>
      <c r="EP918" s="2"/>
      <c r="EQ918" s="2"/>
      <c r="ER918" s="2"/>
      <c r="ES918" s="2"/>
      <c r="ET918" s="2"/>
      <c r="EU918" s="2"/>
      <c r="EV918" s="2"/>
      <c r="EW918" s="2"/>
      <c r="EX918" s="2"/>
      <c r="EY918" s="2"/>
      <c r="EZ918" s="2"/>
      <c r="FA918" s="2"/>
      <c r="FB918" s="2"/>
      <c r="FC918" s="2"/>
      <c r="FD918" s="2"/>
      <c r="FE918" s="2"/>
      <c r="FF918" s="2"/>
      <c r="FG918" s="2"/>
      <c r="FH918" s="2"/>
      <c r="FI918" s="2"/>
      <c r="FJ918" s="2"/>
      <c r="FK918" s="2"/>
      <c r="FL918" s="2"/>
      <c r="FM918" s="2"/>
      <c r="FN918" s="2"/>
      <c r="FO918" s="2"/>
      <c r="FP918" s="2"/>
      <c r="FQ918" s="2"/>
      <c r="FR918" s="2"/>
      <c r="FS918" s="2"/>
      <c r="FT918" s="2"/>
      <c r="FU918" s="2"/>
      <c r="FV918" s="2"/>
      <c r="FW918" s="2"/>
      <c r="FX918" s="2"/>
      <c r="FY918" s="2"/>
      <c r="FZ918" s="2"/>
      <c r="GA918" s="2"/>
      <c r="GB918" s="2"/>
      <c r="GC918" s="2"/>
      <c r="GD918" s="2"/>
      <c r="GE918" s="2"/>
      <c r="GF918" s="2"/>
      <c r="GG918" s="2"/>
      <c r="GH918" s="2"/>
      <c r="GI918" s="2"/>
      <c r="GJ918" s="2"/>
      <c r="GK918" s="2"/>
      <c r="GL918" s="2"/>
      <c r="GM918" s="2"/>
      <c r="GN918" s="2"/>
      <c r="GO918" s="2"/>
      <c r="GP918" s="2"/>
      <c r="GQ918" s="2"/>
      <c r="GR918" s="2"/>
      <c r="GS918" s="2"/>
      <c r="GT918" s="2"/>
      <c r="GU918" s="2"/>
      <c r="GV918" s="2"/>
      <c r="GW918" s="2"/>
      <c r="GX918" s="2"/>
      <c r="GY918" s="2"/>
      <c r="GZ918" s="2"/>
      <c r="HA918" s="2"/>
      <c r="HB918" s="2"/>
      <c r="HC918" s="2"/>
      <c r="HD918" s="2"/>
      <c r="HE918" s="2"/>
      <c r="HF918" s="2"/>
      <c r="HG918" s="2"/>
      <c r="HH918" s="2"/>
      <c r="HI918" s="2"/>
      <c r="HJ918" s="2"/>
      <c r="HK918" s="2"/>
      <c r="HL918" s="2"/>
      <c r="HM918" s="2"/>
      <c r="HN918" s="2"/>
      <c r="HO918" s="2"/>
      <c r="HP918" s="2"/>
      <c r="HQ918" s="2"/>
      <c r="HR918" s="2"/>
      <c r="HS918" s="2"/>
      <c r="HT918" s="2"/>
      <c r="HU918" s="2"/>
      <c r="HV918" s="2"/>
      <c r="HW918" s="2"/>
      <c r="HX918" s="2"/>
      <c r="HY918" s="2"/>
      <c r="HZ918" s="2"/>
      <c r="IA918" s="2"/>
      <c r="IB918" s="2"/>
      <c r="IC918" s="2"/>
      <c r="ID918" s="2"/>
      <c r="IE918" s="2"/>
      <c r="IF918" s="2"/>
      <c r="IG918" s="2"/>
      <c r="IH918" s="2"/>
      <c r="II918" s="2"/>
      <c r="IJ918" s="2"/>
      <c r="IK918" s="2"/>
      <c r="IL918" s="2"/>
      <c r="IM918" s="2"/>
      <c r="IN918" s="2"/>
      <c r="IO918" s="2"/>
      <c r="IP918" s="2"/>
      <c r="IQ918" s="2"/>
      <c r="IR918" s="2"/>
      <c r="IS918" s="2"/>
      <c r="IT918" s="2"/>
      <c r="IU918" s="2"/>
      <c r="IV918" s="2"/>
      <c r="IW918" s="2"/>
      <c r="IX918" s="2"/>
      <c r="IY918" s="2"/>
      <c r="IZ918" s="2"/>
      <c r="JA918" s="2"/>
      <c r="JB918" s="2"/>
      <c r="JC918" s="2"/>
      <c r="JD918" s="2"/>
      <c r="JE918" s="2"/>
      <c r="JF918" s="2"/>
      <c r="JG918" s="2"/>
      <c r="JH918" s="2"/>
      <c r="JI918" s="2"/>
      <c r="JJ918" s="2"/>
      <c r="JK918" s="2"/>
      <c r="JL918" s="2"/>
      <c r="JM918" s="2"/>
      <c r="JN918" s="2"/>
      <c r="JO918" s="2"/>
      <c r="JP918" s="2"/>
      <c r="JQ918" s="2"/>
      <c r="JR918" s="2"/>
      <c r="JS918" s="2"/>
      <c r="JT918" s="2"/>
      <c r="JU918" s="2"/>
      <c r="JV918" s="2"/>
      <c r="JW918" s="2"/>
      <c r="JX918" s="2"/>
      <c r="JY918" s="2"/>
      <c r="JZ918" s="2"/>
      <c r="KA918" s="2"/>
      <c r="KB918" s="2"/>
      <c r="KC918" s="2"/>
      <c r="KD918" s="2"/>
      <c r="KE918" s="2"/>
      <c r="KF918" s="2"/>
      <c r="KG918" s="2"/>
      <c r="KH918" s="2"/>
      <c r="KI918" s="2"/>
      <c r="KJ918" s="2"/>
      <c r="KK918" s="2"/>
      <c r="KL918" s="2"/>
      <c r="KM918" s="2"/>
      <c r="KN918" s="2"/>
      <c r="KO918" s="2"/>
      <c r="KP918" s="2"/>
      <c r="KQ918" s="2"/>
      <c r="KR918" s="2"/>
      <c r="KS918" s="2"/>
      <c r="KT918" s="2"/>
      <c r="KU918" s="2"/>
      <c r="KV918" s="2"/>
      <c r="KW918" s="2"/>
      <c r="KX918" s="2"/>
      <c r="KY918" s="2"/>
      <c r="KZ918" s="2"/>
      <c r="LA918" s="2"/>
      <c r="LB918" s="2"/>
      <c r="LC918" s="2"/>
      <c r="LD918" s="2"/>
      <c r="LE918" s="2"/>
      <c r="LF918" s="2"/>
      <c r="LG918" s="2"/>
      <c r="LH918" s="2"/>
      <c r="LI918" s="2"/>
      <c r="LJ918" s="2"/>
      <c r="LK918" s="2"/>
      <c r="LL918" s="2"/>
      <c r="LM918" s="2"/>
      <c r="LN918" s="2"/>
      <c r="LO918" s="2"/>
      <c r="LP918" s="2"/>
      <c r="LQ918" s="2"/>
      <c r="LR918" s="2"/>
      <c r="LS918" s="2"/>
      <c r="LT918" s="2"/>
      <c r="LU918" s="2"/>
      <c r="LV918" s="2"/>
      <c r="LW918" s="2"/>
      <c r="LX918" s="2"/>
      <c r="LY918" s="2"/>
      <c r="LZ918" s="2"/>
      <c r="MA918" s="2"/>
      <c r="MB918" s="2"/>
      <c r="MC918" s="2"/>
      <c r="MD918" s="2"/>
      <c r="ME918" s="2"/>
      <c r="MF918" s="2"/>
      <c r="MG918" s="2"/>
      <c r="MH918" s="2"/>
      <c r="MI918" s="2"/>
      <c r="MJ918" s="2"/>
      <c r="MK918" s="2"/>
      <c r="ML918" s="2"/>
      <c r="MM918" s="2"/>
      <c r="MN918" s="2"/>
      <c r="MO918" s="2"/>
      <c r="MP918" s="2"/>
      <c r="MQ918" s="2"/>
      <c r="MR918" s="2"/>
      <c r="MS918" s="2"/>
      <c r="MT918" s="2"/>
      <c r="MU918" s="2"/>
      <c r="MV918" s="2"/>
      <c r="MW918" s="2"/>
      <c r="MX918" s="2"/>
      <c r="MY918" s="2"/>
      <c r="MZ918" s="2"/>
      <c r="NA918" s="2"/>
      <c r="NB918" s="2"/>
      <c r="NC918" s="2"/>
      <c r="ND918" s="2"/>
      <c r="NE918" s="2"/>
      <c r="NF918" s="2"/>
      <c r="NG918" s="2"/>
      <c r="NH918" s="2"/>
      <c r="NI918" s="2"/>
      <c r="NJ918" s="2"/>
      <c r="NK918" s="2"/>
      <c r="NL918" s="2"/>
      <c r="NM918" s="2"/>
      <c r="NN918" s="2"/>
      <c r="NO918" s="2"/>
      <c r="NP918" s="2"/>
      <c r="NQ918" s="2"/>
      <c r="NR918" s="2"/>
      <c r="NS918" s="2"/>
      <c r="NT918" s="2"/>
      <c r="NU918" s="2"/>
      <c r="NV918" s="2"/>
      <c r="NW918" s="2"/>
      <c r="NX918" s="2"/>
      <c r="NY918" s="2"/>
      <c r="NZ918" s="2"/>
      <c r="OA918" s="2"/>
      <c r="OB918" s="2"/>
      <c r="OC918" s="2"/>
      <c r="OD918" s="2"/>
      <c r="OE918" s="2"/>
      <c r="OF918" s="2"/>
      <c r="OG918" s="2"/>
      <c r="OH918" s="2"/>
      <c r="OI918" s="2"/>
      <c r="OJ918" s="2"/>
      <c r="OK918" s="2"/>
      <c r="OL918" s="2"/>
      <c r="OM918" s="2"/>
      <c r="ON918" s="2"/>
      <c r="OO918" s="2"/>
      <c r="OP918" s="2"/>
      <c r="OQ918" s="2"/>
      <c r="OR918" s="2"/>
      <c r="OS918" s="2"/>
      <c r="OT918" s="2"/>
      <c r="OU918" s="2"/>
      <c r="OV918" s="2"/>
      <c r="OW918" s="2"/>
      <c r="OX918" s="2"/>
      <c r="OY918" s="2"/>
      <c r="OZ918" s="2"/>
      <c r="PA918" s="2"/>
      <c r="PB918" s="2"/>
      <c r="PC918" s="2"/>
      <c r="PD918" s="2"/>
      <c r="PE918" s="2"/>
      <c r="PF918" s="2"/>
      <c r="PG918" s="2"/>
      <c r="PH918" s="2"/>
      <c r="PI918" s="2"/>
      <c r="PJ918" s="2"/>
      <c r="PK918" s="2"/>
      <c r="PL918" s="2"/>
      <c r="PM918" s="2"/>
      <c r="PN918" s="2"/>
      <c r="PO918" s="2"/>
      <c r="PP918" s="2"/>
      <c r="PQ918" s="2"/>
      <c r="PR918" s="2"/>
      <c r="PS918" s="2"/>
      <c r="PT918" s="2"/>
      <c r="PU918" s="2"/>
      <c r="PV918" s="2"/>
      <c r="PW918" s="2"/>
      <c r="PX918" s="2"/>
      <c r="PY918" s="2"/>
      <c r="PZ918" s="2"/>
      <c r="QA918" s="2"/>
      <c r="QB918" s="2"/>
      <c r="QC918" s="2"/>
      <c r="QD918" s="2"/>
      <c r="QE918" s="2"/>
      <c r="QF918" s="2"/>
      <c r="QG918" s="2"/>
      <c r="QH918" s="2"/>
      <c r="QI918" s="2"/>
      <c r="QJ918" s="2"/>
      <c r="QK918" s="2"/>
      <c r="QL918" s="2"/>
      <c r="QM918" s="2"/>
      <c r="QN918" s="2"/>
      <c r="QO918" s="2"/>
      <c r="QP918" s="2"/>
      <c r="QQ918" s="2"/>
      <c r="QR918" s="2"/>
      <c r="QS918" s="2"/>
      <c r="QT918" s="2"/>
      <c r="QU918" s="2"/>
      <c r="QV918" s="2"/>
      <c r="QW918" s="2"/>
      <c r="QX918" s="2"/>
      <c r="QY918" s="2"/>
      <c r="QZ918" s="2"/>
      <c r="RA918" s="2"/>
      <c r="RB918" s="2"/>
      <c r="RC918" s="2"/>
      <c r="RD918" s="2"/>
      <c r="RE918" s="2"/>
      <c r="RF918" s="2"/>
      <c r="RG918" s="2"/>
      <c r="RH918" s="2"/>
      <c r="RI918" s="2"/>
      <c r="RJ918" s="2"/>
      <c r="RK918" s="2"/>
      <c r="RL918" s="2"/>
      <c r="RM918" s="2"/>
      <c r="RN918" s="2"/>
      <c r="RO918" s="2"/>
      <c r="RP918" s="2"/>
      <c r="RQ918" s="2"/>
      <c r="RR918" s="2"/>
      <c r="RS918" s="2"/>
      <c r="RT918" s="2"/>
      <c r="RU918" s="2"/>
      <c r="RV918" s="2"/>
      <c r="RW918" s="2"/>
      <c r="RX918" s="2"/>
      <c r="RY918" s="2"/>
      <c r="RZ918" s="2"/>
      <c r="SA918" s="2"/>
      <c r="SB918" s="2"/>
      <c r="SC918" s="2"/>
      <c r="SD918" s="2"/>
      <c r="SE918" s="2"/>
      <c r="SF918" s="2"/>
      <c r="SG918" s="2"/>
      <c r="SH918" s="2"/>
      <c r="SI918" s="2"/>
      <c r="SJ918" s="2"/>
      <c r="SK918" s="2"/>
      <c r="SL918" s="2"/>
      <c r="SM918" s="2"/>
      <c r="SN918" s="2"/>
      <c r="SO918" s="2"/>
      <c r="SP918" s="2"/>
      <c r="SQ918" s="2"/>
      <c r="SR918" s="2"/>
      <c r="SS918" s="2"/>
      <c r="ST918" s="2"/>
      <c r="SU918" s="2"/>
      <c r="SV918" s="2"/>
      <c r="SW918" s="2"/>
      <c r="SX918" s="2"/>
      <c r="SY918" s="2"/>
      <c r="SZ918" s="2"/>
      <c r="TA918" s="2"/>
      <c r="TB918" s="2"/>
      <c r="TC918" s="2"/>
      <c r="TD918" s="2"/>
      <c r="TE918" s="2"/>
      <c r="TF918" s="2"/>
      <c r="TG918" s="2"/>
      <c r="TH918" s="2"/>
      <c r="TI918" s="2"/>
      <c r="TJ918" s="2"/>
      <c r="TK918" s="2"/>
      <c r="TL918" s="2"/>
      <c r="TM918" s="2"/>
      <c r="TN918" s="2"/>
      <c r="TO918" s="2"/>
      <c r="TP918" s="2"/>
      <c r="TQ918" s="2"/>
      <c r="TR918" s="2"/>
      <c r="TS918" s="2"/>
      <c r="TT918" s="2"/>
      <c r="TU918" s="2"/>
      <c r="TV918" s="2"/>
      <c r="TW918" s="2"/>
      <c r="TX918" s="2"/>
      <c r="TY918" s="2"/>
      <c r="TZ918" s="2"/>
      <c r="UA918" s="2"/>
      <c r="UB918" s="2"/>
      <c r="UC918" s="2"/>
      <c r="UD918" s="2"/>
      <c r="UE918" s="2"/>
      <c r="UF918" s="2"/>
      <c r="UG918" s="2"/>
      <c r="UH918" s="2"/>
      <c r="UI918" s="2"/>
      <c r="UJ918" s="2"/>
      <c r="UK918" s="2"/>
      <c r="UL918" s="2"/>
      <c r="UM918" s="2"/>
      <c r="UN918" s="2"/>
      <c r="UO918" s="2"/>
      <c r="UP918" s="2"/>
      <c r="UQ918" s="2"/>
      <c r="UR918" s="2"/>
      <c r="US918" s="2"/>
      <c r="UT918" s="2"/>
      <c r="UU918" s="2"/>
      <c r="UV918" s="2"/>
      <c r="UW918" s="2"/>
      <c r="UX918" s="2"/>
      <c r="UY918" s="2"/>
      <c r="UZ918" s="2"/>
      <c r="VA918" s="2"/>
      <c r="VB918" s="2"/>
      <c r="VC918" s="2"/>
      <c r="VD918" s="2"/>
      <c r="VE918" s="2"/>
      <c r="VF918" s="2"/>
      <c r="VG918" s="2"/>
      <c r="VH918" s="2"/>
      <c r="VI918" s="2"/>
      <c r="VJ918" s="2"/>
      <c r="VK918" s="2"/>
      <c r="VL918" s="2"/>
      <c r="VM918" s="2"/>
      <c r="VN918" s="2"/>
      <c r="VO918" s="2"/>
      <c r="VP918" s="2"/>
      <c r="VQ918" s="2"/>
      <c r="VR918" s="2"/>
      <c r="VS918" s="2"/>
      <c r="VT918" s="2"/>
      <c r="VU918" s="2"/>
      <c r="VV918" s="2"/>
      <c r="VW918" s="2"/>
      <c r="VX918" s="2"/>
      <c r="VY918" s="2"/>
      <c r="VZ918" s="2"/>
      <c r="WA918" s="2"/>
      <c r="WB918" s="2"/>
      <c r="WC918" s="2"/>
      <c r="WD918" s="2"/>
      <c r="WE918" s="2"/>
      <c r="WF918" s="2"/>
      <c r="WG918" s="2"/>
      <c r="WH918" s="2"/>
      <c r="WI918" s="2"/>
      <c r="WJ918" s="2"/>
      <c r="WK918" s="2"/>
      <c r="WL918" s="2"/>
      <c r="WM918" s="2"/>
      <c r="WN918" s="2"/>
      <c r="WO918" s="2"/>
      <c r="WP918" s="2"/>
      <c r="WQ918" s="2"/>
      <c r="WR918" s="2"/>
      <c r="WS918" s="2"/>
      <c r="WT918" s="2"/>
      <c r="WU918" s="2"/>
      <c r="WV918" s="2"/>
      <c r="WW918" s="2"/>
      <c r="WX918" s="2"/>
      <c r="WY918" s="2"/>
      <c r="WZ918" s="2"/>
      <c r="XA918" s="2"/>
      <c r="XB918" s="2"/>
      <c r="XC918" s="2"/>
      <c r="XD918" s="2"/>
      <c r="XE918" s="2"/>
      <c r="XF918" s="2"/>
      <c r="XG918" s="2"/>
      <c r="XH918" s="2"/>
      <c r="XI918" s="2"/>
      <c r="XJ918" s="2"/>
      <c r="XK918" s="2"/>
      <c r="XL918" s="2"/>
      <c r="XM918" s="2"/>
      <c r="XN918" s="2"/>
      <c r="XO918" s="2"/>
      <c r="XP918" s="2"/>
      <c r="XQ918" s="2"/>
      <c r="XR918" s="2"/>
      <c r="XS918" s="2"/>
      <c r="XT918" s="2"/>
      <c r="XU918" s="2"/>
      <c r="XV918" s="2"/>
      <c r="XW918" s="2"/>
      <c r="XX918" s="2"/>
      <c r="XY918" s="2"/>
      <c r="XZ918" s="2"/>
      <c r="YA918" s="2"/>
      <c r="YB918" s="2"/>
      <c r="YC918" s="2"/>
      <c r="YD918" s="2"/>
      <c r="YE918" s="2"/>
      <c r="YF918" s="2"/>
      <c r="YG918" s="2"/>
      <c r="YH918" s="2"/>
      <c r="YI918" s="2"/>
      <c r="YJ918" s="2"/>
      <c r="YK918" s="2"/>
      <c r="YL918" s="2"/>
      <c r="YM918" s="2"/>
      <c r="YN918" s="2"/>
      <c r="YO918" s="2"/>
      <c r="YP918" s="2"/>
      <c r="YQ918" s="2"/>
      <c r="YR918" s="2"/>
      <c r="YS918" s="2"/>
      <c r="YT918" s="2"/>
      <c r="YU918" s="2"/>
      <c r="YV918" s="2"/>
      <c r="YW918" s="2"/>
      <c r="YX918" s="2"/>
      <c r="YY918" s="2"/>
      <c r="YZ918" s="2"/>
      <c r="ZA918" s="2"/>
      <c r="ZB918" s="2"/>
      <c r="ZC918" s="2"/>
      <c r="ZD918" s="2"/>
      <c r="ZE918" s="2"/>
      <c r="ZF918" s="2"/>
      <c r="ZG918" s="2"/>
      <c r="ZH918" s="2"/>
      <c r="ZI918" s="2"/>
      <c r="ZJ918" s="2"/>
      <c r="ZK918" s="2"/>
      <c r="ZL918" s="2"/>
      <c r="ZM918" s="2"/>
      <c r="ZN918" s="2"/>
      <c r="ZO918" s="2"/>
      <c r="ZP918" s="2"/>
      <c r="ZQ918" s="2"/>
      <c r="ZR918" s="2"/>
      <c r="ZS918" s="2"/>
      <c r="ZT918" s="2"/>
      <c r="ZU918" s="2"/>
      <c r="ZV918" s="2"/>
      <c r="ZW918" s="2"/>
      <c r="ZX918" s="2"/>
      <c r="ZY918" s="2"/>
      <c r="ZZ918" s="2"/>
      <c r="AAA918" s="2"/>
      <c r="AAB918" s="2"/>
      <c r="AAC918" s="2"/>
      <c r="AAD918" s="2"/>
      <c r="AAE918" s="2"/>
      <c r="AAF918" s="2"/>
      <c r="AAG918" s="2"/>
      <c r="AAH918" s="2"/>
      <c r="AAI918" s="2"/>
      <c r="AAJ918" s="2"/>
      <c r="AAK918" s="2"/>
      <c r="AAL918" s="2"/>
      <c r="AAM918" s="2"/>
      <c r="AAN918" s="2"/>
      <c r="AAO918" s="2"/>
      <c r="AAP918" s="2"/>
      <c r="AAQ918" s="2"/>
      <c r="AAR918" s="2"/>
      <c r="AAS918" s="2"/>
      <c r="AAT918" s="2"/>
      <c r="AAU918" s="2"/>
      <c r="AAV918" s="2"/>
      <c r="AAW918" s="2"/>
      <c r="AAX918" s="2"/>
      <c r="AAY918" s="2"/>
      <c r="AAZ918" s="2"/>
      <c r="ABA918" s="2"/>
      <c r="ABB918" s="2"/>
      <c r="ABC918" s="2"/>
      <c r="ABD918" s="2"/>
      <c r="ABE918" s="2"/>
      <c r="ABF918" s="2"/>
      <c r="ABG918" s="2"/>
      <c r="ABH918" s="2"/>
      <c r="ABI918" s="2"/>
      <c r="ABJ918" s="2"/>
      <c r="ABK918" s="2"/>
      <c r="ABL918" s="2"/>
      <c r="ABM918" s="2"/>
      <c r="ABN918" s="2"/>
      <c r="ABO918" s="2"/>
      <c r="ABP918" s="2"/>
      <c r="ABQ918" s="2"/>
      <c r="ABR918" s="2"/>
      <c r="ABS918" s="2"/>
      <c r="ABT918" s="2"/>
      <c r="ABU918" s="2"/>
      <c r="ABV918" s="2"/>
      <c r="ABW918" s="2"/>
      <c r="ABX918" s="2"/>
      <c r="ABY918" s="2"/>
      <c r="ABZ918" s="2"/>
    </row>
    <row r="919" spans="1:754" x14ac:dyDescent="0.2">
      <c r="A919">
        <v>1925</v>
      </c>
      <c r="B919" s="20" t="s">
        <v>69</v>
      </c>
      <c r="C919" s="5">
        <v>315992</v>
      </c>
      <c r="D919">
        <v>3130</v>
      </c>
      <c r="E919" s="7">
        <f>C919/D919</f>
        <v>100.955910543131</v>
      </c>
      <c r="F919" s="11">
        <f>C919/417555</f>
        <v>0.75676737196297494</v>
      </c>
      <c r="G919" s="15"/>
    </row>
    <row r="920" spans="1:754" x14ac:dyDescent="0.2">
      <c r="A920" s="2">
        <v>1935</v>
      </c>
      <c r="B920" s="20" t="s">
        <v>69</v>
      </c>
      <c r="C920" s="5">
        <v>280427</v>
      </c>
      <c r="D920" s="6">
        <v>2710</v>
      </c>
      <c r="E920" s="7">
        <f>C920/D920</f>
        <v>103.47859778597785</v>
      </c>
      <c r="F920" s="11">
        <f>C920/417555</f>
        <v>0.67159296380117595</v>
      </c>
      <c r="G920" s="15"/>
    </row>
    <row r="921" spans="1:754" x14ac:dyDescent="0.2">
      <c r="A921" s="2">
        <v>1945</v>
      </c>
      <c r="B921" s="20" t="s">
        <v>69</v>
      </c>
      <c r="C921" s="6">
        <v>275079</v>
      </c>
      <c r="D921" s="5">
        <v>2330</v>
      </c>
      <c r="E921" s="7">
        <f>C921/D921</f>
        <v>118.05965665236052</v>
      </c>
      <c r="F921" s="11">
        <f>C921/417555</f>
        <v>0.65878507023026911</v>
      </c>
      <c r="G921" s="15"/>
    </row>
    <row r="922" spans="1:754" x14ac:dyDescent="0.2">
      <c r="A922" s="2">
        <v>1954</v>
      </c>
      <c r="B922" s="20" t="s">
        <v>69</v>
      </c>
      <c r="C922" s="6">
        <v>216155</v>
      </c>
      <c r="D922" s="5">
        <v>1616</v>
      </c>
      <c r="E922" s="7">
        <f>C922/D922</f>
        <v>133.75928217821783</v>
      </c>
      <c r="F922" s="11">
        <f>C922/417555</f>
        <v>0.51766833111805632</v>
      </c>
      <c r="G922" s="15"/>
    </row>
    <row r="923" spans="1:754" x14ac:dyDescent="0.2">
      <c r="A923" s="2">
        <v>1959</v>
      </c>
      <c r="B923" s="20" t="s">
        <v>69</v>
      </c>
      <c r="C923" s="6">
        <v>179503</v>
      </c>
      <c r="D923" s="5">
        <v>1151</v>
      </c>
      <c r="E923" s="7">
        <f>C923/D923</f>
        <v>155.95395308427453</v>
      </c>
      <c r="F923" s="11">
        <f>C923/417555</f>
        <v>0.4298906730849828</v>
      </c>
    </row>
    <row r="924" spans="1:754" x14ac:dyDescent="0.2">
      <c r="A924" s="2">
        <v>1964</v>
      </c>
      <c r="B924" s="20" t="s">
        <v>69</v>
      </c>
      <c r="C924" s="6">
        <v>156186</v>
      </c>
      <c r="D924" s="5">
        <v>846</v>
      </c>
      <c r="E924" s="7">
        <f>C924/D924</f>
        <v>184.61702127659575</v>
      </c>
      <c r="F924" s="11">
        <f>C924/417555</f>
        <v>0.37404892768617309</v>
      </c>
      <c r="G924" s="15"/>
    </row>
    <row r="925" spans="1:754" x14ac:dyDescent="0.2">
      <c r="A925" s="2">
        <v>1969</v>
      </c>
      <c r="B925" s="20" t="s">
        <v>69</v>
      </c>
      <c r="C925" s="6">
        <v>121697</v>
      </c>
      <c r="D925" s="5">
        <v>649</v>
      </c>
      <c r="E925" s="7">
        <f>C925/D925</f>
        <v>187.5146379044684</v>
      </c>
      <c r="F925" s="11">
        <f>C925/417555</f>
        <v>0.29145142556070458</v>
      </c>
      <c r="G925" s="15"/>
    </row>
    <row r="926" spans="1:754" x14ac:dyDescent="0.2">
      <c r="A926" s="2">
        <v>2007</v>
      </c>
      <c r="B926" s="19" t="s">
        <v>45</v>
      </c>
      <c r="C926" s="6">
        <v>0</v>
      </c>
      <c r="D926">
        <v>14</v>
      </c>
      <c r="E926" s="7">
        <f>C926/D926</f>
        <v>0</v>
      </c>
      <c r="F926" s="11">
        <f>C926/37357</f>
        <v>0</v>
      </c>
      <c r="G926" s="14">
        <v>459642</v>
      </c>
      <c r="H926" s="16">
        <f>C926/G926</f>
        <v>0</v>
      </c>
    </row>
    <row r="927" spans="1:754" x14ac:dyDescent="0.2">
      <c r="A927">
        <v>1982</v>
      </c>
      <c r="B927" s="19" t="s">
        <v>45</v>
      </c>
      <c r="C927" s="6">
        <v>0</v>
      </c>
      <c r="D927" s="5">
        <v>12</v>
      </c>
      <c r="E927" s="7">
        <f>C927/D927</f>
        <v>0</v>
      </c>
      <c r="F927" s="11">
        <f>C927/37357</f>
        <v>0</v>
      </c>
      <c r="G927" s="5">
        <v>359062</v>
      </c>
      <c r="H927" s="16">
        <f>C927/G927</f>
        <v>0</v>
      </c>
      <c r="DU927" s="2"/>
      <c r="DV927" s="2"/>
      <c r="DW927" s="2"/>
      <c r="DX927" s="2"/>
      <c r="DY927" s="2"/>
      <c r="DZ927" s="2"/>
      <c r="EA927" s="2"/>
      <c r="EB927" s="2"/>
      <c r="EC927" s="2"/>
      <c r="ED927" s="2"/>
      <c r="EE927" s="2"/>
      <c r="EF927" s="2"/>
      <c r="EG927" s="2"/>
      <c r="EH927" s="2"/>
      <c r="EI927" s="2"/>
      <c r="EJ927" s="2"/>
      <c r="EK927" s="2"/>
      <c r="EL927" s="2"/>
      <c r="EM927" s="2"/>
      <c r="EN927" s="2"/>
      <c r="EO927" s="2"/>
      <c r="EP927" s="2"/>
      <c r="EQ927" s="2"/>
      <c r="ER927" s="2"/>
      <c r="ES927" s="2"/>
      <c r="ET927" s="2"/>
      <c r="EU927" s="2"/>
      <c r="EV927" s="2"/>
      <c r="EW927" s="2"/>
      <c r="EX927" s="2"/>
      <c r="EY927" s="2"/>
      <c r="EZ927" s="2"/>
      <c r="FA927" s="2"/>
      <c r="FB927" s="2"/>
      <c r="FC927" s="2"/>
      <c r="FD927" s="2"/>
      <c r="FE927" s="2"/>
      <c r="FF927" s="2"/>
      <c r="FG927" s="2"/>
      <c r="FH927" s="2"/>
      <c r="FI927" s="2"/>
      <c r="FJ927" s="2"/>
      <c r="FK927" s="2"/>
      <c r="FL927" s="2"/>
      <c r="FM927" s="2"/>
      <c r="FN927" s="2"/>
      <c r="FO927" s="2"/>
      <c r="FP927" s="2"/>
      <c r="FQ927" s="2"/>
      <c r="FR927" s="2"/>
      <c r="FS927" s="2"/>
      <c r="FT927" s="2"/>
      <c r="FU927" s="2"/>
      <c r="FV927" s="2"/>
      <c r="FW927" s="2"/>
      <c r="FX927" s="2"/>
      <c r="FY927" s="2"/>
      <c r="FZ927" s="2"/>
      <c r="GA927" s="2"/>
      <c r="GB927" s="2"/>
      <c r="GC927" s="2"/>
      <c r="GD927" s="2"/>
      <c r="GE927" s="2"/>
      <c r="GF927" s="2"/>
      <c r="GG927" s="2"/>
      <c r="GH927" s="2"/>
      <c r="GI927" s="2"/>
      <c r="GJ927" s="2"/>
      <c r="GK927" s="2"/>
      <c r="GL927" s="2"/>
      <c r="GM927" s="2"/>
      <c r="GN927" s="2"/>
      <c r="GO927" s="2"/>
      <c r="GP927" s="2"/>
      <c r="GQ927" s="2"/>
      <c r="GR927" s="2"/>
      <c r="GS927" s="2"/>
      <c r="GT927" s="2"/>
      <c r="GU927" s="2"/>
      <c r="GV927" s="2"/>
      <c r="GW927" s="2"/>
      <c r="GX927" s="2"/>
      <c r="GY927" s="2"/>
      <c r="GZ927" s="2"/>
      <c r="HA927" s="2"/>
      <c r="HB927" s="2"/>
      <c r="HC927" s="2"/>
      <c r="HD927" s="2"/>
      <c r="HE927" s="2"/>
      <c r="HF927" s="2"/>
      <c r="HG927" s="2"/>
      <c r="HH927" s="2"/>
      <c r="HI927" s="2"/>
      <c r="HJ927" s="2"/>
      <c r="HK927" s="2"/>
      <c r="HL927" s="2"/>
      <c r="HM927" s="2"/>
      <c r="HN927" s="2"/>
      <c r="HO927" s="2"/>
      <c r="HP927" s="2"/>
      <c r="HQ927" s="2"/>
      <c r="HR927" s="2"/>
      <c r="HS927" s="2"/>
      <c r="HT927" s="2"/>
      <c r="HU927" s="2"/>
      <c r="HV927" s="2"/>
      <c r="HW927" s="2"/>
      <c r="HX927" s="2"/>
      <c r="HY927" s="2"/>
      <c r="HZ927" s="2"/>
      <c r="IA927" s="2"/>
      <c r="IB927" s="2"/>
      <c r="IC927" s="2"/>
      <c r="ID927" s="2"/>
      <c r="IE927" s="2"/>
      <c r="IF927" s="2"/>
      <c r="IG927" s="2"/>
      <c r="IH927" s="2"/>
      <c r="II927" s="2"/>
      <c r="IJ927" s="2"/>
      <c r="IK927" s="2"/>
      <c r="IL927" s="2"/>
      <c r="IM927" s="2"/>
      <c r="IN927" s="2"/>
      <c r="IO927" s="2"/>
      <c r="IP927" s="2"/>
      <c r="IQ927" s="2"/>
      <c r="IR927" s="2"/>
      <c r="IS927" s="2"/>
      <c r="IT927" s="2"/>
      <c r="IU927" s="2"/>
      <c r="IV927" s="2"/>
      <c r="IW927" s="2"/>
      <c r="IX927" s="2"/>
      <c r="IY927" s="2"/>
      <c r="IZ927" s="2"/>
      <c r="JA927" s="2"/>
      <c r="JB927" s="2"/>
      <c r="JC927" s="2"/>
      <c r="JD927" s="2"/>
      <c r="JE927" s="2"/>
      <c r="JF927" s="2"/>
      <c r="JG927" s="2"/>
      <c r="JH927" s="2"/>
      <c r="JI927" s="2"/>
      <c r="JJ927" s="2"/>
      <c r="JK927" s="2"/>
      <c r="JL927" s="2"/>
      <c r="JM927" s="2"/>
      <c r="JN927" s="2"/>
      <c r="JO927" s="2"/>
      <c r="JP927" s="2"/>
      <c r="JQ927" s="2"/>
      <c r="JR927" s="2"/>
      <c r="JS927" s="2"/>
      <c r="JT927" s="2"/>
      <c r="JU927" s="2"/>
      <c r="JV927" s="2"/>
      <c r="JW927" s="2"/>
      <c r="JX927" s="2"/>
      <c r="JY927" s="2"/>
      <c r="JZ927" s="2"/>
      <c r="KA927" s="2"/>
      <c r="KB927" s="2"/>
      <c r="KC927" s="2"/>
      <c r="KD927" s="2"/>
      <c r="KE927" s="2"/>
      <c r="KF927" s="2"/>
      <c r="KG927" s="2"/>
      <c r="KH927" s="2"/>
      <c r="KI927" s="2"/>
      <c r="KJ927" s="2"/>
      <c r="KK927" s="2"/>
      <c r="KL927" s="2"/>
      <c r="KM927" s="2"/>
      <c r="KN927" s="2"/>
      <c r="KO927" s="2"/>
      <c r="KP927" s="2"/>
      <c r="KQ927" s="2"/>
      <c r="KR927" s="2"/>
      <c r="KS927" s="2"/>
      <c r="KT927" s="2"/>
      <c r="KU927" s="2"/>
      <c r="KV927" s="2"/>
      <c r="KW927" s="2"/>
      <c r="KX927" s="2"/>
      <c r="KY927" s="2"/>
      <c r="KZ927" s="2"/>
      <c r="LA927" s="2"/>
      <c r="LB927" s="2"/>
      <c r="LC927" s="2"/>
      <c r="LD927" s="2"/>
      <c r="LE927" s="2"/>
      <c r="LF927" s="2"/>
      <c r="LG927" s="2"/>
      <c r="LH927" s="2"/>
      <c r="LI927" s="2"/>
      <c r="LJ927" s="2"/>
      <c r="LK927" s="2"/>
      <c r="LL927" s="2"/>
      <c r="LM927" s="2"/>
      <c r="LN927" s="2"/>
      <c r="LO927" s="2"/>
      <c r="LP927" s="2"/>
      <c r="LQ927" s="2"/>
      <c r="LR927" s="2"/>
      <c r="LS927" s="2"/>
      <c r="LT927" s="2"/>
      <c r="LU927" s="2"/>
      <c r="LV927" s="2"/>
      <c r="LW927" s="2"/>
      <c r="LX927" s="2"/>
      <c r="LY927" s="2"/>
      <c r="LZ927" s="2"/>
      <c r="MA927" s="2"/>
      <c r="MB927" s="2"/>
      <c r="MC927" s="2"/>
      <c r="MD927" s="2"/>
      <c r="ME927" s="2"/>
      <c r="MF927" s="2"/>
      <c r="MG927" s="2"/>
      <c r="MH927" s="2"/>
      <c r="MI927" s="2"/>
      <c r="MJ927" s="2"/>
      <c r="MK927" s="2"/>
      <c r="ML927" s="2"/>
      <c r="MM927" s="2"/>
      <c r="MN927" s="2"/>
      <c r="MO927" s="2"/>
      <c r="MP927" s="2"/>
      <c r="MQ927" s="2"/>
      <c r="MR927" s="2"/>
      <c r="MS927" s="2"/>
      <c r="MT927" s="2"/>
      <c r="MU927" s="2"/>
      <c r="MV927" s="2"/>
      <c r="MW927" s="2"/>
      <c r="MX927" s="2"/>
      <c r="MY927" s="2"/>
      <c r="MZ927" s="2"/>
      <c r="NA927" s="2"/>
      <c r="NB927" s="2"/>
      <c r="NC927" s="2"/>
      <c r="ND927" s="2"/>
      <c r="NE927" s="2"/>
      <c r="NF927" s="2"/>
      <c r="NG927" s="2"/>
      <c r="NH927" s="2"/>
      <c r="NI927" s="2"/>
      <c r="NJ927" s="2"/>
      <c r="NK927" s="2"/>
      <c r="NL927" s="2"/>
      <c r="NM927" s="2"/>
      <c r="NN927" s="2"/>
      <c r="NO927" s="2"/>
      <c r="NP927" s="2"/>
      <c r="NQ927" s="2"/>
      <c r="NR927" s="2"/>
      <c r="NS927" s="2"/>
      <c r="NT927" s="2"/>
      <c r="NU927" s="2"/>
      <c r="NV927" s="2"/>
      <c r="NW927" s="2"/>
      <c r="NX927" s="2"/>
      <c r="NY927" s="2"/>
      <c r="NZ927" s="2"/>
      <c r="OA927" s="2"/>
      <c r="OB927" s="2"/>
      <c r="OC927" s="2"/>
      <c r="OD927" s="2"/>
      <c r="OE927" s="2"/>
      <c r="OF927" s="2"/>
      <c r="OG927" s="2"/>
      <c r="OH927" s="2"/>
      <c r="OI927" s="2"/>
      <c r="OJ927" s="2"/>
      <c r="OK927" s="2"/>
      <c r="OL927" s="2"/>
      <c r="OM927" s="2"/>
      <c r="ON927" s="2"/>
      <c r="OO927" s="2"/>
      <c r="OP927" s="2"/>
      <c r="OQ927" s="2"/>
      <c r="OR927" s="2"/>
      <c r="OS927" s="2"/>
      <c r="OT927" s="2"/>
      <c r="OU927" s="2"/>
      <c r="OV927" s="2"/>
      <c r="OW927" s="2"/>
      <c r="OX927" s="2"/>
      <c r="OY927" s="2"/>
      <c r="OZ927" s="2"/>
      <c r="PA927" s="2"/>
      <c r="PB927" s="2"/>
      <c r="PC927" s="2"/>
      <c r="PD927" s="2"/>
      <c r="PE927" s="2"/>
      <c r="PF927" s="2"/>
      <c r="PG927" s="2"/>
      <c r="PH927" s="2"/>
      <c r="PI927" s="2"/>
      <c r="PJ927" s="2"/>
      <c r="PK927" s="2"/>
      <c r="PL927" s="2"/>
      <c r="PM927" s="2"/>
      <c r="PN927" s="2"/>
      <c r="PO927" s="2"/>
      <c r="PP927" s="2"/>
      <c r="PQ927" s="2"/>
      <c r="PR927" s="2"/>
      <c r="PS927" s="2"/>
      <c r="PT927" s="2"/>
      <c r="PU927" s="2"/>
      <c r="PV927" s="2"/>
      <c r="PW927" s="2"/>
      <c r="PX927" s="2"/>
      <c r="PY927" s="2"/>
      <c r="PZ927" s="2"/>
      <c r="QA927" s="2"/>
      <c r="QB927" s="2"/>
      <c r="QC927" s="2"/>
      <c r="QD927" s="2"/>
      <c r="QE927" s="2"/>
      <c r="QF927" s="2"/>
      <c r="QG927" s="2"/>
      <c r="QH927" s="2"/>
      <c r="QI927" s="2"/>
      <c r="QJ927" s="2"/>
      <c r="QK927" s="2"/>
      <c r="QL927" s="2"/>
      <c r="QM927" s="2"/>
      <c r="QN927" s="2"/>
      <c r="QO927" s="2"/>
      <c r="QP927" s="2"/>
      <c r="QQ927" s="2"/>
      <c r="QR927" s="2"/>
      <c r="QS927" s="2"/>
      <c r="QT927" s="2"/>
      <c r="QU927" s="2"/>
      <c r="QV927" s="2"/>
      <c r="QW927" s="2"/>
      <c r="QX927" s="2"/>
      <c r="QY927" s="2"/>
      <c r="QZ927" s="2"/>
      <c r="RA927" s="2"/>
      <c r="RB927" s="2"/>
      <c r="RC927" s="2"/>
      <c r="RD927" s="2"/>
      <c r="RE927" s="2"/>
      <c r="RF927" s="2"/>
      <c r="RG927" s="2"/>
      <c r="RH927" s="2"/>
      <c r="RI927" s="2"/>
      <c r="RJ927" s="2"/>
      <c r="RK927" s="2"/>
      <c r="RL927" s="2"/>
      <c r="RM927" s="2"/>
      <c r="RN927" s="2"/>
      <c r="RO927" s="2"/>
      <c r="RP927" s="2"/>
      <c r="RQ927" s="2"/>
      <c r="RR927" s="2"/>
      <c r="RS927" s="2"/>
      <c r="RT927" s="2"/>
      <c r="RU927" s="2"/>
      <c r="RV927" s="2"/>
      <c r="RW927" s="2"/>
      <c r="RX927" s="2"/>
      <c r="RY927" s="2"/>
      <c r="RZ927" s="2"/>
      <c r="SA927" s="2"/>
      <c r="SB927" s="2"/>
      <c r="SC927" s="2"/>
      <c r="SD927" s="2"/>
      <c r="SE927" s="2"/>
      <c r="SF927" s="2"/>
      <c r="SG927" s="2"/>
      <c r="SH927" s="2"/>
      <c r="SI927" s="2"/>
      <c r="SJ927" s="2"/>
      <c r="SK927" s="2"/>
      <c r="SL927" s="2"/>
      <c r="SM927" s="2"/>
      <c r="SN927" s="2"/>
      <c r="SO927" s="2"/>
      <c r="SP927" s="2"/>
      <c r="SQ927" s="2"/>
      <c r="SR927" s="2"/>
      <c r="SS927" s="2"/>
      <c r="ST927" s="2"/>
      <c r="SU927" s="2"/>
      <c r="SV927" s="2"/>
      <c r="SW927" s="2"/>
      <c r="SX927" s="2"/>
      <c r="SY927" s="2"/>
      <c r="SZ927" s="2"/>
      <c r="TA927" s="2"/>
      <c r="TB927" s="2"/>
      <c r="TC927" s="2"/>
      <c r="TD927" s="2"/>
      <c r="TE927" s="2"/>
      <c r="TF927" s="2"/>
      <c r="TG927" s="2"/>
      <c r="TH927" s="2"/>
      <c r="TI927" s="2"/>
      <c r="TJ927" s="2"/>
      <c r="TK927" s="2"/>
      <c r="TL927" s="2"/>
      <c r="TM927" s="2"/>
      <c r="TN927" s="2"/>
      <c r="TO927" s="2"/>
      <c r="TP927" s="2"/>
      <c r="TQ927" s="2"/>
      <c r="TR927" s="2"/>
      <c r="TS927" s="2"/>
      <c r="TT927" s="2"/>
      <c r="TU927" s="2"/>
      <c r="TV927" s="2"/>
      <c r="TW927" s="2"/>
      <c r="TX927" s="2"/>
      <c r="TY927" s="2"/>
      <c r="TZ927" s="2"/>
      <c r="UA927" s="2"/>
      <c r="UB927" s="2"/>
      <c r="UC927" s="2"/>
      <c r="UD927" s="2"/>
      <c r="UE927" s="2"/>
      <c r="UF927" s="2"/>
      <c r="UG927" s="2"/>
      <c r="UH927" s="2"/>
      <c r="UI927" s="2"/>
      <c r="UJ927" s="2"/>
      <c r="UK927" s="2"/>
      <c r="UL927" s="2"/>
      <c r="UM927" s="2"/>
      <c r="UN927" s="2"/>
      <c r="UO927" s="2"/>
      <c r="UP927" s="2"/>
      <c r="UQ927" s="2"/>
      <c r="UR927" s="2"/>
      <c r="US927" s="2"/>
      <c r="UT927" s="2"/>
      <c r="UU927" s="2"/>
      <c r="UV927" s="2"/>
      <c r="UW927" s="2"/>
      <c r="UX927" s="2"/>
      <c r="UY927" s="2"/>
      <c r="UZ927" s="2"/>
      <c r="VA927" s="2"/>
      <c r="VB927" s="2"/>
      <c r="VC927" s="2"/>
      <c r="VD927" s="2"/>
      <c r="VE927" s="2"/>
      <c r="VF927" s="2"/>
      <c r="VG927" s="2"/>
      <c r="VH927" s="2"/>
      <c r="VI927" s="2"/>
      <c r="VJ927" s="2"/>
      <c r="VK927" s="2"/>
      <c r="VL927" s="2"/>
      <c r="VM927" s="2"/>
      <c r="VN927" s="2"/>
      <c r="VO927" s="2"/>
      <c r="VP927" s="2"/>
      <c r="VQ927" s="2"/>
      <c r="VR927" s="2"/>
      <c r="VS927" s="2"/>
      <c r="VT927" s="2"/>
      <c r="VU927" s="2"/>
      <c r="VV927" s="2"/>
      <c r="VW927" s="2"/>
      <c r="VX927" s="2"/>
      <c r="VY927" s="2"/>
      <c r="VZ927" s="2"/>
      <c r="WA927" s="2"/>
      <c r="WB927" s="2"/>
      <c r="WC927" s="2"/>
      <c r="WD927" s="2"/>
      <c r="WE927" s="2"/>
      <c r="WF927" s="2"/>
      <c r="WG927" s="2"/>
      <c r="WH927" s="2"/>
      <c r="WI927" s="2"/>
      <c r="WJ927" s="2"/>
      <c r="WK927" s="2"/>
      <c r="WL927" s="2"/>
      <c r="WM927" s="2"/>
      <c r="WN927" s="2"/>
      <c r="WO927" s="2"/>
      <c r="WP927" s="2"/>
      <c r="WQ927" s="2"/>
      <c r="WR927" s="2"/>
      <c r="WS927" s="2"/>
      <c r="WT927" s="2"/>
      <c r="WU927" s="2"/>
      <c r="WV927" s="2"/>
      <c r="WW927" s="2"/>
      <c r="WX927" s="2"/>
      <c r="WY927" s="2"/>
      <c r="WZ927" s="2"/>
      <c r="XA927" s="2"/>
      <c r="XB927" s="2"/>
      <c r="XC927" s="2"/>
      <c r="XD927" s="2"/>
      <c r="XE927" s="2"/>
      <c r="XF927" s="2"/>
      <c r="XG927" s="2"/>
      <c r="XH927" s="2"/>
      <c r="XI927" s="2"/>
      <c r="XJ927" s="2"/>
      <c r="XK927" s="2"/>
      <c r="XL927" s="2"/>
      <c r="XM927" s="2"/>
      <c r="XN927" s="2"/>
      <c r="XO927" s="2"/>
      <c r="XP927" s="2"/>
      <c r="XQ927" s="2"/>
      <c r="XR927" s="2"/>
      <c r="XS927" s="2"/>
      <c r="XT927" s="2"/>
      <c r="XU927" s="2"/>
      <c r="XV927" s="2"/>
      <c r="XW927" s="2"/>
      <c r="XX927" s="2"/>
      <c r="XY927" s="2"/>
      <c r="XZ927" s="2"/>
      <c r="YA927" s="2"/>
      <c r="YB927" s="2"/>
      <c r="YC927" s="2"/>
      <c r="YD927" s="2"/>
      <c r="YE927" s="2"/>
      <c r="YF927" s="2"/>
      <c r="YG927" s="2"/>
      <c r="YH927" s="2"/>
      <c r="YI927" s="2"/>
      <c r="YJ927" s="2"/>
      <c r="YK927" s="2"/>
      <c r="YL927" s="2"/>
      <c r="YM927" s="2"/>
      <c r="YN927" s="2"/>
      <c r="YO927" s="2"/>
      <c r="YP927" s="2"/>
      <c r="YQ927" s="2"/>
      <c r="YR927" s="2"/>
      <c r="YS927" s="2"/>
      <c r="YT927" s="2"/>
      <c r="YU927" s="2"/>
      <c r="YV927" s="2"/>
      <c r="YW927" s="2"/>
      <c r="YX927" s="2"/>
      <c r="YY927" s="2"/>
      <c r="YZ927" s="2"/>
      <c r="ZA927" s="2"/>
      <c r="ZB927" s="2"/>
      <c r="ZC927" s="2"/>
      <c r="ZD927" s="2"/>
      <c r="ZE927" s="2"/>
      <c r="ZF927" s="2"/>
      <c r="ZG927" s="2"/>
      <c r="ZH927" s="2"/>
      <c r="ZI927" s="2"/>
      <c r="ZJ927" s="2"/>
      <c r="ZK927" s="2"/>
      <c r="ZL927" s="2"/>
      <c r="ZM927" s="2"/>
      <c r="ZN927" s="2"/>
      <c r="ZO927" s="2"/>
      <c r="ZP927" s="2"/>
      <c r="ZQ927" s="2"/>
      <c r="ZR927" s="2"/>
      <c r="ZS927" s="2"/>
      <c r="ZT927" s="2"/>
      <c r="ZU927" s="2"/>
      <c r="ZV927" s="2"/>
      <c r="ZW927" s="2"/>
      <c r="ZX927" s="2"/>
      <c r="ZY927" s="2"/>
      <c r="ZZ927" s="2"/>
      <c r="AAA927" s="2"/>
      <c r="AAB927" s="2"/>
      <c r="AAC927" s="2"/>
      <c r="AAD927" s="2"/>
      <c r="AAE927" s="2"/>
      <c r="AAF927" s="2"/>
      <c r="AAG927" s="2"/>
      <c r="AAH927" s="2"/>
      <c r="AAI927" s="2"/>
      <c r="AAJ927" s="2"/>
      <c r="AAK927" s="2"/>
      <c r="AAL927" s="2"/>
      <c r="AAM927" s="2"/>
      <c r="AAN927" s="2"/>
      <c r="AAO927" s="2"/>
      <c r="AAP927" s="2"/>
      <c r="AAQ927" s="2"/>
      <c r="AAR927" s="2"/>
      <c r="AAS927" s="2"/>
      <c r="AAT927" s="2"/>
      <c r="AAU927" s="2"/>
      <c r="AAV927" s="2"/>
      <c r="AAW927" s="2"/>
      <c r="AAX927" s="2"/>
      <c r="AAY927" s="2"/>
      <c r="AAZ927" s="2"/>
      <c r="ABA927" s="2"/>
      <c r="ABB927" s="2"/>
      <c r="ABC927" s="2"/>
      <c r="ABD927" s="2"/>
      <c r="ABE927" s="2"/>
      <c r="ABF927" s="2"/>
      <c r="ABG927" s="2"/>
      <c r="ABH927" s="2"/>
      <c r="ABI927" s="2"/>
      <c r="ABJ927" s="2"/>
      <c r="ABK927" s="2"/>
      <c r="ABL927" s="2"/>
      <c r="ABM927" s="2"/>
      <c r="ABN927" s="2"/>
      <c r="ABO927" s="2"/>
      <c r="ABP927" s="2"/>
      <c r="ABQ927" s="2"/>
      <c r="ABR927" s="2"/>
      <c r="ABS927" s="2"/>
      <c r="ABT927" s="2"/>
      <c r="ABU927" s="2"/>
      <c r="ABV927" s="2"/>
      <c r="ABW927" s="2"/>
      <c r="ABX927" s="2"/>
      <c r="ABY927" s="2"/>
      <c r="ABZ927" s="2"/>
    </row>
    <row r="928" spans="1:754" x14ac:dyDescent="0.2">
      <c r="A928" s="2">
        <v>2012</v>
      </c>
      <c r="B928" s="19" t="s">
        <v>45</v>
      </c>
      <c r="C928" s="6">
        <v>0</v>
      </c>
      <c r="D928">
        <v>8</v>
      </c>
      <c r="E928" s="7">
        <f>C928/D928</f>
        <v>0</v>
      </c>
      <c r="F928" s="11">
        <f>C928/37357</f>
        <v>0</v>
      </c>
      <c r="G928" s="5">
        <v>470597</v>
      </c>
      <c r="H928" s="16">
        <f>C928/G928</f>
        <v>0</v>
      </c>
    </row>
    <row r="929" spans="1:754" x14ac:dyDescent="0.2">
      <c r="A929" s="2">
        <v>2017</v>
      </c>
      <c r="B929" s="19" t="s">
        <v>45</v>
      </c>
      <c r="C929" s="6">
        <v>0</v>
      </c>
      <c r="D929">
        <v>6</v>
      </c>
      <c r="E929" s="7">
        <f>C929/D929</f>
        <v>0</v>
      </c>
      <c r="F929" s="11">
        <f>C929/37357</f>
        <v>0</v>
      </c>
      <c r="G929" s="5">
        <v>475819</v>
      </c>
      <c r="H929" s="16">
        <f>C929/G929</f>
        <v>0</v>
      </c>
    </row>
    <row r="930" spans="1:754" x14ac:dyDescent="0.2">
      <c r="A930">
        <v>1992</v>
      </c>
      <c r="B930" s="19" t="s">
        <v>45</v>
      </c>
      <c r="C930" s="6">
        <v>0</v>
      </c>
      <c r="D930">
        <v>2</v>
      </c>
      <c r="E930" s="7">
        <f>C930/D930</f>
        <v>0</v>
      </c>
      <c r="F930" s="11">
        <f>C930/37357</f>
        <v>0</v>
      </c>
      <c r="G930" s="5">
        <v>395643</v>
      </c>
      <c r="H930" s="16">
        <f>C930/G930</f>
        <v>0</v>
      </c>
    </row>
    <row r="931" spans="1:754" x14ac:dyDescent="0.2">
      <c r="A931">
        <v>1987</v>
      </c>
      <c r="B931" s="19" t="s">
        <v>45</v>
      </c>
      <c r="C931" s="6">
        <v>16</v>
      </c>
      <c r="D931" s="5">
        <v>7</v>
      </c>
      <c r="E931" s="7">
        <f>C931/D931</f>
        <v>2.2857142857142856</v>
      </c>
      <c r="F931" s="11">
        <f>C931/37357</f>
        <v>4.2829991701689107E-4</v>
      </c>
      <c r="G931" s="14">
        <v>373232</v>
      </c>
      <c r="H931" s="16">
        <f>C931/G931</f>
        <v>4.2868778668495734E-5</v>
      </c>
    </row>
    <row r="932" spans="1:754" x14ac:dyDescent="0.2">
      <c r="A932">
        <v>1997</v>
      </c>
      <c r="B932" s="19" t="s">
        <v>45</v>
      </c>
      <c r="C932" s="6">
        <v>29</v>
      </c>
      <c r="D932">
        <v>7</v>
      </c>
      <c r="E932" s="7">
        <f>C932/D932</f>
        <v>4.1428571428571432</v>
      </c>
      <c r="F932" s="11">
        <f>C932/37357</f>
        <v>7.7629359959311512E-4</v>
      </c>
      <c r="G932" s="14">
        <v>420725</v>
      </c>
      <c r="H932" s="16">
        <f>C932/G932</f>
        <v>6.8928635094182662E-5</v>
      </c>
    </row>
    <row r="933" spans="1:754" x14ac:dyDescent="0.2">
      <c r="A933" s="2">
        <v>2002</v>
      </c>
      <c r="B933" s="19" t="s">
        <v>45</v>
      </c>
      <c r="C933" s="6">
        <v>44</v>
      </c>
      <c r="D933">
        <v>16</v>
      </c>
      <c r="E933" s="7">
        <f>C933/D933</f>
        <v>2.75</v>
      </c>
      <c r="F933" s="11">
        <f>C933/37357</f>
        <v>1.1778247717964504E-3</v>
      </c>
      <c r="G933" s="14">
        <v>452813</v>
      </c>
      <c r="H933" s="16">
        <f>C933/G933</f>
        <v>9.717035509139534E-5</v>
      </c>
    </row>
    <row r="934" spans="1:754" x14ac:dyDescent="0.2">
      <c r="A934" s="2">
        <v>1978</v>
      </c>
      <c r="B934" s="19" t="s">
        <v>45</v>
      </c>
      <c r="C934" s="6">
        <v>46</v>
      </c>
      <c r="D934" s="5">
        <v>16</v>
      </c>
      <c r="E934" s="7">
        <f>C934/D934</f>
        <v>2.875</v>
      </c>
      <c r="F934" s="11">
        <f>C934/37357</f>
        <v>1.2313622614235618E-3</v>
      </c>
      <c r="G934" s="14">
        <v>339617</v>
      </c>
      <c r="H934" s="16">
        <f>C934/G934</f>
        <v>1.3544669436453416E-4</v>
      </c>
    </row>
    <row r="935" spans="1:754" x14ac:dyDescent="0.2">
      <c r="A935" s="2">
        <v>1974</v>
      </c>
      <c r="B935" s="19" t="s">
        <v>45</v>
      </c>
      <c r="C935" s="6">
        <v>49</v>
      </c>
      <c r="D935" s="5">
        <v>14</v>
      </c>
      <c r="E935" s="7">
        <f>C935/D935</f>
        <v>3.5</v>
      </c>
      <c r="F935" s="11">
        <f>C935/37357</f>
        <v>1.311668495864229E-3</v>
      </c>
      <c r="G935" s="14">
        <v>320190</v>
      </c>
      <c r="H935" s="16">
        <f>C935/G935</f>
        <v>1.5303413598176082E-4</v>
      </c>
    </row>
    <row r="936" spans="1:754" x14ac:dyDescent="0.2">
      <c r="A936">
        <v>1930</v>
      </c>
      <c r="B936" s="19" t="s">
        <v>45</v>
      </c>
      <c r="C936" s="5">
        <v>1181</v>
      </c>
      <c r="D936" s="6">
        <v>66</v>
      </c>
      <c r="E936" s="7">
        <f>C936/D936</f>
        <v>17.893939393939394</v>
      </c>
      <c r="F936" s="11">
        <f>C936/37357</f>
        <v>3.1613887624809274E-2</v>
      </c>
      <c r="G936" s="9">
        <v>116531</v>
      </c>
      <c r="H936" s="16">
        <f>C936/G936</f>
        <v>1.0134642284027426E-2</v>
      </c>
    </row>
    <row r="937" spans="1:754" x14ac:dyDescent="0.2">
      <c r="A937" s="2">
        <v>1950</v>
      </c>
      <c r="B937" s="19" t="s">
        <v>45</v>
      </c>
      <c r="C937" s="6">
        <v>2036</v>
      </c>
      <c r="D937" s="5">
        <v>113</v>
      </c>
      <c r="E937" s="7">
        <f>C937/D937</f>
        <v>18.017699115044248</v>
      </c>
      <c r="F937" s="11">
        <f>C937/37357</f>
        <v>5.4501164440399388E-2</v>
      </c>
      <c r="G937" s="12">
        <v>174441</v>
      </c>
      <c r="H937" s="16">
        <f>C937/G937</f>
        <v>1.1671568037330673E-2</v>
      </c>
    </row>
    <row r="938" spans="1:754" x14ac:dyDescent="0.2">
      <c r="A938" s="2">
        <v>1940</v>
      </c>
      <c r="B938" s="19" t="s">
        <v>45</v>
      </c>
      <c r="C938" s="6">
        <v>2077</v>
      </c>
      <c r="D938" s="5">
        <v>98</v>
      </c>
      <c r="E938" s="7">
        <f>C938/D938</f>
        <v>21.193877551020407</v>
      </c>
      <c r="F938" s="11">
        <f>C938/37357</f>
        <v>5.5598682977755172E-2</v>
      </c>
      <c r="G938" s="9">
        <v>174441</v>
      </c>
      <c r="H938" s="16">
        <f>C938/G938</f>
        <v>1.1906604525312283E-2</v>
      </c>
    </row>
    <row r="939" spans="1:754" x14ac:dyDescent="0.2">
      <c r="A939">
        <v>1920</v>
      </c>
      <c r="B939" s="19" t="s">
        <v>45</v>
      </c>
      <c r="C939">
        <v>4230</v>
      </c>
      <c r="D939" s="6">
        <v>121</v>
      </c>
      <c r="E939" s="7">
        <f>C939/D939</f>
        <v>34.958677685950413</v>
      </c>
      <c r="F939" s="11">
        <f>C939/37357</f>
        <v>0.11323179056134058</v>
      </c>
      <c r="G939" s="9">
        <v>116531</v>
      </c>
      <c r="H939" s="16">
        <f>C939/G939</f>
        <v>3.6299353820013557E-2</v>
      </c>
    </row>
    <row r="940" spans="1:754" x14ac:dyDescent="0.2">
      <c r="A940">
        <v>1910</v>
      </c>
      <c r="B940" s="19" t="s">
        <v>45</v>
      </c>
      <c r="C940">
        <v>5320</v>
      </c>
      <c r="D940">
        <v>163</v>
      </c>
      <c r="E940" s="7">
        <f>C940/D940</f>
        <v>32.638036809815951</v>
      </c>
      <c r="F940" s="11">
        <f>C940/37357</f>
        <v>0.14240972240811628</v>
      </c>
      <c r="DU940" s="2"/>
      <c r="DV940" s="2"/>
      <c r="DW940" s="2"/>
      <c r="DX940" s="2"/>
      <c r="DY940" s="2"/>
      <c r="DZ940" s="2"/>
      <c r="EA940" s="2"/>
      <c r="EB940" s="2"/>
      <c r="EC940" s="2"/>
      <c r="ED940" s="2"/>
      <c r="EE940" s="2"/>
      <c r="EF940" s="2"/>
      <c r="EG940" s="2"/>
      <c r="EH940" s="2"/>
      <c r="EI940" s="2"/>
      <c r="EJ940" s="2"/>
      <c r="EK940" s="2"/>
      <c r="EL940" s="2"/>
      <c r="EM940" s="2"/>
      <c r="EN940" s="2"/>
      <c r="EO940" s="2"/>
      <c r="EP940" s="2"/>
      <c r="EQ940" s="2"/>
      <c r="ER940" s="2"/>
      <c r="ES940" s="2"/>
      <c r="ET940" s="2"/>
      <c r="EU940" s="2"/>
      <c r="EV940" s="2"/>
      <c r="EW940" s="2"/>
      <c r="EX940" s="2"/>
      <c r="EY940" s="2"/>
      <c r="EZ940" s="2"/>
      <c r="FA940" s="2"/>
      <c r="FB940" s="2"/>
      <c r="FC940" s="2"/>
      <c r="FD940" s="2"/>
      <c r="FE940" s="2"/>
      <c r="FF940" s="2"/>
      <c r="FG940" s="2"/>
      <c r="FH940" s="2"/>
      <c r="FI940" s="2"/>
      <c r="FJ940" s="2"/>
      <c r="FK940" s="2"/>
      <c r="FL940" s="2"/>
      <c r="FM940" s="2"/>
      <c r="FN940" s="2"/>
      <c r="FO940" s="2"/>
      <c r="FP940" s="2"/>
      <c r="FQ940" s="2"/>
      <c r="FR940" s="2"/>
      <c r="FS940" s="2"/>
      <c r="FT940" s="2"/>
      <c r="FU940" s="2"/>
      <c r="FV940" s="2"/>
      <c r="FW940" s="2"/>
      <c r="FX940" s="2"/>
      <c r="FY940" s="2"/>
      <c r="FZ940" s="2"/>
      <c r="GA940" s="2"/>
      <c r="GB940" s="2"/>
      <c r="GC940" s="2"/>
      <c r="GD940" s="2"/>
      <c r="GE940" s="2"/>
      <c r="GF940" s="2"/>
      <c r="GG940" s="2"/>
      <c r="GH940" s="2"/>
      <c r="GI940" s="2"/>
      <c r="GJ940" s="2"/>
      <c r="GK940" s="2"/>
      <c r="GL940" s="2"/>
      <c r="GM940" s="2"/>
      <c r="GN940" s="2"/>
      <c r="GO940" s="2"/>
      <c r="GP940" s="2"/>
      <c r="GQ940" s="2"/>
      <c r="GR940" s="2"/>
      <c r="GS940" s="2"/>
      <c r="GT940" s="2"/>
      <c r="GU940" s="2"/>
      <c r="GV940" s="2"/>
      <c r="GW940" s="2"/>
      <c r="GX940" s="2"/>
      <c r="GY940" s="2"/>
      <c r="GZ940" s="2"/>
      <c r="HA940" s="2"/>
      <c r="HB940" s="2"/>
      <c r="HC940" s="2"/>
      <c r="HD940" s="2"/>
      <c r="HE940" s="2"/>
      <c r="HF940" s="2"/>
      <c r="HG940" s="2"/>
      <c r="HH940" s="2"/>
      <c r="HI940" s="2"/>
      <c r="HJ940" s="2"/>
      <c r="HK940" s="2"/>
      <c r="HL940" s="2"/>
      <c r="HM940" s="2"/>
      <c r="HN940" s="2"/>
      <c r="HO940" s="2"/>
      <c r="HP940" s="2"/>
      <c r="HQ940" s="2"/>
      <c r="HR940" s="2"/>
      <c r="HS940" s="2"/>
      <c r="HT940" s="2"/>
      <c r="HU940" s="2"/>
      <c r="HV940" s="2"/>
      <c r="HW940" s="2"/>
      <c r="HX940" s="2"/>
      <c r="HY940" s="2"/>
      <c r="HZ940" s="2"/>
      <c r="IA940" s="2"/>
      <c r="IB940" s="2"/>
      <c r="IC940" s="2"/>
      <c r="ID940" s="2"/>
      <c r="IE940" s="2"/>
      <c r="IF940" s="2"/>
      <c r="IG940" s="2"/>
      <c r="IH940" s="2"/>
      <c r="II940" s="2"/>
      <c r="IJ940" s="2"/>
      <c r="IK940" s="2"/>
      <c r="IL940" s="2"/>
      <c r="IM940" s="2"/>
      <c r="IN940" s="2"/>
      <c r="IO940" s="2"/>
      <c r="IP940" s="2"/>
      <c r="IQ940" s="2"/>
      <c r="IR940" s="2"/>
      <c r="IS940" s="2"/>
      <c r="IT940" s="2"/>
      <c r="IU940" s="2"/>
      <c r="IV940" s="2"/>
      <c r="IW940" s="2"/>
      <c r="IX940" s="2"/>
      <c r="IY940" s="2"/>
      <c r="IZ940" s="2"/>
      <c r="JA940" s="2"/>
      <c r="JB940" s="2"/>
      <c r="JC940" s="2"/>
      <c r="JD940" s="2"/>
      <c r="JE940" s="2"/>
      <c r="JF940" s="2"/>
      <c r="JG940" s="2"/>
      <c r="JH940" s="2"/>
      <c r="JI940" s="2"/>
      <c r="JJ940" s="2"/>
      <c r="JK940" s="2"/>
      <c r="JL940" s="2"/>
      <c r="JM940" s="2"/>
      <c r="JN940" s="2"/>
      <c r="JO940" s="2"/>
      <c r="JP940" s="2"/>
      <c r="JQ940" s="2"/>
      <c r="JR940" s="2"/>
      <c r="JS940" s="2"/>
      <c r="JT940" s="2"/>
      <c r="JU940" s="2"/>
      <c r="JV940" s="2"/>
      <c r="JW940" s="2"/>
      <c r="JX940" s="2"/>
      <c r="JY940" s="2"/>
      <c r="JZ940" s="2"/>
      <c r="KA940" s="2"/>
      <c r="KB940" s="2"/>
      <c r="KC940" s="2"/>
      <c r="KD940" s="2"/>
      <c r="KE940" s="2"/>
      <c r="KF940" s="2"/>
      <c r="KG940" s="2"/>
      <c r="KH940" s="2"/>
      <c r="KI940" s="2"/>
      <c r="KJ940" s="2"/>
      <c r="KK940" s="2"/>
      <c r="KL940" s="2"/>
      <c r="KM940" s="2"/>
      <c r="KN940" s="2"/>
      <c r="KO940" s="2"/>
      <c r="KP940" s="2"/>
      <c r="KQ940" s="2"/>
      <c r="KR940" s="2"/>
      <c r="KS940" s="2"/>
      <c r="KT940" s="2"/>
      <c r="KU940" s="2"/>
      <c r="KV940" s="2"/>
      <c r="KW940" s="2"/>
      <c r="KX940" s="2"/>
      <c r="KY940" s="2"/>
      <c r="KZ940" s="2"/>
      <c r="LA940" s="2"/>
      <c r="LB940" s="2"/>
      <c r="LC940" s="2"/>
      <c r="LD940" s="2"/>
      <c r="LE940" s="2"/>
      <c r="LF940" s="2"/>
      <c r="LG940" s="2"/>
      <c r="LH940" s="2"/>
      <c r="LI940" s="2"/>
      <c r="LJ940" s="2"/>
      <c r="LK940" s="2"/>
      <c r="LL940" s="2"/>
      <c r="LM940" s="2"/>
      <c r="LN940" s="2"/>
      <c r="LO940" s="2"/>
      <c r="LP940" s="2"/>
      <c r="LQ940" s="2"/>
      <c r="LR940" s="2"/>
      <c r="LS940" s="2"/>
      <c r="LT940" s="2"/>
      <c r="LU940" s="2"/>
      <c r="LV940" s="2"/>
      <c r="LW940" s="2"/>
      <c r="LX940" s="2"/>
      <c r="LY940" s="2"/>
      <c r="LZ940" s="2"/>
      <c r="MA940" s="2"/>
      <c r="MB940" s="2"/>
      <c r="MC940" s="2"/>
      <c r="MD940" s="2"/>
      <c r="ME940" s="2"/>
      <c r="MF940" s="2"/>
      <c r="MG940" s="2"/>
      <c r="MH940" s="2"/>
      <c r="MI940" s="2"/>
      <c r="MJ940" s="2"/>
      <c r="MK940" s="2"/>
      <c r="ML940" s="2"/>
      <c r="MM940" s="2"/>
      <c r="MN940" s="2"/>
      <c r="MO940" s="2"/>
      <c r="MP940" s="2"/>
      <c r="MQ940" s="2"/>
      <c r="MR940" s="2"/>
      <c r="MS940" s="2"/>
      <c r="MT940" s="2"/>
      <c r="MU940" s="2"/>
      <c r="MV940" s="2"/>
      <c r="MW940" s="2"/>
      <c r="MX940" s="2"/>
      <c r="MY940" s="2"/>
      <c r="MZ940" s="2"/>
      <c r="NA940" s="2"/>
      <c r="NB940" s="2"/>
      <c r="NC940" s="2"/>
      <c r="ND940" s="2"/>
      <c r="NE940" s="2"/>
      <c r="NF940" s="2"/>
      <c r="NG940" s="2"/>
      <c r="NH940" s="2"/>
      <c r="NI940" s="2"/>
      <c r="NJ940" s="2"/>
      <c r="NK940" s="2"/>
      <c r="NL940" s="2"/>
      <c r="NM940" s="2"/>
      <c r="NN940" s="2"/>
      <c r="NO940" s="2"/>
      <c r="NP940" s="2"/>
      <c r="NQ940" s="2"/>
      <c r="NR940" s="2"/>
      <c r="NS940" s="2"/>
      <c r="NT940" s="2"/>
      <c r="NU940" s="2"/>
      <c r="NV940" s="2"/>
      <c r="NW940" s="2"/>
      <c r="NX940" s="2"/>
      <c r="NY940" s="2"/>
      <c r="NZ940" s="2"/>
      <c r="OA940" s="2"/>
      <c r="OB940" s="2"/>
      <c r="OC940" s="2"/>
      <c r="OD940" s="2"/>
      <c r="OE940" s="2"/>
      <c r="OF940" s="2"/>
      <c r="OG940" s="2"/>
      <c r="OH940" s="2"/>
      <c r="OI940" s="2"/>
      <c r="OJ940" s="2"/>
      <c r="OK940" s="2"/>
      <c r="OL940" s="2"/>
      <c r="OM940" s="2"/>
      <c r="ON940" s="2"/>
      <c r="OO940" s="2"/>
      <c r="OP940" s="2"/>
      <c r="OQ940" s="2"/>
      <c r="OR940" s="2"/>
      <c r="OS940" s="2"/>
      <c r="OT940" s="2"/>
      <c r="OU940" s="2"/>
      <c r="OV940" s="2"/>
      <c r="OW940" s="2"/>
      <c r="OX940" s="2"/>
      <c r="OY940" s="2"/>
      <c r="OZ940" s="2"/>
      <c r="PA940" s="2"/>
      <c r="PB940" s="2"/>
      <c r="PC940" s="2"/>
      <c r="PD940" s="2"/>
      <c r="PE940" s="2"/>
      <c r="PF940" s="2"/>
      <c r="PG940" s="2"/>
      <c r="PH940" s="2"/>
      <c r="PI940" s="2"/>
      <c r="PJ940" s="2"/>
      <c r="PK940" s="2"/>
      <c r="PL940" s="2"/>
      <c r="PM940" s="2"/>
      <c r="PN940" s="2"/>
      <c r="PO940" s="2"/>
      <c r="PP940" s="2"/>
      <c r="PQ940" s="2"/>
      <c r="PR940" s="2"/>
      <c r="PS940" s="2"/>
      <c r="PT940" s="2"/>
      <c r="PU940" s="2"/>
      <c r="PV940" s="2"/>
      <c r="PW940" s="2"/>
      <c r="PX940" s="2"/>
      <c r="PY940" s="2"/>
      <c r="PZ940" s="2"/>
      <c r="QA940" s="2"/>
      <c r="QB940" s="2"/>
      <c r="QC940" s="2"/>
      <c r="QD940" s="2"/>
      <c r="QE940" s="2"/>
      <c r="QF940" s="2"/>
      <c r="QG940" s="2"/>
      <c r="QH940" s="2"/>
      <c r="QI940" s="2"/>
      <c r="QJ940" s="2"/>
      <c r="QK940" s="2"/>
      <c r="QL940" s="2"/>
      <c r="QM940" s="2"/>
      <c r="QN940" s="2"/>
      <c r="QO940" s="2"/>
      <c r="QP940" s="2"/>
      <c r="QQ940" s="2"/>
      <c r="QR940" s="2"/>
      <c r="QS940" s="2"/>
      <c r="QT940" s="2"/>
      <c r="QU940" s="2"/>
      <c r="QV940" s="2"/>
      <c r="QW940" s="2"/>
      <c r="QX940" s="2"/>
      <c r="QY940" s="2"/>
      <c r="QZ940" s="2"/>
      <c r="RA940" s="2"/>
      <c r="RB940" s="2"/>
      <c r="RC940" s="2"/>
      <c r="RD940" s="2"/>
      <c r="RE940" s="2"/>
      <c r="RF940" s="2"/>
      <c r="RG940" s="2"/>
      <c r="RH940" s="2"/>
      <c r="RI940" s="2"/>
      <c r="RJ940" s="2"/>
      <c r="RK940" s="2"/>
      <c r="RL940" s="2"/>
      <c r="RM940" s="2"/>
      <c r="RN940" s="2"/>
      <c r="RO940" s="2"/>
      <c r="RP940" s="2"/>
      <c r="RQ940" s="2"/>
      <c r="RR940" s="2"/>
      <c r="RS940" s="2"/>
      <c r="RT940" s="2"/>
      <c r="RU940" s="2"/>
      <c r="RV940" s="2"/>
      <c r="RW940" s="2"/>
      <c r="RX940" s="2"/>
      <c r="RY940" s="2"/>
      <c r="RZ940" s="2"/>
      <c r="SA940" s="2"/>
      <c r="SB940" s="2"/>
      <c r="SC940" s="2"/>
      <c r="SD940" s="2"/>
      <c r="SE940" s="2"/>
      <c r="SF940" s="2"/>
      <c r="SG940" s="2"/>
      <c r="SH940" s="2"/>
      <c r="SI940" s="2"/>
      <c r="SJ940" s="2"/>
      <c r="SK940" s="2"/>
      <c r="SL940" s="2"/>
      <c r="SM940" s="2"/>
      <c r="SN940" s="2"/>
      <c r="SO940" s="2"/>
      <c r="SP940" s="2"/>
      <c r="SQ940" s="2"/>
      <c r="SR940" s="2"/>
      <c r="SS940" s="2"/>
      <c r="ST940" s="2"/>
      <c r="SU940" s="2"/>
      <c r="SV940" s="2"/>
      <c r="SW940" s="2"/>
      <c r="SX940" s="2"/>
      <c r="SY940" s="2"/>
      <c r="SZ940" s="2"/>
      <c r="TA940" s="2"/>
      <c r="TB940" s="2"/>
      <c r="TC940" s="2"/>
      <c r="TD940" s="2"/>
      <c r="TE940" s="2"/>
      <c r="TF940" s="2"/>
      <c r="TG940" s="2"/>
      <c r="TH940" s="2"/>
      <c r="TI940" s="2"/>
      <c r="TJ940" s="2"/>
      <c r="TK940" s="2"/>
      <c r="TL940" s="2"/>
      <c r="TM940" s="2"/>
      <c r="TN940" s="2"/>
      <c r="TO940" s="2"/>
      <c r="TP940" s="2"/>
      <c r="TQ940" s="2"/>
      <c r="TR940" s="2"/>
      <c r="TS940" s="2"/>
      <c r="TT940" s="2"/>
      <c r="TU940" s="2"/>
      <c r="TV940" s="2"/>
      <c r="TW940" s="2"/>
      <c r="TX940" s="2"/>
      <c r="TY940" s="2"/>
      <c r="TZ940" s="2"/>
      <c r="UA940" s="2"/>
      <c r="UB940" s="2"/>
      <c r="UC940" s="2"/>
      <c r="UD940" s="2"/>
      <c r="UE940" s="2"/>
      <c r="UF940" s="2"/>
      <c r="UG940" s="2"/>
      <c r="UH940" s="2"/>
      <c r="UI940" s="2"/>
      <c r="UJ940" s="2"/>
      <c r="UK940" s="2"/>
      <c r="UL940" s="2"/>
      <c r="UM940" s="2"/>
      <c r="UN940" s="2"/>
      <c r="UO940" s="2"/>
      <c r="UP940" s="2"/>
      <c r="UQ940" s="2"/>
      <c r="UR940" s="2"/>
      <c r="US940" s="2"/>
      <c r="UT940" s="2"/>
      <c r="UU940" s="2"/>
      <c r="UV940" s="2"/>
      <c r="UW940" s="2"/>
      <c r="UX940" s="2"/>
      <c r="UY940" s="2"/>
      <c r="UZ940" s="2"/>
      <c r="VA940" s="2"/>
      <c r="VB940" s="2"/>
      <c r="VC940" s="2"/>
      <c r="VD940" s="2"/>
      <c r="VE940" s="2"/>
      <c r="VF940" s="2"/>
      <c r="VG940" s="2"/>
      <c r="VH940" s="2"/>
      <c r="VI940" s="2"/>
      <c r="VJ940" s="2"/>
      <c r="VK940" s="2"/>
      <c r="VL940" s="2"/>
      <c r="VM940" s="2"/>
      <c r="VN940" s="2"/>
      <c r="VO940" s="2"/>
      <c r="VP940" s="2"/>
      <c r="VQ940" s="2"/>
      <c r="VR940" s="2"/>
      <c r="VS940" s="2"/>
      <c r="VT940" s="2"/>
      <c r="VU940" s="2"/>
      <c r="VV940" s="2"/>
      <c r="VW940" s="2"/>
      <c r="VX940" s="2"/>
      <c r="VY940" s="2"/>
      <c r="VZ940" s="2"/>
      <c r="WA940" s="2"/>
      <c r="WB940" s="2"/>
      <c r="WC940" s="2"/>
      <c r="WD940" s="2"/>
      <c r="WE940" s="2"/>
      <c r="WF940" s="2"/>
      <c r="WG940" s="2"/>
      <c r="WH940" s="2"/>
      <c r="WI940" s="2"/>
      <c r="WJ940" s="2"/>
      <c r="WK940" s="2"/>
      <c r="WL940" s="2"/>
      <c r="WM940" s="2"/>
      <c r="WN940" s="2"/>
      <c r="WO940" s="2"/>
      <c r="WP940" s="2"/>
      <c r="WQ940" s="2"/>
      <c r="WR940" s="2"/>
      <c r="WS940" s="2"/>
      <c r="WT940" s="2"/>
      <c r="WU940" s="2"/>
      <c r="WV940" s="2"/>
      <c r="WW940" s="2"/>
      <c r="WX940" s="2"/>
      <c r="WY940" s="2"/>
      <c r="WZ940" s="2"/>
      <c r="XA940" s="2"/>
      <c r="XB940" s="2"/>
      <c r="XC940" s="2"/>
      <c r="XD940" s="2"/>
      <c r="XE940" s="2"/>
      <c r="XF940" s="2"/>
      <c r="XG940" s="2"/>
      <c r="XH940" s="2"/>
      <c r="XI940" s="2"/>
      <c r="XJ940" s="2"/>
      <c r="XK940" s="2"/>
      <c r="XL940" s="2"/>
      <c r="XM940" s="2"/>
      <c r="XN940" s="2"/>
      <c r="XO940" s="2"/>
      <c r="XP940" s="2"/>
      <c r="XQ940" s="2"/>
      <c r="XR940" s="2"/>
      <c r="XS940" s="2"/>
      <c r="XT940" s="2"/>
      <c r="XU940" s="2"/>
      <c r="XV940" s="2"/>
      <c r="XW940" s="2"/>
      <c r="XX940" s="2"/>
      <c r="XY940" s="2"/>
      <c r="XZ940" s="2"/>
      <c r="YA940" s="2"/>
      <c r="YB940" s="2"/>
      <c r="YC940" s="2"/>
      <c r="YD940" s="2"/>
      <c r="YE940" s="2"/>
      <c r="YF940" s="2"/>
      <c r="YG940" s="2"/>
      <c r="YH940" s="2"/>
      <c r="YI940" s="2"/>
      <c r="YJ940" s="2"/>
      <c r="YK940" s="2"/>
      <c r="YL940" s="2"/>
      <c r="YM940" s="2"/>
      <c r="YN940" s="2"/>
      <c r="YO940" s="2"/>
      <c r="YP940" s="2"/>
      <c r="YQ940" s="2"/>
      <c r="YR940" s="2"/>
      <c r="YS940" s="2"/>
      <c r="YT940" s="2"/>
      <c r="YU940" s="2"/>
      <c r="YV940" s="2"/>
      <c r="YW940" s="2"/>
      <c r="YX940" s="2"/>
      <c r="YY940" s="2"/>
      <c r="YZ940" s="2"/>
      <c r="ZA940" s="2"/>
      <c r="ZB940" s="2"/>
      <c r="ZC940" s="2"/>
      <c r="ZD940" s="2"/>
      <c r="ZE940" s="2"/>
      <c r="ZF940" s="2"/>
      <c r="ZG940" s="2"/>
      <c r="ZH940" s="2"/>
      <c r="ZI940" s="2"/>
      <c r="ZJ940" s="2"/>
      <c r="ZK940" s="2"/>
      <c r="ZL940" s="2"/>
      <c r="ZM940" s="2"/>
      <c r="ZN940" s="2"/>
      <c r="ZO940" s="2"/>
      <c r="ZP940" s="2"/>
      <c r="ZQ940" s="2"/>
      <c r="ZR940" s="2"/>
      <c r="ZS940" s="2"/>
      <c r="ZT940" s="2"/>
      <c r="ZU940" s="2"/>
      <c r="ZV940" s="2"/>
      <c r="ZW940" s="2"/>
      <c r="ZX940" s="2"/>
      <c r="ZY940" s="2"/>
      <c r="ZZ940" s="2"/>
      <c r="AAA940" s="2"/>
      <c r="AAB940" s="2"/>
      <c r="AAC940" s="2"/>
      <c r="AAD940" s="2"/>
      <c r="AAE940" s="2"/>
      <c r="AAF940" s="2"/>
      <c r="AAG940" s="2"/>
      <c r="AAH940" s="2"/>
      <c r="AAI940" s="2"/>
      <c r="AAJ940" s="2"/>
      <c r="AAK940" s="2"/>
      <c r="AAL940" s="2"/>
      <c r="AAM940" s="2"/>
      <c r="AAN940" s="2"/>
      <c r="AAO940" s="2"/>
      <c r="AAP940" s="2"/>
      <c r="AAQ940" s="2"/>
      <c r="AAR940" s="2"/>
      <c r="AAS940" s="2"/>
      <c r="AAT940" s="2"/>
      <c r="AAU940" s="2"/>
      <c r="AAV940" s="2"/>
      <c r="AAW940" s="2"/>
      <c r="AAX940" s="2"/>
      <c r="AAY940" s="2"/>
      <c r="AAZ940" s="2"/>
      <c r="ABA940" s="2"/>
      <c r="ABB940" s="2"/>
      <c r="ABC940" s="2"/>
      <c r="ABD940" s="2"/>
      <c r="ABE940" s="2"/>
      <c r="ABF940" s="2"/>
      <c r="ABG940" s="2"/>
      <c r="ABH940" s="2"/>
      <c r="ABI940" s="2"/>
      <c r="ABJ940" s="2"/>
      <c r="ABK940" s="2"/>
      <c r="ABL940" s="2"/>
      <c r="ABM940" s="2"/>
      <c r="ABN940" s="2"/>
      <c r="ABO940" s="2"/>
      <c r="ABP940" s="2"/>
      <c r="ABQ940" s="2"/>
      <c r="ABR940" s="2"/>
      <c r="ABS940" s="2"/>
      <c r="ABT940" s="2"/>
      <c r="ABU940" s="2"/>
      <c r="ABV940" s="2"/>
      <c r="ABW940" s="2"/>
      <c r="ABX940" s="2"/>
      <c r="ABY940" s="2"/>
      <c r="ABZ940" s="2"/>
    </row>
    <row r="941" spans="1:754" x14ac:dyDescent="0.2">
      <c r="A941">
        <v>1925</v>
      </c>
      <c r="B941" s="19" t="s">
        <v>45</v>
      </c>
      <c r="C941">
        <v>3507</v>
      </c>
      <c r="D941" s="6">
        <v>159</v>
      </c>
      <c r="E941" s="7">
        <f>C941/D941</f>
        <v>22.056603773584907</v>
      </c>
      <c r="F941" s="11">
        <f>C941/37357</f>
        <v>9.3877988061139811E-2</v>
      </c>
    </row>
    <row r="942" spans="1:754" x14ac:dyDescent="0.2">
      <c r="A942" s="2">
        <v>1935</v>
      </c>
      <c r="B942" s="19" t="s">
        <v>45</v>
      </c>
      <c r="C942" s="5">
        <v>1298</v>
      </c>
      <c r="D942" s="6">
        <v>91</v>
      </c>
      <c r="E942" s="7">
        <f>C942/D942</f>
        <v>14.263736263736265</v>
      </c>
      <c r="F942" s="11">
        <f>C942/37357</f>
        <v>3.4745830767995291E-2</v>
      </c>
      <c r="G942" s="15"/>
    </row>
    <row r="943" spans="1:754" x14ac:dyDescent="0.2">
      <c r="A943" s="2">
        <v>1954</v>
      </c>
      <c r="B943" s="19" t="s">
        <v>45</v>
      </c>
      <c r="C943" s="6">
        <v>1235</v>
      </c>
      <c r="D943" s="5">
        <v>72</v>
      </c>
      <c r="E943" s="7">
        <f>C943/D943</f>
        <v>17.152777777777779</v>
      </c>
      <c r="F943" s="11">
        <f>C943/37357</f>
        <v>3.305939984474128E-2</v>
      </c>
      <c r="G943" s="15"/>
    </row>
    <row r="944" spans="1:754" x14ac:dyDescent="0.2">
      <c r="A944" s="2">
        <v>1945</v>
      </c>
      <c r="B944" s="19" t="s">
        <v>45</v>
      </c>
      <c r="C944" s="6">
        <v>1202</v>
      </c>
      <c r="D944" s="5">
        <v>65</v>
      </c>
      <c r="E944" s="7">
        <f>C944/D944</f>
        <v>18.492307692307691</v>
      </c>
      <c r="F944" s="11">
        <f>C944/37357</f>
        <v>3.217603126589394E-2</v>
      </c>
    </row>
    <row r="945" spans="1:754" x14ac:dyDescent="0.2">
      <c r="A945" s="2">
        <v>1959</v>
      </c>
      <c r="B945" s="19" t="s">
        <v>45</v>
      </c>
      <c r="C945" s="6">
        <v>1152</v>
      </c>
      <c r="D945" s="5">
        <v>68</v>
      </c>
      <c r="E945" s="7">
        <f>C945/D945</f>
        <v>16.941176470588236</v>
      </c>
      <c r="F945" s="11">
        <f>C945/37357</f>
        <v>3.0837594025216158E-2</v>
      </c>
      <c r="G945" s="15"/>
    </row>
    <row r="946" spans="1:754" x14ac:dyDescent="0.2">
      <c r="A946" s="2">
        <v>1964</v>
      </c>
      <c r="B946" s="19" t="s">
        <v>45</v>
      </c>
      <c r="C946" s="6">
        <v>283</v>
      </c>
      <c r="D946" s="5">
        <v>52</v>
      </c>
      <c r="E946" s="7">
        <f>C946/D946</f>
        <v>5.4423076923076925</v>
      </c>
      <c r="F946" s="11">
        <f>C946/37357</f>
        <v>7.575554782236261E-3</v>
      </c>
      <c r="G946" s="15"/>
    </row>
    <row r="947" spans="1:754" x14ac:dyDescent="0.2">
      <c r="A947" s="2">
        <v>1969</v>
      </c>
      <c r="B947" s="19" t="s">
        <v>45</v>
      </c>
      <c r="C947" s="6">
        <v>64</v>
      </c>
      <c r="D947" s="5">
        <v>0</v>
      </c>
      <c r="E947" s="7">
        <f>0</f>
        <v>0</v>
      </c>
      <c r="F947" s="11">
        <f>C947/37357</f>
        <v>1.7131996680675643E-3</v>
      </c>
      <c r="G947" s="15"/>
    </row>
    <row r="948" spans="1:754" x14ac:dyDescent="0.2">
      <c r="A948" s="2">
        <v>2002</v>
      </c>
      <c r="B948" s="19" t="s">
        <v>46</v>
      </c>
      <c r="C948" s="6">
        <v>0</v>
      </c>
      <c r="D948">
        <v>29</v>
      </c>
      <c r="E948" s="7">
        <f>C948/D948</f>
        <v>0</v>
      </c>
      <c r="F948" s="11">
        <f>C948/111072</f>
        <v>0</v>
      </c>
      <c r="G948" s="14">
        <v>293728</v>
      </c>
      <c r="H948" s="16">
        <f>C948/G948</f>
        <v>0</v>
      </c>
    </row>
    <row r="949" spans="1:754" x14ac:dyDescent="0.2">
      <c r="A949" s="2">
        <v>2007</v>
      </c>
      <c r="B949" s="19" t="s">
        <v>46</v>
      </c>
      <c r="C949" s="6">
        <v>0</v>
      </c>
      <c r="D949">
        <v>21</v>
      </c>
      <c r="E949" s="7">
        <f>C949/D949</f>
        <v>0</v>
      </c>
      <c r="F949" s="11">
        <f>C949/111072</f>
        <v>0</v>
      </c>
      <c r="G949" s="5">
        <v>301668</v>
      </c>
      <c r="H949" s="16">
        <f>C949/G949</f>
        <v>0</v>
      </c>
    </row>
    <row r="950" spans="1:754" x14ac:dyDescent="0.2">
      <c r="A950" s="2">
        <v>2012</v>
      </c>
      <c r="B950" s="19" t="s">
        <v>46</v>
      </c>
      <c r="C950">
        <v>526</v>
      </c>
      <c r="D950">
        <v>23</v>
      </c>
      <c r="E950" s="7">
        <f>C950/D950</f>
        <v>22.869565217391305</v>
      </c>
      <c r="F950" s="11">
        <f>C950/111072</f>
        <v>4.7356669547680783E-3</v>
      </c>
      <c r="G950" s="14">
        <v>317201</v>
      </c>
      <c r="H950" s="16">
        <f>C950/G950</f>
        <v>1.6582545452252673E-3</v>
      </c>
    </row>
    <row r="951" spans="1:754" x14ac:dyDescent="0.2">
      <c r="A951" s="2">
        <v>2017</v>
      </c>
      <c r="B951" s="19" t="s">
        <v>46</v>
      </c>
      <c r="C951">
        <v>576</v>
      </c>
      <c r="D951">
        <v>14</v>
      </c>
      <c r="E951" s="7">
        <f>C951/D951</f>
        <v>41.142857142857146</v>
      </c>
      <c r="F951" s="11">
        <f>C951/111072</f>
        <v>5.1858254105445114E-3</v>
      </c>
      <c r="G951" s="14">
        <v>324600</v>
      </c>
      <c r="H951" s="16">
        <f>C951/G951</f>
        <v>1.7744916820702404E-3</v>
      </c>
    </row>
    <row r="952" spans="1:754" x14ac:dyDescent="0.2">
      <c r="A952">
        <v>1997</v>
      </c>
      <c r="B952" s="19" t="s">
        <v>46</v>
      </c>
      <c r="C952" s="6">
        <v>561</v>
      </c>
      <c r="D952">
        <v>21</v>
      </c>
      <c r="E952" s="7">
        <f>C952/D952</f>
        <v>26.714285714285715</v>
      </c>
      <c r="F952" s="11">
        <f>C952/111072</f>
        <v>5.0507778738115815E-3</v>
      </c>
      <c r="G952" s="14">
        <v>279082</v>
      </c>
      <c r="H952" s="16">
        <f>C952/G952</f>
        <v>2.0101618879039135E-3</v>
      </c>
    </row>
    <row r="953" spans="1:754" x14ac:dyDescent="0.2">
      <c r="A953">
        <v>1992</v>
      </c>
      <c r="B953" s="19" t="s">
        <v>46</v>
      </c>
      <c r="C953" s="6">
        <v>831</v>
      </c>
      <c r="D953">
        <v>27</v>
      </c>
      <c r="E953" s="7">
        <f>C953/D953</f>
        <v>30.777777777777779</v>
      </c>
      <c r="F953" s="11">
        <f>C953/111072</f>
        <v>7.4816335350043218E-3</v>
      </c>
      <c r="G953" s="14">
        <v>269753</v>
      </c>
      <c r="H953" s="16">
        <f>C953/G953</f>
        <v>3.0805959525936691E-3</v>
      </c>
    </row>
    <row r="954" spans="1:754" x14ac:dyDescent="0.2">
      <c r="A954">
        <v>1982</v>
      </c>
      <c r="B954" s="19" t="s">
        <v>46</v>
      </c>
      <c r="C954" s="6">
        <v>933</v>
      </c>
      <c r="D954" s="5">
        <v>36</v>
      </c>
      <c r="E954" s="7">
        <f>C954/D954</f>
        <v>25.916666666666668</v>
      </c>
      <c r="F954" s="11">
        <f>C954/111072</f>
        <v>8.3999567847882449E-3</v>
      </c>
      <c r="G954" s="14">
        <v>260232</v>
      </c>
      <c r="H954" s="16">
        <f>C954/G954</f>
        <v>3.585262381259799E-3</v>
      </c>
      <c r="DU954" s="2"/>
      <c r="DV954" s="2"/>
      <c r="DW954" s="2"/>
      <c r="DX954" s="2"/>
      <c r="DY954" s="2"/>
      <c r="DZ954" s="2"/>
      <c r="EA954" s="2"/>
      <c r="EB954" s="2"/>
      <c r="EC954" s="2"/>
      <c r="ED954" s="2"/>
      <c r="EE954" s="2"/>
      <c r="EF954" s="2"/>
      <c r="EG954" s="2"/>
      <c r="EH954" s="2"/>
      <c r="EI954" s="2"/>
      <c r="EJ954" s="2"/>
      <c r="EK954" s="2"/>
      <c r="EL954" s="2"/>
      <c r="EM954" s="2"/>
      <c r="EN954" s="2"/>
      <c r="EO954" s="2"/>
      <c r="EP954" s="2"/>
      <c r="EQ954" s="2"/>
      <c r="ER954" s="2"/>
      <c r="ES954" s="2"/>
      <c r="ET954" s="2"/>
      <c r="EU954" s="2"/>
      <c r="EV954" s="2"/>
      <c r="EW954" s="2"/>
      <c r="EX954" s="2"/>
      <c r="EY954" s="2"/>
      <c r="EZ954" s="2"/>
      <c r="FA954" s="2"/>
      <c r="FB954" s="2"/>
      <c r="FC954" s="2"/>
      <c r="FD954" s="2"/>
      <c r="FE954" s="2"/>
      <c r="FF954" s="2"/>
      <c r="FG954" s="2"/>
      <c r="FH954" s="2"/>
      <c r="FI954" s="2"/>
      <c r="FJ954" s="2"/>
      <c r="FK954" s="2"/>
      <c r="FL954" s="2"/>
      <c r="FM954" s="2"/>
      <c r="FN954" s="2"/>
      <c r="FO954" s="2"/>
      <c r="FP954" s="2"/>
      <c r="FQ954" s="2"/>
      <c r="FR954" s="2"/>
      <c r="FS954" s="2"/>
      <c r="FT954" s="2"/>
      <c r="FU954" s="2"/>
      <c r="FV954" s="2"/>
      <c r="FW954" s="2"/>
      <c r="FX954" s="2"/>
      <c r="FY954" s="2"/>
      <c r="FZ954" s="2"/>
      <c r="GA954" s="2"/>
      <c r="GB954" s="2"/>
      <c r="GC954" s="2"/>
      <c r="GD954" s="2"/>
      <c r="GE954" s="2"/>
      <c r="GF954" s="2"/>
      <c r="GG954" s="2"/>
      <c r="GH954" s="2"/>
      <c r="GI954" s="2"/>
      <c r="GJ954" s="2"/>
      <c r="GK954" s="2"/>
      <c r="GL954" s="2"/>
      <c r="GM954" s="2"/>
      <c r="GN954" s="2"/>
      <c r="GO954" s="2"/>
      <c r="GP954" s="2"/>
      <c r="GQ954" s="2"/>
      <c r="GR954" s="2"/>
      <c r="GS954" s="2"/>
      <c r="GT954" s="2"/>
      <c r="GU954" s="2"/>
      <c r="GV954" s="2"/>
      <c r="GW954" s="2"/>
      <c r="GX954" s="2"/>
      <c r="GY954" s="2"/>
      <c r="GZ954" s="2"/>
      <c r="HA954" s="2"/>
      <c r="HB954" s="2"/>
      <c r="HC954" s="2"/>
      <c r="HD954" s="2"/>
      <c r="HE954" s="2"/>
      <c r="HF954" s="2"/>
      <c r="HG954" s="2"/>
      <c r="HH954" s="2"/>
      <c r="HI954" s="2"/>
      <c r="HJ954" s="2"/>
      <c r="HK954" s="2"/>
      <c r="HL954" s="2"/>
      <c r="HM954" s="2"/>
      <c r="HN954" s="2"/>
      <c r="HO954" s="2"/>
      <c r="HP954" s="2"/>
      <c r="HQ954" s="2"/>
      <c r="HR954" s="2"/>
      <c r="HS954" s="2"/>
      <c r="HT954" s="2"/>
      <c r="HU954" s="2"/>
      <c r="HV954" s="2"/>
      <c r="HW954" s="2"/>
      <c r="HX954" s="2"/>
      <c r="HY954" s="2"/>
      <c r="HZ954" s="2"/>
      <c r="IA954" s="2"/>
      <c r="IB954" s="2"/>
      <c r="IC954" s="2"/>
      <c r="ID954" s="2"/>
      <c r="IE954" s="2"/>
      <c r="IF954" s="2"/>
      <c r="IG954" s="2"/>
      <c r="IH954" s="2"/>
      <c r="II954" s="2"/>
      <c r="IJ954" s="2"/>
      <c r="IK954" s="2"/>
      <c r="IL954" s="2"/>
      <c r="IM954" s="2"/>
      <c r="IN954" s="2"/>
      <c r="IO954" s="2"/>
      <c r="IP954" s="2"/>
      <c r="IQ954" s="2"/>
      <c r="IR954" s="2"/>
      <c r="IS954" s="2"/>
      <c r="IT954" s="2"/>
      <c r="IU954" s="2"/>
      <c r="IV954" s="2"/>
      <c r="IW954" s="2"/>
      <c r="IX954" s="2"/>
      <c r="IY954" s="2"/>
      <c r="IZ954" s="2"/>
      <c r="JA954" s="2"/>
      <c r="JB954" s="2"/>
      <c r="JC954" s="2"/>
      <c r="JD954" s="2"/>
      <c r="JE954" s="2"/>
      <c r="JF954" s="2"/>
      <c r="JG954" s="2"/>
      <c r="JH954" s="2"/>
      <c r="JI954" s="2"/>
      <c r="JJ954" s="2"/>
      <c r="JK954" s="2"/>
      <c r="JL954" s="2"/>
      <c r="JM954" s="2"/>
      <c r="JN954" s="2"/>
      <c r="JO954" s="2"/>
      <c r="JP954" s="2"/>
      <c r="JQ954" s="2"/>
      <c r="JR954" s="2"/>
      <c r="JS954" s="2"/>
      <c r="JT954" s="2"/>
      <c r="JU954" s="2"/>
      <c r="JV954" s="2"/>
      <c r="JW954" s="2"/>
      <c r="JX954" s="2"/>
      <c r="JY954" s="2"/>
      <c r="JZ954" s="2"/>
      <c r="KA954" s="2"/>
      <c r="KB954" s="2"/>
      <c r="KC954" s="2"/>
      <c r="KD954" s="2"/>
      <c r="KE954" s="2"/>
      <c r="KF954" s="2"/>
      <c r="KG954" s="2"/>
      <c r="KH954" s="2"/>
      <c r="KI954" s="2"/>
      <c r="KJ954" s="2"/>
      <c r="KK954" s="2"/>
      <c r="KL954" s="2"/>
      <c r="KM954" s="2"/>
      <c r="KN954" s="2"/>
      <c r="KO954" s="2"/>
      <c r="KP954" s="2"/>
      <c r="KQ954" s="2"/>
      <c r="KR954" s="2"/>
      <c r="KS954" s="2"/>
      <c r="KT954" s="2"/>
      <c r="KU954" s="2"/>
      <c r="KV954" s="2"/>
      <c r="KW954" s="2"/>
      <c r="KX954" s="2"/>
      <c r="KY954" s="2"/>
      <c r="KZ954" s="2"/>
      <c r="LA954" s="2"/>
      <c r="LB954" s="2"/>
      <c r="LC954" s="2"/>
      <c r="LD954" s="2"/>
      <c r="LE954" s="2"/>
      <c r="LF954" s="2"/>
      <c r="LG954" s="2"/>
      <c r="LH954" s="2"/>
      <c r="LI954" s="2"/>
      <c r="LJ954" s="2"/>
      <c r="LK954" s="2"/>
      <c r="LL954" s="2"/>
      <c r="LM954" s="2"/>
      <c r="LN954" s="2"/>
      <c r="LO954" s="2"/>
      <c r="LP954" s="2"/>
      <c r="LQ954" s="2"/>
      <c r="LR954" s="2"/>
      <c r="LS954" s="2"/>
      <c r="LT954" s="2"/>
      <c r="LU954" s="2"/>
      <c r="LV954" s="2"/>
      <c r="LW954" s="2"/>
      <c r="LX954" s="2"/>
      <c r="LY954" s="2"/>
      <c r="LZ954" s="2"/>
      <c r="MA954" s="2"/>
      <c r="MB954" s="2"/>
      <c r="MC954" s="2"/>
      <c r="MD954" s="2"/>
      <c r="ME954" s="2"/>
      <c r="MF954" s="2"/>
      <c r="MG954" s="2"/>
      <c r="MH954" s="2"/>
      <c r="MI954" s="2"/>
      <c r="MJ954" s="2"/>
      <c r="MK954" s="2"/>
      <c r="ML954" s="2"/>
      <c r="MM954" s="2"/>
      <c r="MN954" s="2"/>
      <c r="MO954" s="2"/>
      <c r="MP954" s="2"/>
      <c r="MQ954" s="2"/>
      <c r="MR954" s="2"/>
      <c r="MS954" s="2"/>
      <c r="MT954" s="2"/>
      <c r="MU954" s="2"/>
      <c r="MV954" s="2"/>
      <c r="MW954" s="2"/>
      <c r="MX954" s="2"/>
      <c r="MY954" s="2"/>
      <c r="MZ954" s="2"/>
      <c r="NA954" s="2"/>
      <c r="NB954" s="2"/>
      <c r="NC954" s="2"/>
      <c r="ND954" s="2"/>
      <c r="NE954" s="2"/>
      <c r="NF954" s="2"/>
      <c r="NG954" s="2"/>
      <c r="NH954" s="2"/>
      <c r="NI954" s="2"/>
      <c r="NJ954" s="2"/>
      <c r="NK954" s="2"/>
      <c r="NL954" s="2"/>
      <c r="NM954" s="2"/>
      <c r="NN954" s="2"/>
      <c r="NO954" s="2"/>
      <c r="NP954" s="2"/>
      <c r="NQ954" s="2"/>
      <c r="NR954" s="2"/>
      <c r="NS954" s="2"/>
      <c r="NT954" s="2"/>
      <c r="NU954" s="2"/>
      <c r="NV954" s="2"/>
      <c r="NW954" s="2"/>
      <c r="NX954" s="2"/>
      <c r="NY954" s="2"/>
      <c r="NZ954" s="2"/>
      <c r="OA954" s="2"/>
      <c r="OB954" s="2"/>
      <c r="OC954" s="2"/>
      <c r="OD954" s="2"/>
      <c r="OE954" s="2"/>
      <c r="OF954" s="2"/>
      <c r="OG954" s="2"/>
      <c r="OH954" s="2"/>
      <c r="OI954" s="2"/>
      <c r="OJ954" s="2"/>
      <c r="OK954" s="2"/>
      <c r="OL954" s="2"/>
      <c r="OM954" s="2"/>
      <c r="ON954" s="2"/>
      <c r="OO954" s="2"/>
      <c r="OP954" s="2"/>
      <c r="OQ954" s="2"/>
      <c r="OR954" s="2"/>
      <c r="OS954" s="2"/>
      <c r="OT954" s="2"/>
      <c r="OU954" s="2"/>
      <c r="OV954" s="2"/>
      <c r="OW954" s="2"/>
      <c r="OX954" s="2"/>
      <c r="OY954" s="2"/>
      <c r="OZ954" s="2"/>
      <c r="PA954" s="2"/>
      <c r="PB954" s="2"/>
      <c r="PC954" s="2"/>
      <c r="PD954" s="2"/>
      <c r="PE954" s="2"/>
      <c r="PF954" s="2"/>
      <c r="PG954" s="2"/>
      <c r="PH954" s="2"/>
      <c r="PI954" s="2"/>
      <c r="PJ954" s="2"/>
      <c r="PK954" s="2"/>
      <c r="PL954" s="2"/>
      <c r="PM954" s="2"/>
      <c r="PN954" s="2"/>
      <c r="PO954" s="2"/>
      <c r="PP954" s="2"/>
      <c r="PQ954" s="2"/>
      <c r="PR954" s="2"/>
      <c r="PS954" s="2"/>
      <c r="PT954" s="2"/>
      <c r="PU954" s="2"/>
      <c r="PV954" s="2"/>
      <c r="PW954" s="2"/>
      <c r="PX954" s="2"/>
      <c r="PY954" s="2"/>
      <c r="PZ954" s="2"/>
      <c r="QA954" s="2"/>
      <c r="QB954" s="2"/>
      <c r="QC954" s="2"/>
      <c r="QD954" s="2"/>
      <c r="QE954" s="2"/>
      <c r="QF954" s="2"/>
      <c r="QG954" s="2"/>
      <c r="QH954" s="2"/>
      <c r="QI954" s="2"/>
      <c r="QJ954" s="2"/>
      <c r="QK954" s="2"/>
      <c r="QL954" s="2"/>
      <c r="QM954" s="2"/>
      <c r="QN954" s="2"/>
      <c r="QO954" s="2"/>
      <c r="QP954" s="2"/>
      <c r="QQ954" s="2"/>
      <c r="QR954" s="2"/>
      <c r="QS954" s="2"/>
      <c r="QT954" s="2"/>
      <c r="QU954" s="2"/>
      <c r="QV954" s="2"/>
      <c r="QW954" s="2"/>
      <c r="QX954" s="2"/>
      <c r="QY954" s="2"/>
      <c r="QZ954" s="2"/>
      <c r="RA954" s="2"/>
      <c r="RB954" s="2"/>
      <c r="RC954" s="2"/>
      <c r="RD954" s="2"/>
      <c r="RE954" s="2"/>
      <c r="RF954" s="2"/>
      <c r="RG954" s="2"/>
      <c r="RH954" s="2"/>
      <c r="RI954" s="2"/>
      <c r="RJ954" s="2"/>
      <c r="RK954" s="2"/>
      <c r="RL954" s="2"/>
      <c r="RM954" s="2"/>
      <c r="RN954" s="2"/>
      <c r="RO954" s="2"/>
      <c r="RP954" s="2"/>
      <c r="RQ954" s="2"/>
      <c r="RR954" s="2"/>
      <c r="RS954" s="2"/>
      <c r="RT954" s="2"/>
      <c r="RU954" s="2"/>
      <c r="RV954" s="2"/>
      <c r="RW954" s="2"/>
      <c r="RX954" s="2"/>
      <c r="RY954" s="2"/>
      <c r="RZ954" s="2"/>
      <c r="SA954" s="2"/>
      <c r="SB954" s="2"/>
      <c r="SC954" s="2"/>
      <c r="SD954" s="2"/>
      <c r="SE954" s="2"/>
      <c r="SF954" s="2"/>
      <c r="SG954" s="2"/>
      <c r="SH954" s="2"/>
      <c r="SI954" s="2"/>
      <c r="SJ954" s="2"/>
      <c r="SK954" s="2"/>
      <c r="SL954" s="2"/>
      <c r="SM954" s="2"/>
      <c r="SN954" s="2"/>
      <c r="SO954" s="2"/>
      <c r="SP954" s="2"/>
      <c r="SQ954" s="2"/>
      <c r="SR954" s="2"/>
      <c r="SS954" s="2"/>
      <c r="ST954" s="2"/>
      <c r="SU954" s="2"/>
      <c r="SV954" s="2"/>
      <c r="SW954" s="2"/>
      <c r="SX954" s="2"/>
      <c r="SY954" s="2"/>
      <c r="SZ954" s="2"/>
      <c r="TA954" s="2"/>
      <c r="TB954" s="2"/>
      <c r="TC954" s="2"/>
      <c r="TD954" s="2"/>
      <c r="TE954" s="2"/>
      <c r="TF954" s="2"/>
      <c r="TG954" s="2"/>
      <c r="TH954" s="2"/>
      <c r="TI954" s="2"/>
      <c r="TJ954" s="2"/>
      <c r="TK954" s="2"/>
      <c r="TL954" s="2"/>
      <c r="TM954" s="2"/>
      <c r="TN954" s="2"/>
      <c r="TO954" s="2"/>
      <c r="TP954" s="2"/>
      <c r="TQ954" s="2"/>
      <c r="TR954" s="2"/>
      <c r="TS954" s="2"/>
      <c r="TT954" s="2"/>
      <c r="TU954" s="2"/>
      <c r="TV954" s="2"/>
      <c r="TW954" s="2"/>
      <c r="TX954" s="2"/>
      <c r="TY954" s="2"/>
      <c r="TZ954" s="2"/>
      <c r="UA954" s="2"/>
      <c r="UB954" s="2"/>
      <c r="UC954" s="2"/>
      <c r="UD954" s="2"/>
      <c r="UE954" s="2"/>
      <c r="UF954" s="2"/>
      <c r="UG954" s="2"/>
      <c r="UH954" s="2"/>
      <c r="UI954" s="2"/>
      <c r="UJ954" s="2"/>
      <c r="UK954" s="2"/>
      <c r="UL954" s="2"/>
      <c r="UM954" s="2"/>
      <c r="UN954" s="2"/>
      <c r="UO954" s="2"/>
      <c r="UP954" s="2"/>
      <c r="UQ954" s="2"/>
      <c r="UR954" s="2"/>
      <c r="US954" s="2"/>
      <c r="UT954" s="2"/>
      <c r="UU954" s="2"/>
      <c r="UV954" s="2"/>
      <c r="UW954" s="2"/>
      <c r="UX954" s="2"/>
      <c r="UY954" s="2"/>
      <c r="UZ954" s="2"/>
      <c r="VA954" s="2"/>
      <c r="VB954" s="2"/>
      <c r="VC954" s="2"/>
      <c r="VD954" s="2"/>
      <c r="VE954" s="2"/>
      <c r="VF954" s="2"/>
      <c r="VG954" s="2"/>
      <c r="VH954" s="2"/>
      <c r="VI954" s="2"/>
      <c r="VJ954" s="2"/>
      <c r="VK954" s="2"/>
      <c r="VL954" s="2"/>
      <c r="VM954" s="2"/>
      <c r="VN954" s="2"/>
      <c r="VO954" s="2"/>
      <c r="VP954" s="2"/>
      <c r="VQ954" s="2"/>
      <c r="VR954" s="2"/>
      <c r="VS954" s="2"/>
      <c r="VT954" s="2"/>
      <c r="VU954" s="2"/>
      <c r="VV954" s="2"/>
      <c r="VW954" s="2"/>
      <c r="VX954" s="2"/>
      <c r="VY954" s="2"/>
      <c r="VZ954" s="2"/>
      <c r="WA954" s="2"/>
      <c r="WB954" s="2"/>
      <c r="WC954" s="2"/>
      <c r="WD954" s="2"/>
      <c r="WE954" s="2"/>
      <c r="WF954" s="2"/>
      <c r="WG954" s="2"/>
      <c r="WH954" s="2"/>
      <c r="WI954" s="2"/>
      <c r="WJ954" s="2"/>
      <c r="WK954" s="2"/>
      <c r="WL954" s="2"/>
      <c r="WM954" s="2"/>
      <c r="WN954" s="2"/>
      <c r="WO954" s="2"/>
      <c r="WP954" s="2"/>
      <c r="WQ954" s="2"/>
      <c r="WR954" s="2"/>
      <c r="WS954" s="2"/>
      <c r="WT954" s="2"/>
      <c r="WU954" s="2"/>
      <c r="WV954" s="2"/>
      <c r="WW954" s="2"/>
      <c r="WX954" s="2"/>
      <c r="WY954" s="2"/>
      <c r="WZ954" s="2"/>
      <c r="XA954" s="2"/>
      <c r="XB954" s="2"/>
      <c r="XC954" s="2"/>
      <c r="XD954" s="2"/>
      <c r="XE954" s="2"/>
      <c r="XF954" s="2"/>
      <c r="XG954" s="2"/>
      <c r="XH954" s="2"/>
      <c r="XI954" s="2"/>
      <c r="XJ954" s="2"/>
      <c r="XK954" s="2"/>
      <c r="XL954" s="2"/>
      <c r="XM954" s="2"/>
      <c r="XN954" s="2"/>
      <c r="XO954" s="2"/>
      <c r="XP954" s="2"/>
      <c r="XQ954" s="2"/>
      <c r="XR954" s="2"/>
      <c r="XS954" s="2"/>
      <c r="XT954" s="2"/>
      <c r="XU954" s="2"/>
      <c r="XV954" s="2"/>
      <c r="XW954" s="2"/>
      <c r="XX954" s="2"/>
      <c r="XY954" s="2"/>
      <c r="XZ954" s="2"/>
      <c r="YA954" s="2"/>
      <c r="YB954" s="2"/>
      <c r="YC954" s="2"/>
      <c r="YD954" s="2"/>
      <c r="YE954" s="2"/>
      <c r="YF954" s="2"/>
      <c r="YG954" s="2"/>
      <c r="YH954" s="2"/>
      <c r="YI954" s="2"/>
      <c r="YJ954" s="2"/>
      <c r="YK954" s="2"/>
      <c r="YL954" s="2"/>
      <c r="YM954" s="2"/>
      <c r="YN954" s="2"/>
      <c r="YO954" s="2"/>
      <c r="YP954" s="2"/>
      <c r="YQ954" s="2"/>
      <c r="YR954" s="2"/>
      <c r="YS954" s="2"/>
      <c r="YT954" s="2"/>
      <c r="YU954" s="2"/>
      <c r="YV954" s="2"/>
      <c r="YW954" s="2"/>
      <c r="YX954" s="2"/>
      <c r="YY954" s="2"/>
      <c r="YZ954" s="2"/>
      <c r="ZA954" s="2"/>
      <c r="ZB954" s="2"/>
      <c r="ZC954" s="2"/>
      <c r="ZD954" s="2"/>
      <c r="ZE954" s="2"/>
      <c r="ZF954" s="2"/>
      <c r="ZG954" s="2"/>
      <c r="ZH954" s="2"/>
      <c r="ZI954" s="2"/>
      <c r="ZJ954" s="2"/>
      <c r="ZK954" s="2"/>
      <c r="ZL954" s="2"/>
      <c r="ZM954" s="2"/>
      <c r="ZN954" s="2"/>
      <c r="ZO954" s="2"/>
      <c r="ZP954" s="2"/>
      <c r="ZQ954" s="2"/>
      <c r="ZR954" s="2"/>
      <c r="ZS954" s="2"/>
      <c r="ZT954" s="2"/>
      <c r="ZU954" s="2"/>
      <c r="ZV954" s="2"/>
      <c r="ZW954" s="2"/>
      <c r="ZX954" s="2"/>
      <c r="ZY954" s="2"/>
      <c r="ZZ954" s="2"/>
      <c r="AAA954" s="2"/>
      <c r="AAB954" s="2"/>
      <c r="AAC954" s="2"/>
      <c r="AAD954" s="2"/>
      <c r="AAE954" s="2"/>
      <c r="AAF954" s="2"/>
      <c r="AAG954" s="2"/>
      <c r="AAH954" s="2"/>
      <c r="AAI954" s="2"/>
      <c r="AAJ954" s="2"/>
      <c r="AAK954" s="2"/>
      <c r="AAL954" s="2"/>
      <c r="AAM954" s="2"/>
      <c r="AAN954" s="2"/>
      <c r="AAO954" s="2"/>
      <c r="AAP954" s="2"/>
      <c r="AAQ954" s="2"/>
      <c r="AAR954" s="2"/>
      <c r="AAS954" s="2"/>
      <c r="AAT954" s="2"/>
      <c r="AAU954" s="2"/>
      <c r="AAV954" s="2"/>
      <c r="AAW954" s="2"/>
      <c r="AAX954" s="2"/>
      <c r="AAY954" s="2"/>
      <c r="AAZ954" s="2"/>
      <c r="ABA954" s="2"/>
      <c r="ABB954" s="2"/>
      <c r="ABC954" s="2"/>
      <c r="ABD954" s="2"/>
      <c r="ABE954" s="2"/>
      <c r="ABF954" s="2"/>
      <c r="ABG954" s="2"/>
      <c r="ABH954" s="2"/>
      <c r="ABI954" s="2"/>
      <c r="ABJ954" s="2"/>
      <c r="ABK954" s="2"/>
      <c r="ABL954" s="2"/>
      <c r="ABM954" s="2"/>
      <c r="ABN954" s="2"/>
      <c r="ABO954" s="2"/>
      <c r="ABP954" s="2"/>
      <c r="ABQ954" s="2"/>
      <c r="ABR954" s="2"/>
      <c r="ABS954" s="2"/>
      <c r="ABT954" s="2"/>
      <c r="ABU954" s="2"/>
      <c r="ABV954" s="2"/>
      <c r="ABW954" s="2"/>
      <c r="ABX954" s="2"/>
      <c r="ABY954" s="2"/>
      <c r="ABZ954" s="2"/>
    </row>
    <row r="955" spans="1:754" x14ac:dyDescent="0.2">
      <c r="A955">
        <v>1987</v>
      </c>
      <c r="B955" s="19" t="s">
        <v>46</v>
      </c>
      <c r="C955" s="6">
        <v>1107</v>
      </c>
      <c r="D955" s="5">
        <v>27</v>
      </c>
      <c r="E955" s="7">
        <f>C955/D955</f>
        <v>41</v>
      </c>
      <c r="F955" s="11">
        <f>C955/111072</f>
        <v>9.966508210890233E-3</v>
      </c>
      <c r="G955" s="14">
        <v>264626</v>
      </c>
      <c r="H955" s="16">
        <f>C955/G955</f>
        <v>4.1832624156356519E-3</v>
      </c>
    </row>
    <row r="956" spans="1:754" x14ac:dyDescent="0.2">
      <c r="A956" s="2">
        <v>1978</v>
      </c>
      <c r="B956" s="19" t="s">
        <v>46</v>
      </c>
      <c r="C956" s="6">
        <v>1069</v>
      </c>
      <c r="D956" s="5">
        <v>37</v>
      </c>
      <c r="E956" s="7">
        <f>C956/D956</f>
        <v>28.891891891891891</v>
      </c>
      <c r="F956" s="11">
        <f>C956/111072</f>
        <v>9.6243877845001435E-3</v>
      </c>
      <c r="G956" s="14">
        <v>254853</v>
      </c>
      <c r="H956" s="16">
        <f>C956/G956</f>
        <v>4.1945749118119076E-3</v>
      </c>
    </row>
    <row r="957" spans="1:754" x14ac:dyDescent="0.2">
      <c r="A957" s="2">
        <v>1974</v>
      </c>
      <c r="B957" s="19" t="s">
        <v>46</v>
      </c>
      <c r="C957" s="6">
        <v>1425</v>
      </c>
      <c r="D957" s="5">
        <v>55</v>
      </c>
      <c r="E957" s="7">
        <f>C957/D957</f>
        <v>25.90909090909091</v>
      </c>
      <c r="F957" s="11">
        <f>C957/111072</f>
        <v>1.2829515989628349E-2</v>
      </c>
      <c r="G957" s="14">
        <v>242094</v>
      </c>
      <c r="H957" s="16">
        <f>C957/G957</f>
        <v>5.8861433988450767E-3</v>
      </c>
    </row>
    <row r="958" spans="1:754" x14ac:dyDescent="0.2">
      <c r="A958" s="2">
        <v>1950</v>
      </c>
      <c r="B958" s="19" t="s">
        <v>46</v>
      </c>
      <c r="C958" s="6">
        <v>9305</v>
      </c>
      <c r="D958" s="5">
        <v>408</v>
      </c>
      <c r="E958" s="7">
        <f>C958/D958</f>
        <v>22.806372549019606</v>
      </c>
      <c r="F958" s="11">
        <f>C958/111072</f>
        <v>8.3774488619994245E-2</v>
      </c>
      <c r="G958" s="12">
        <v>74261</v>
      </c>
      <c r="H958" s="16">
        <f>C958/G958</f>
        <v>0.12530130216398919</v>
      </c>
    </row>
    <row r="959" spans="1:754" x14ac:dyDescent="0.2">
      <c r="A959" s="2">
        <v>1940</v>
      </c>
      <c r="B959" s="19" t="s">
        <v>46</v>
      </c>
      <c r="C959" s="6">
        <v>18711</v>
      </c>
      <c r="D959" s="5">
        <v>355</v>
      </c>
      <c r="E959" s="7">
        <f>C959/D959</f>
        <v>52.707042253521124</v>
      </c>
      <c r="F959" s="11">
        <f>C959/111072</f>
        <v>0.16845829732065687</v>
      </c>
      <c r="G959" s="12">
        <v>74261</v>
      </c>
      <c r="H959" s="16">
        <f>C959/G959</f>
        <v>0.25196267219671159</v>
      </c>
    </row>
    <row r="960" spans="1:754" x14ac:dyDescent="0.2">
      <c r="A960">
        <v>1930</v>
      </c>
      <c r="B960" s="19" t="s">
        <v>46</v>
      </c>
      <c r="C960" s="5">
        <v>18857</v>
      </c>
      <c r="D960" s="6">
        <v>360</v>
      </c>
      <c r="E960" s="7">
        <f>C960/D960</f>
        <v>52.380555555555553</v>
      </c>
      <c r="F960" s="11">
        <f>C960/111072</f>
        <v>0.16977276001152405</v>
      </c>
      <c r="G960" s="12">
        <v>45548</v>
      </c>
      <c r="H960" s="16">
        <f>C960/G960</f>
        <v>0.41400281022218322</v>
      </c>
    </row>
    <row r="961" spans="1:754" x14ac:dyDescent="0.2">
      <c r="A961">
        <v>1920</v>
      </c>
      <c r="B961" s="19" t="s">
        <v>46</v>
      </c>
      <c r="C961" s="5">
        <v>40140</v>
      </c>
      <c r="D961">
        <v>831</v>
      </c>
      <c r="E961" s="7">
        <f>C961/D961</f>
        <v>48.303249097472921</v>
      </c>
      <c r="F961" s="11">
        <f>C961/111072</f>
        <v>0.36138720829732068</v>
      </c>
      <c r="G961" s="12">
        <v>45548</v>
      </c>
      <c r="H961" s="16">
        <f>C961/G961</f>
        <v>0.88126811276016515</v>
      </c>
    </row>
    <row r="962" spans="1:754" x14ac:dyDescent="0.2">
      <c r="A962">
        <v>1925</v>
      </c>
      <c r="B962" s="19" t="s">
        <v>46</v>
      </c>
      <c r="C962" s="5">
        <v>52117</v>
      </c>
      <c r="D962">
        <v>889</v>
      </c>
      <c r="E962" s="7">
        <f>C962/D962</f>
        <v>58.62429696287964</v>
      </c>
      <c r="F962" s="11">
        <f>C962/111072</f>
        <v>0.46921816479400746</v>
      </c>
    </row>
    <row r="963" spans="1:754" x14ac:dyDescent="0.2">
      <c r="A963">
        <v>1910</v>
      </c>
      <c r="B963" s="19" t="s">
        <v>46</v>
      </c>
      <c r="C963" s="5">
        <v>39424</v>
      </c>
      <c r="D963" s="5">
        <v>1133</v>
      </c>
      <c r="E963" s="7">
        <f>C963/D963</f>
        <v>34.796116504854368</v>
      </c>
      <c r="F963" s="11">
        <f>C963/111072</f>
        <v>0.35494093921060216</v>
      </c>
      <c r="G963" s="15"/>
      <c r="DU963" s="2"/>
      <c r="DV963" s="2"/>
      <c r="DW963" s="2"/>
      <c r="DX963" s="2"/>
      <c r="DY963" s="2"/>
      <c r="DZ963" s="2"/>
      <c r="EA963" s="2"/>
      <c r="EB963" s="2"/>
      <c r="EC963" s="2"/>
      <c r="ED963" s="2"/>
      <c r="EE963" s="2"/>
      <c r="EF963" s="2"/>
      <c r="EG963" s="2"/>
      <c r="EH963" s="2"/>
      <c r="EI963" s="2"/>
      <c r="EJ963" s="2"/>
      <c r="EK963" s="2"/>
      <c r="EL963" s="2"/>
      <c r="EM963" s="2"/>
      <c r="EN963" s="2"/>
      <c r="EO963" s="2"/>
      <c r="EP963" s="2"/>
      <c r="EQ963" s="2"/>
      <c r="ER963" s="2"/>
      <c r="ES963" s="2"/>
      <c r="ET963" s="2"/>
      <c r="EU963" s="2"/>
      <c r="EV963" s="2"/>
      <c r="EW963" s="2"/>
      <c r="EX963" s="2"/>
      <c r="EY963" s="2"/>
      <c r="EZ963" s="2"/>
      <c r="FA963" s="2"/>
      <c r="FB963" s="2"/>
      <c r="FC963" s="2"/>
      <c r="FD963" s="2"/>
      <c r="FE963" s="2"/>
      <c r="FF963" s="2"/>
      <c r="FG963" s="2"/>
      <c r="FH963" s="2"/>
      <c r="FI963" s="2"/>
      <c r="FJ963" s="2"/>
      <c r="FK963" s="2"/>
      <c r="FL963" s="2"/>
      <c r="FM963" s="2"/>
      <c r="FN963" s="2"/>
      <c r="FO963" s="2"/>
      <c r="FP963" s="2"/>
      <c r="FQ963" s="2"/>
      <c r="FR963" s="2"/>
      <c r="FS963" s="2"/>
      <c r="FT963" s="2"/>
      <c r="FU963" s="2"/>
      <c r="FV963" s="2"/>
      <c r="FW963" s="2"/>
      <c r="FX963" s="2"/>
      <c r="FY963" s="2"/>
      <c r="FZ963" s="2"/>
      <c r="GA963" s="2"/>
      <c r="GB963" s="2"/>
      <c r="GC963" s="2"/>
      <c r="GD963" s="2"/>
      <c r="GE963" s="2"/>
      <c r="GF963" s="2"/>
      <c r="GG963" s="2"/>
      <c r="GH963" s="2"/>
      <c r="GI963" s="2"/>
      <c r="GJ963" s="2"/>
      <c r="GK963" s="2"/>
      <c r="GL963" s="2"/>
      <c r="GM963" s="2"/>
      <c r="GN963" s="2"/>
      <c r="GO963" s="2"/>
      <c r="GP963" s="2"/>
      <c r="GQ963" s="2"/>
      <c r="GR963" s="2"/>
      <c r="GS963" s="2"/>
      <c r="GT963" s="2"/>
      <c r="GU963" s="2"/>
      <c r="GV963" s="2"/>
      <c r="GW963" s="2"/>
      <c r="GX963" s="2"/>
      <c r="GY963" s="2"/>
      <c r="GZ963" s="2"/>
      <c r="HA963" s="2"/>
      <c r="HB963" s="2"/>
      <c r="HC963" s="2"/>
      <c r="HD963" s="2"/>
      <c r="HE963" s="2"/>
      <c r="HF963" s="2"/>
      <c r="HG963" s="2"/>
      <c r="HH963" s="2"/>
      <c r="HI963" s="2"/>
      <c r="HJ963" s="2"/>
      <c r="HK963" s="2"/>
      <c r="HL963" s="2"/>
      <c r="HM963" s="2"/>
      <c r="HN963" s="2"/>
      <c r="HO963" s="2"/>
      <c r="HP963" s="2"/>
      <c r="HQ963" s="2"/>
      <c r="HR963" s="2"/>
      <c r="HS963" s="2"/>
      <c r="HT963" s="2"/>
      <c r="HU963" s="2"/>
      <c r="HV963" s="2"/>
      <c r="HW963" s="2"/>
      <c r="HX963" s="2"/>
      <c r="HY963" s="2"/>
      <c r="HZ963" s="2"/>
      <c r="IA963" s="2"/>
      <c r="IB963" s="2"/>
      <c r="IC963" s="2"/>
      <c r="ID963" s="2"/>
      <c r="IE963" s="2"/>
      <c r="IF963" s="2"/>
      <c r="IG963" s="2"/>
      <c r="IH963" s="2"/>
      <c r="II963" s="2"/>
      <c r="IJ963" s="2"/>
      <c r="IK963" s="2"/>
      <c r="IL963" s="2"/>
      <c r="IM963" s="2"/>
      <c r="IN963" s="2"/>
      <c r="IO963" s="2"/>
      <c r="IP963" s="2"/>
      <c r="IQ963" s="2"/>
      <c r="IR963" s="2"/>
      <c r="IS963" s="2"/>
      <c r="IT963" s="2"/>
      <c r="IU963" s="2"/>
      <c r="IV963" s="2"/>
      <c r="IW963" s="2"/>
      <c r="IX963" s="2"/>
      <c r="IY963" s="2"/>
      <c r="IZ963" s="2"/>
      <c r="JA963" s="2"/>
      <c r="JB963" s="2"/>
      <c r="JC963" s="2"/>
      <c r="JD963" s="2"/>
      <c r="JE963" s="2"/>
      <c r="JF963" s="2"/>
      <c r="JG963" s="2"/>
      <c r="JH963" s="2"/>
      <c r="JI963" s="2"/>
      <c r="JJ963" s="2"/>
      <c r="JK963" s="2"/>
      <c r="JL963" s="2"/>
      <c r="JM963" s="2"/>
      <c r="JN963" s="2"/>
      <c r="JO963" s="2"/>
      <c r="JP963" s="2"/>
      <c r="JQ963" s="2"/>
      <c r="JR963" s="2"/>
      <c r="JS963" s="2"/>
      <c r="JT963" s="2"/>
      <c r="JU963" s="2"/>
      <c r="JV963" s="2"/>
      <c r="JW963" s="2"/>
      <c r="JX963" s="2"/>
      <c r="JY963" s="2"/>
      <c r="JZ963" s="2"/>
      <c r="KA963" s="2"/>
      <c r="KB963" s="2"/>
      <c r="KC963" s="2"/>
      <c r="KD963" s="2"/>
      <c r="KE963" s="2"/>
      <c r="KF963" s="2"/>
      <c r="KG963" s="2"/>
      <c r="KH963" s="2"/>
      <c r="KI963" s="2"/>
      <c r="KJ963" s="2"/>
      <c r="KK963" s="2"/>
      <c r="KL963" s="2"/>
      <c r="KM963" s="2"/>
      <c r="KN963" s="2"/>
      <c r="KO963" s="2"/>
      <c r="KP963" s="2"/>
      <c r="KQ963" s="2"/>
      <c r="KR963" s="2"/>
      <c r="KS963" s="2"/>
      <c r="KT963" s="2"/>
      <c r="KU963" s="2"/>
      <c r="KV963" s="2"/>
      <c r="KW963" s="2"/>
      <c r="KX963" s="2"/>
      <c r="KY963" s="2"/>
      <c r="KZ963" s="2"/>
      <c r="LA963" s="2"/>
      <c r="LB963" s="2"/>
      <c r="LC963" s="2"/>
      <c r="LD963" s="2"/>
      <c r="LE963" s="2"/>
      <c r="LF963" s="2"/>
      <c r="LG963" s="2"/>
      <c r="LH963" s="2"/>
      <c r="LI963" s="2"/>
      <c r="LJ963" s="2"/>
      <c r="LK963" s="2"/>
      <c r="LL963" s="2"/>
      <c r="LM963" s="2"/>
      <c r="LN963" s="2"/>
      <c r="LO963" s="2"/>
      <c r="LP963" s="2"/>
      <c r="LQ963" s="2"/>
      <c r="LR963" s="2"/>
      <c r="LS963" s="2"/>
      <c r="LT963" s="2"/>
      <c r="LU963" s="2"/>
      <c r="LV963" s="2"/>
      <c r="LW963" s="2"/>
      <c r="LX963" s="2"/>
      <c r="LY963" s="2"/>
      <c r="LZ963" s="2"/>
      <c r="MA963" s="2"/>
      <c r="MB963" s="2"/>
      <c r="MC963" s="2"/>
      <c r="MD963" s="2"/>
      <c r="ME963" s="2"/>
      <c r="MF963" s="2"/>
      <c r="MG963" s="2"/>
      <c r="MH963" s="2"/>
      <c r="MI963" s="2"/>
      <c r="MJ963" s="2"/>
      <c r="MK963" s="2"/>
      <c r="ML963" s="2"/>
      <c r="MM963" s="2"/>
      <c r="MN963" s="2"/>
      <c r="MO963" s="2"/>
      <c r="MP963" s="2"/>
      <c r="MQ963" s="2"/>
      <c r="MR963" s="2"/>
      <c r="MS963" s="2"/>
      <c r="MT963" s="2"/>
      <c r="MU963" s="2"/>
      <c r="MV963" s="2"/>
      <c r="MW963" s="2"/>
      <c r="MX963" s="2"/>
      <c r="MY963" s="2"/>
      <c r="MZ963" s="2"/>
      <c r="NA963" s="2"/>
      <c r="NB963" s="2"/>
      <c r="NC963" s="2"/>
      <c r="ND963" s="2"/>
      <c r="NE963" s="2"/>
      <c r="NF963" s="2"/>
      <c r="NG963" s="2"/>
      <c r="NH963" s="2"/>
      <c r="NI963" s="2"/>
      <c r="NJ963" s="2"/>
      <c r="NK963" s="2"/>
      <c r="NL963" s="2"/>
      <c r="NM963" s="2"/>
      <c r="NN963" s="2"/>
      <c r="NO963" s="2"/>
      <c r="NP963" s="2"/>
      <c r="NQ963" s="2"/>
      <c r="NR963" s="2"/>
      <c r="NS963" s="2"/>
      <c r="NT963" s="2"/>
      <c r="NU963" s="2"/>
      <c r="NV963" s="2"/>
      <c r="NW963" s="2"/>
      <c r="NX963" s="2"/>
      <c r="NY963" s="2"/>
      <c r="NZ963" s="2"/>
      <c r="OA963" s="2"/>
      <c r="OB963" s="2"/>
      <c r="OC963" s="2"/>
      <c r="OD963" s="2"/>
      <c r="OE963" s="2"/>
      <c r="OF963" s="2"/>
      <c r="OG963" s="2"/>
      <c r="OH963" s="2"/>
      <c r="OI963" s="2"/>
      <c r="OJ963" s="2"/>
      <c r="OK963" s="2"/>
      <c r="OL963" s="2"/>
      <c r="OM963" s="2"/>
      <c r="ON963" s="2"/>
      <c r="OO963" s="2"/>
      <c r="OP963" s="2"/>
      <c r="OQ963" s="2"/>
      <c r="OR963" s="2"/>
      <c r="OS963" s="2"/>
      <c r="OT963" s="2"/>
      <c r="OU963" s="2"/>
      <c r="OV963" s="2"/>
      <c r="OW963" s="2"/>
      <c r="OX963" s="2"/>
      <c r="OY963" s="2"/>
      <c r="OZ963" s="2"/>
      <c r="PA963" s="2"/>
      <c r="PB963" s="2"/>
      <c r="PC963" s="2"/>
      <c r="PD963" s="2"/>
      <c r="PE963" s="2"/>
      <c r="PF963" s="2"/>
      <c r="PG963" s="2"/>
      <c r="PH963" s="2"/>
      <c r="PI963" s="2"/>
      <c r="PJ963" s="2"/>
      <c r="PK963" s="2"/>
      <c r="PL963" s="2"/>
      <c r="PM963" s="2"/>
      <c r="PN963" s="2"/>
      <c r="PO963" s="2"/>
      <c r="PP963" s="2"/>
      <c r="PQ963" s="2"/>
      <c r="PR963" s="2"/>
      <c r="PS963" s="2"/>
      <c r="PT963" s="2"/>
      <c r="PU963" s="2"/>
      <c r="PV963" s="2"/>
      <c r="PW963" s="2"/>
      <c r="PX963" s="2"/>
      <c r="PY963" s="2"/>
      <c r="PZ963" s="2"/>
      <c r="QA963" s="2"/>
      <c r="QB963" s="2"/>
      <c r="QC963" s="2"/>
      <c r="QD963" s="2"/>
      <c r="QE963" s="2"/>
      <c r="QF963" s="2"/>
      <c r="QG963" s="2"/>
      <c r="QH963" s="2"/>
      <c r="QI963" s="2"/>
      <c r="QJ963" s="2"/>
      <c r="QK963" s="2"/>
      <c r="QL963" s="2"/>
      <c r="QM963" s="2"/>
      <c r="QN963" s="2"/>
      <c r="QO963" s="2"/>
      <c r="QP963" s="2"/>
      <c r="QQ963" s="2"/>
      <c r="QR963" s="2"/>
      <c r="QS963" s="2"/>
      <c r="QT963" s="2"/>
      <c r="QU963" s="2"/>
      <c r="QV963" s="2"/>
      <c r="QW963" s="2"/>
      <c r="QX963" s="2"/>
      <c r="QY963" s="2"/>
      <c r="QZ963" s="2"/>
      <c r="RA963" s="2"/>
      <c r="RB963" s="2"/>
      <c r="RC963" s="2"/>
      <c r="RD963" s="2"/>
      <c r="RE963" s="2"/>
      <c r="RF963" s="2"/>
      <c r="RG963" s="2"/>
      <c r="RH963" s="2"/>
      <c r="RI963" s="2"/>
      <c r="RJ963" s="2"/>
      <c r="RK963" s="2"/>
      <c r="RL963" s="2"/>
      <c r="RM963" s="2"/>
      <c r="RN963" s="2"/>
      <c r="RO963" s="2"/>
      <c r="RP963" s="2"/>
      <c r="RQ963" s="2"/>
      <c r="RR963" s="2"/>
      <c r="RS963" s="2"/>
      <c r="RT963" s="2"/>
      <c r="RU963" s="2"/>
      <c r="RV963" s="2"/>
      <c r="RW963" s="2"/>
      <c r="RX963" s="2"/>
      <c r="RY963" s="2"/>
      <c r="RZ963" s="2"/>
      <c r="SA963" s="2"/>
      <c r="SB963" s="2"/>
      <c r="SC963" s="2"/>
      <c r="SD963" s="2"/>
      <c r="SE963" s="2"/>
      <c r="SF963" s="2"/>
      <c r="SG963" s="2"/>
      <c r="SH963" s="2"/>
      <c r="SI963" s="2"/>
      <c r="SJ963" s="2"/>
      <c r="SK963" s="2"/>
      <c r="SL963" s="2"/>
      <c r="SM963" s="2"/>
      <c r="SN963" s="2"/>
      <c r="SO963" s="2"/>
      <c r="SP963" s="2"/>
      <c r="SQ963" s="2"/>
      <c r="SR963" s="2"/>
      <c r="SS963" s="2"/>
      <c r="ST963" s="2"/>
      <c r="SU963" s="2"/>
      <c r="SV963" s="2"/>
      <c r="SW963" s="2"/>
      <c r="SX963" s="2"/>
      <c r="SY963" s="2"/>
      <c r="SZ963" s="2"/>
      <c r="TA963" s="2"/>
      <c r="TB963" s="2"/>
      <c r="TC963" s="2"/>
      <c r="TD963" s="2"/>
      <c r="TE963" s="2"/>
      <c r="TF963" s="2"/>
      <c r="TG963" s="2"/>
      <c r="TH963" s="2"/>
      <c r="TI963" s="2"/>
      <c r="TJ963" s="2"/>
      <c r="TK963" s="2"/>
      <c r="TL963" s="2"/>
      <c r="TM963" s="2"/>
      <c r="TN963" s="2"/>
      <c r="TO963" s="2"/>
      <c r="TP963" s="2"/>
      <c r="TQ963" s="2"/>
      <c r="TR963" s="2"/>
      <c r="TS963" s="2"/>
      <c r="TT963" s="2"/>
      <c r="TU963" s="2"/>
      <c r="TV963" s="2"/>
      <c r="TW963" s="2"/>
      <c r="TX963" s="2"/>
      <c r="TY963" s="2"/>
      <c r="TZ963" s="2"/>
      <c r="UA963" s="2"/>
      <c r="UB963" s="2"/>
      <c r="UC963" s="2"/>
      <c r="UD963" s="2"/>
      <c r="UE963" s="2"/>
      <c r="UF963" s="2"/>
      <c r="UG963" s="2"/>
      <c r="UH963" s="2"/>
      <c r="UI963" s="2"/>
      <c r="UJ963" s="2"/>
      <c r="UK963" s="2"/>
      <c r="UL963" s="2"/>
      <c r="UM963" s="2"/>
      <c r="UN963" s="2"/>
      <c r="UO963" s="2"/>
      <c r="UP963" s="2"/>
      <c r="UQ963" s="2"/>
      <c r="UR963" s="2"/>
      <c r="US963" s="2"/>
      <c r="UT963" s="2"/>
      <c r="UU963" s="2"/>
      <c r="UV963" s="2"/>
      <c r="UW963" s="2"/>
      <c r="UX963" s="2"/>
      <c r="UY963" s="2"/>
      <c r="UZ963" s="2"/>
      <c r="VA963" s="2"/>
      <c r="VB963" s="2"/>
      <c r="VC963" s="2"/>
      <c r="VD963" s="2"/>
      <c r="VE963" s="2"/>
      <c r="VF963" s="2"/>
      <c r="VG963" s="2"/>
      <c r="VH963" s="2"/>
      <c r="VI963" s="2"/>
      <c r="VJ963" s="2"/>
      <c r="VK963" s="2"/>
      <c r="VL963" s="2"/>
      <c r="VM963" s="2"/>
      <c r="VN963" s="2"/>
      <c r="VO963" s="2"/>
      <c r="VP963" s="2"/>
      <c r="VQ963" s="2"/>
      <c r="VR963" s="2"/>
      <c r="VS963" s="2"/>
      <c r="VT963" s="2"/>
      <c r="VU963" s="2"/>
      <c r="VV963" s="2"/>
      <c r="VW963" s="2"/>
      <c r="VX963" s="2"/>
      <c r="VY963" s="2"/>
      <c r="VZ963" s="2"/>
      <c r="WA963" s="2"/>
      <c r="WB963" s="2"/>
      <c r="WC963" s="2"/>
      <c r="WD963" s="2"/>
      <c r="WE963" s="2"/>
      <c r="WF963" s="2"/>
      <c r="WG963" s="2"/>
      <c r="WH963" s="2"/>
      <c r="WI963" s="2"/>
      <c r="WJ963" s="2"/>
      <c r="WK963" s="2"/>
      <c r="WL963" s="2"/>
      <c r="WM963" s="2"/>
      <c r="WN963" s="2"/>
      <c r="WO963" s="2"/>
      <c r="WP963" s="2"/>
      <c r="WQ963" s="2"/>
      <c r="WR963" s="2"/>
      <c r="WS963" s="2"/>
      <c r="WT963" s="2"/>
      <c r="WU963" s="2"/>
      <c r="WV963" s="2"/>
      <c r="WW963" s="2"/>
      <c r="WX963" s="2"/>
      <c r="WY963" s="2"/>
      <c r="WZ963" s="2"/>
      <c r="XA963" s="2"/>
      <c r="XB963" s="2"/>
      <c r="XC963" s="2"/>
      <c r="XD963" s="2"/>
      <c r="XE963" s="2"/>
      <c r="XF963" s="2"/>
      <c r="XG963" s="2"/>
      <c r="XH963" s="2"/>
      <c r="XI963" s="2"/>
      <c r="XJ963" s="2"/>
      <c r="XK963" s="2"/>
      <c r="XL963" s="2"/>
      <c r="XM963" s="2"/>
      <c r="XN963" s="2"/>
      <c r="XO963" s="2"/>
      <c r="XP963" s="2"/>
      <c r="XQ963" s="2"/>
      <c r="XR963" s="2"/>
      <c r="XS963" s="2"/>
      <c r="XT963" s="2"/>
      <c r="XU963" s="2"/>
      <c r="XV963" s="2"/>
      <c r="XW963" s="2"/>
      <c r="XX963" s="2"/>
      <c r="XY963" s="2"/>
      <c r="XZ963" s="2"/>
      <c r="YA963" s="2"/>
      <c r="YB963" s="2"/>
      <c r="YC963" s="2"/>
      <c r="YD963" s="2"/>
      <c r="YE963" s="2"/>
      <c r="YF963" s="2"/>
      <c r="YG963" s="2"/>
      <c r="YH963" s="2"/>
      <c r="YI963" s="2"/>
      <c r="YJ963" s="2"/>
      <c r="YK963" s="2"/>
      <c r="YL963" s="2"/>
      <c r="YM963" s="2"/>
      <c r="YN963" s="2"/>
      <c r="YO963" s="2"/>
      <c r="YP963" s="2"/>
      <c r="YQ963" s="2"/>
      <c r="YR963" s="2"/>
      <c r="YS963" s="2"/>
      <c r="YT963" s="2"/>
      <c r="YU963" s="2"/>
      <c r="YV963" s="2"/>
      <c r="YW963" s="2"/>
      <c r="YX963" s="2"/>
      <c r="YY963" s="2"/>
      <c r="YZ963" s="2"/>
      <c r="ZA963" s="2"/>
      <c r="ZB963" s="2"/>
      <c r="ZC963" s="2"/>
      <c r="ZD963" s="2"/>
      <c r="ZE963" s="2"/>
      <c r="ZF963" s="2"/>
      <c r="ZG963" s="2"/>
      <c r="ZH963" s="2"/>
      <c r="ZI963" s="2"/>
      <c r="ZJ963" s="2"/>
      <c r="ZK963" s="2"/>
      <c r="ZL963" s="2"/>
      <c r="ZM963" s="2"/>
      <c r="ZN963" s="2"/>
      <c r="ZO963" s="2"/>
      <c r="ZP963" s="2"/>
      <c r="ZQ963" s="2"/>
      <c r="ZR963" s="2"/>
      <c r="ZS963" s="2"/>
      <c r="ZT963" s="2"/>
      <c r="ZU963" s="2"/>
      <c r="ZV963" s="2"/>
      <c r="ZW963" s="2"/>
      <c r="ZX963" s="2"/>
      <c r="ZY963" s="2"/>
      <c r="ZZ963" s="2"/>
      <c r="AAA963" s="2"/>
      <c r="AAB963" s="2"/>
      <c r="AAC963" s="2"/>
      <c r="AAD963" s="2"/>
      <c r="AAE963" s="2"/>
      <c r="AAF963" s="2"/>
      <c r="AAG963" s="2"/>
      <c r="AAH963" s="2"/>
      <c r="AAI963" s="2"/>
      <c r="AAJ963" s="2"/>
      <c r="AAK963" s="2"/>
      <c r="AAL963" s="2"/>
      <c r="AAM963" s="2"/>
      <c r="AAN963" s="2"/>
      <c r="AAO963" s="2"/>
      <c r="AAP963" s="2"/>
      <c r="AAQ963" s="2"/>
      <c r="AAR963" s="2"/>
      <c r="AAS963" s="2"/>
      <c r="AAT963" s="2"/>
      <c r="AAU963" s="2"/>
      <c r="AAV963" s="2"/>
      <c r="AAW963" s="2"/>
      <c r="AAX963" s="2"/>
      <c r="AAY963" s="2"/>
      <c r="AAZ963" s="2"/>
      <c r="ABA963" s="2"/>
      <c r="ABB963" s="2"/>
      <c r="ABC963" s="2"/>
      <c r="ABD963" s="2"/>
      <c r="ABE963" s="2"/>
      <c r="ABF963" s="2"/>
      <c r="ABG963" s="2"/>
      <c r="ABH963" s="2"/>
      <c r="ABI963" s="2"/>
      <c r="ABJ963" s="2"/>
      <c r="ABK963" s="2"/>
      <c r="ABL963" s="2"/>
      <c r="ABM963" s="2"/>
      <c r="ABN963" s="2"/>
      <c r="ABO963" s="2"/>
      <c r="ABP963" s="2"/>
      <c r="ABQ963" s="2"/>
      <c r="ABR963" s="2"/>
      <c r="ABS963" s="2"/>
      <c r="ABT963" s="2"/>
      <c r="ABU963" s="2"/>
      <c r="ABV963" s="2"/>
      <c r="ABW963" s="2"/>
      <c r="ABX963" s="2"/>
      <c r="ABY963" s="2"/>
      <c r="ABZ963" s="2"/>
    </row>
    <row r="964" spans="1:754" x14ac:dyDescent="0.2">
      <c r="A964" s="2">
        <v>1945</v>
      </c>
      <c r="B964" s="19" t="s">
        <v>46</v>
      </c>
      <c r="C964" s="6">
        <v>19518</v>
      </c>
      <c r="D964" s="5">
        <v>384</v>
      </c>
      <c r="E964" s="7">
        <f>C964/D964</f>
        <v>50.828125</v>
      </c>
      <c r="F964" s="11">
        <f>C964/111072</f>
        <v>0.17572385479688851</v>
      </c>
      <c r="G964" s="15"/>
    </row>
    <row r="965" spans="1:754" x14ac:dyDescent="0.2">
      <c r="A965" s="2">
        <v>1935</v>
      </c>
      <c r="B965" s="19" t="s">
        <v>46</v>
      </c>
      <c r="C965" s="5">
        <v>18193</v>
      </c>
      <c r="D965" s="6">
        <v>321</v>
      </c>
      <c r="E965" s="7">
        <f>C965/D965</f>
        <v>56.676012461059187</v>
      </c>
      <c r="F965" s="11">
        <f>C965/111072</f>
        <v>0.16379465571881302</v>
      </c>
    </row>
    <row r="966" spans="1:754" x14ac:dyDescent="0.2">
      <c r="A966" s="2">
        <v>1954</v>
      </c>
      <c r="B966" s="19" t="s">
        <v>46</v>
      </c>
      <c r="C966" s="6">
        <v>17376</v>
      </c>
      <c r="D966" s="5">
        <v>134</v>
      </c>
      <c r="E966" s="7">
        <f>C966/D966</f>
        <v>129.67164179104478</v>
      </c>
      <c r="F966" s="11">
        <f>C966/111072</f>
        <v>0.15643906655142611</v>
      </c>
    </row>
    <row r="967" spans="1:754" x14ac:dyDescent="0.2">
      <c r="A967" s="2">
        <v>1959</v>
      </c>
      <c r="B967" s="19" t="s">
        <v>46</v>
      </c>
      <c r="C967" s="6">
        <v>6652</v>
      </c>
      <c r="D967" s="5">
        <v>100</v>
      </c>
      <c r="E967" s="7">
        <f>C967/D967</f>
        <v>66.52</v>
      </c>
      <c r="F967" s="11">
        <f>C967/111072</f>
        <v>5.9889080956496685E-2</v>
      </c>
      <c r="G967" s="15"/>
    </row>
    <row r="968" spans="1:754" x14ac:dyDescent="0.2">
      <c r="A968" s="2">
        <v>1964</v>
      </c>
      <c r="B968" s="19" t="s">
        <v>46</v>
      </c>
      <c r="C968" s="6">
        <v>4504</v>
      </c>
      <c r="D968" s="5">
        <v>97</v>
      </c>
      <c r="E968" s="7">
        <f>C968/D968</f>
        <v>46.432989690721648</v>
      </c>
      <c r="F968" s="11">
        <f>C968/111072</f>
        <v>4.0550273696341115E-2</v>
      </c>
    </row>
    <row r="969" spans="1:754" x14ac:dyDescent="0.2">
      <c r="A969" s="2">
        <v>1969</v>
      </c>
      <c r="B969" s="19" t="s">
        <v>46</v>
      </c>
      <c r="C969" s="6">
        <v>4022</v>
      </c>
      <c r="D969" s="5">
        <v>50</v>
      </c>
      <c r="E969" s="7">
        <f>C969/D969</f>
        <v>80.44</v>
      </c>
      <c r="F969" s="11">
        <f>C969/111072</f>
        <v>3.6210746182656295E-2</v>
      </c>
      <c r="G969" s="15"/>
    </row>
    <row r="970" spans="1:754" x14ac:dyDescent="0.2">
      <c r="A970">
        <v>1987</v>
      </c>
      <c r="B970" s="19" t="s">
        <v>47</v>
      </c>
      <c r="C970" s="6">
        <v>62878</v>
      </c>
      <c r="D970" s="5">
        <v>528</v>
      </c>
      <c r="E970" s="7">
        <f>C970/D970</f>
        <v>119.08712121212122</v>
      </c>
      <c r="F970" s="11">
        <f>C970/518387</f>
        <v>0.12129548001782452</v>
      </c>
      <c r="G970" s="14">
        <v>110514</v>
      </c>
      <c r="H970" s="16">
        <f>C970/G970</f>
        <v>0.56895958883037445</v>
      </c>
    </row>
    <row r="971" spans="1:754" x14ac:dyDescent="0.2">
      <c r="A971">
        <v>1992</v>
      </c>
      <c r="B971" s="19" t="s">
        <v>47</v>
      </c>
      <c r="C971" s="6">
        <v>70404</v>
      </c>
      <c r="D971">
        <v>443</v>
      </c>
      <c r="E971" s="7">
        <f>C971/D971</f>
        <v>158.92550790067719</v>
      </c>
      <c r="F971" s="11">
        <f>C971/518387</f>
        <v>0.13581359100440404</v>
      </c>
      <c r="G971" s="5">
        <v>114054</v>
      </c>
      <c r="H971" s="16">
        <f>C971/G971</f>
        <v>0.61728654847703723</v>
      </c>
    </row>
    <row r="972" spans="1:754" x14ac:dyDescent="0.2">
      <c r="A972">
        <v>1997</v>
      </c>
      <c r="B972" s="19" t="s">
        <v>47</v>
      </c>
      <c r="C972" s="6">
        <v>72928</v>
      </c>
      <c r="D972">
        <v>472</v>
      </c>
      <c r="E972" s="7">
        <f>C972/D972</f>
        <v>154.5084745762712</v>
      </c>
      <c r="F972" s="11">
        <f>C972/518387</f>
        <v>0.14068254026431989</v>
      </c>
      <c r="G972" s="5">
        <v>112867</v>
      </c>
      <c r="H972" s="16">
        <f>C972/G972</f>
        <v>0.64614103325152616</v>
      </c>
    </row>
    <row r="973" spans="1:754" x14ac:dyDescent="0.2">
      <c r="A973" s="2">
        <v>2002</v>
      </c>
      <c r="B973" s="19" t="s">
        <v>47</v>
      </c>
      <c r="C973" s="6">
        <v>74976</v>
      </c>
      <c r="D973">
        <v>592</v>
      </c>
      <c r="E973" s="7">
        <f>C973/D973</f>
        <v>126.64864864864865</v>
      </c>
      <c r="F973" s="11">
        <f>C973/518387</f>
        <v>0.14463325662101867</v>
      </c>
      <c r="G973" s="14">
        <v>111292</v>
      </c>
      <c r="H973" s="16">
        <f>C973/G973</f>
        <v>0.67368723717787438</v>
      </c>
    </row>
    <row r="974" spans="1:754" x14ac:dyDescent="0.2">
      <c r="A974" s="2">
        <v>2007</v>
      </c>
      <c r="B974" s="19" t="s">
        <v>47</v>
      </c>
      <c r="C974" s="5">
        <v>75660</v>
      </c>
      <c r="D974">
        <v>641</v>
      </c>
      <c r="E974" s="7">
        <f>C974/D974</f>
        <v>118.03432137285492</v>
      </c>
      <c r="F974" s="11">
        <f>C974/518387</f>
        <v>0.14595273415421298</v>
      </c>
      <c r="G974" s="14">
        <v>111586</v>
      </c>
      <c r="H974" s="16">
        <f>C974/G974</f>
        <v>0.6780420482856272</v>
      </c>
    </row>
    <row r="975" spans="1:754" x14ac:dyDescent="0.2">
      <c r="A975" s="2">
        <v>2012</v>
      </c>
      <c r="B975" s="19" t="s">
        <v>47</v>
      </c>
      <c r="C975" s="5">
        <v>78849</v>
      </c>
      <c r="D975">
        <v>583</v>
      </c>
      <c r="E975" s="7">
        <f>C975/D975</f>
        <v>135.24699828473413</v>
      </c>
      <c r="F975" s="11">
        <f>C975/518387</f>
        <v>0.15210450879362331</v>
      </c>
      <c r="G975" s="14">
        <v>112388</v>
      </c>
      <c r="H975" s="16">
        <f>C975/G975</f>
        <v>0.70157846033384352</v>
      </c>
    </row>
    <row r="976" spans="1:754" x14ac:dyDescent="0.2">
      <c r="A976" s="2">
        <v>1974</v>
      </c>
      <c r="B976" s="19" t="s">
        <v>47</v>
      </c>
      <c r="C976" s="6">
        <v>91078</v>
      </c>
      <c r="D976" s="5">
        <v>534</v>
      </c>
      <c r="E976" s="7">
        <f>C976/D976</f>
        <v>170.55805243445693</v>
      </c>
      <c r="F976" s="11">
        <f>C976/518387</f>
        <v>0.17569499235127425</v>
      </c>
      <c r="G976" s="14">
        <v>115158</v>
      </c>
      <c r="H976" s="16">
        <f>C976/G976</f>
        <v>0.79089598638392467</v>
      </c>
    </row>
    <row r="977" spans="1:754" x14ac:dyDescent="0.2">
      <c r="A977" s="2">
        <v>1978</v>
      </c>
      <c r="B977" s="19" t="s">
        <v>47</v>
      </c>
      <c r="C977" s="6">
        <v>92166</v>
      </c>
      <c r="D977" s="5">
        <v>541</v>
      </c>
      <c r="E977" s="7">
        <f>C977/D977</f>
        <v>170.36229205175601</v>
      </c>
      <c r="F977" s="11">
        <f>C977/518387</f>
        <v>0.17779381041577047</v>
      </c>
      <c r="G977" s="14">
        <v>116161</v>
      </c>
      <c r="H977" s="16">
        <f>C977/G977</f>
        <v>0.7934332521242069</v>
      </c>
    </row>
    <row r="978" spans="1:754" x14ac:dyDescent="0.2">
      <c r="A978">
        <v>1982</v>
      </c>
      <c r="B978" s="19" t="s">
        <v>47</v>
      </c>
      <c r="C978" s="6">
        <v>91445</v>
      </c>
      <c r="D978" s="5">
        <v>580</v>
      </c>
      <c r="E978" s="7">
        <f>C978/D978</f>
        <v>157.66379310344828</v>
      </c>
      <c r="F978" s="11">
        <f>C978/518387</f>
        <v>0.1764029576358975</v>
      </c>
      <c r="G978" s="14">
        <v>112660</v>
      </c>
      <c r="H978" s="16">
        <f>C978/G978</f>
        <v>0.81169004083081842</v>
      </c>
      <c r="DU978" s="2"/>
      <c r="DV978" s="2"/>
      <c r="DW978" s="2"/>
      <c r="DX978" s="2"/>
      <c r="DY978" s="2"/>
      <c r="DZ978" s="2"/>
      <c r="EA978" s="2"/>
      <c r="EB978" s="2"/>
      <c r="EC978" s="2"/>
      <c r="ED978" s="2"/>
      <c r="EE978" s="2"/>
      <c r="EF978" s="2"/>
      <c r="EG978" s="2"/>
      <c r="EH978" s="2"/>
      <c r="EI978" s="2"/>
      <c r="EJ978" s="2"/>
      <c r="EK978" s="2"/>
      <c r="EL978" s="2"/>
      <c r="EM978" s="2"/>
      <c r="EN978" s="2"/>
      <c r="EO978" s="2"/>
      <c r="EP978" s="2"/>
      <c r="EQ978" s="2"/>
      <c r="ER978" s="2"/>
      <c r="ES978" s="2"/>
      <c r="ET978" s="2"/>
      <c r="EU978" s="2"/>
      <c r="EV978" s="2"/>
      <c r="EW978" s="2"/>
      <c r="EX978" s="2"/>
      <c r="EY978" s="2"/>
      <c r="EZ978" s="2"/>
      <c r="FA978" s="2"/>
      <c r="FB978" s="2"/>
      <c r="FC978" s="2"/>
      <c r="FD978" s="2"/>
      <c r="FE978" s="2"/>
      <c r="FF978" s="2"/>
      <c r="FG978" s="2"/>
      <c r="FH978" s="2"/>
      <c r="FI978" s="2"/>
      <c r="FJ978" s="2"/>
      <c r="FK978" s="2"/>
      <c r="FL978" s="2"/>
      <c r="FM978" s="2"/>
      <c r="FN978" s="2"/>
      <c r="FO978" s="2"/>
      <c r="FP978" s="2"/>
      <c r="FQ978" s="2"/>
      <c r="FR978" s="2"/>
      <c r="FS978" s="2"/>
      <c r="FT978" s="2"/>
      <c r="FU978" s="2"/>
      <c r="FV978" s="2"/>
      <c r="FW978" s="2"/>
      <c r="FX978" s="2"/>
      <c r="FY978" s="2"/>
      <c r="FZ978" s="2"/>
      <c r="GA978" s="2"/>
      <c r="GB978" s="2"/>
      <c r="GC978" s="2"/>
      <c r="GD978" s="2"/>
      <c r="GE978" s="2"/>
      <c r="GF978" s="2"/>
      <c r="GG978" s="2"/>
      <c r="GH978" s="2"/>
      <c r="GI978" s="2"/>
      <c r="GJ978" s="2"/>
      <c r="GK978" s="2"/>
      <c r="GL978" s="2"/>
      <c r="GM978" s="2"/>
      <c r="GN978" s="2"/>
      <c r="GO978" s="2"/>
      <c r="GP978" s="2"/>
      <c r="GQ978" s="2"/>
      <c r="GR978" s="2"/>
      <c r="GS978" s="2"/>
      <c r="GT978" s="2"/>
      <c r="GU978" s="2"/>
      <c r="GV978" s="2"/>
      <c r="GW978" s="2"/>
      <c r="GX978" s="2"/>
      <c r="GY978" s="2"/>
      <c r="GZ978" s="2"/>
      <c r="HA978" s="2"/>
      <c r="HB978" s="2"/>
      <c r="HC978" s="2"/>
      <c r="HD978" s="2"/>
      <c r="HE978" s="2"/>
      <c r="HF978" s="2"/>
      <c r="HG978" s="2"/>
      <c r="HH978" s="2"/>
      <c r="HI978" s="2"/>
      <c r="HJ978" s="2"/>
      <c r="HK978" s="2"/>
      <c r="HL978" s="2"/>
      <c r="HM978" s="2"/>
      <c r="HN978" s="2"/>
      <c r="HO978" s="2"/>
      <c r="HP978" s="2"/>
      <c r="HQ978" s="2"/>
      <c r="HR978" s="2"/>
      <c r="HS978" s="2"/>
      <c r="HT978" s="2"/>
      <c r="HU978" s="2"/>
      <c r="HV978" s="2"/>
      <c r="HW978" s="2"/>
      <c r="HX978" s="2"/>
      <c r="HY978" s="2"/>
      <c r="HZ978" s="2"/>
      <c r="IA978" s="2"/>
      <c r="IB978" s="2"/>
      <c r="IC978" s="2"/>
      <c r="ID978" s="2"/>
      <c r="IE978" s="2"/>
      <c r="IF978" s="2"/>
      <c r="IG978" s="2"/>
      <c r="IH978" s="2"/>
      <c r="II978" s="2"/>
      <c r="IJ978" s="2"/>
      <c r="IK978" s="2"/>
      <c r="IL978" s="2"/>
      <c r="IM978" s="2"/>
      <c r="IN978" s="2"/>
      <c r="IO978" s="2"/>
      <c r="IP978" s="2"/>
      <c r="IQ978" s="2"/>
      <c r="IR978" s="2"/>
      <c r="IS978" s="2"/>
      <c r="IT978" s="2"/>
      <c r="IU978" s="2"/>
      <c r="IV978" s="2"/>
      <c r="IW978" s="2"/>
      <c r="IX978" s="2"/>
      <c r="IY978" s="2"/>
      <c r="IZ978" s="2"/>
      <c r="JA978" s="2"/>
      <c r="JB978" s="2"/>
      <c r="JC978" s="2"/>
      <c r="JD978" s="2"/>
      <c r="JE978" s="2"/>
      <c r="JF978" s="2"/>
      <c r="JG978" s="2"/>
      <c r="JH978" s="2"/>
      <c r="JI978" s="2"/>
      <c r="JJ978" s="2"/>
      <c r="JK978" s="2"/>
      <c r="JL978" s="2"/>
      <c r="JM978" s="2"/>
      <c r="JN978" s="2"/>
      <c r="JO978" s="2"/>
      <c r="JP978" s="2"/>
      <c r="JQ978" s="2"/>
      <c r="JR978" s="2"/>
      <c r="JS978" s="2"/>
      <c r="JT978" s="2"/>
      <c r="JU978" s="2"/>
      <c r="JV978" s="2"/>
      <c r="JW978" s="2"/>
      <c r="JX978" s="2"/>
      <c r="JY978" s="2"/>
      <c r="JZ978" s="2"/>
      <c r="KA978" s="2"/>
      <c r="KB978" s="2"/>
      <c r="KC978" s="2"/>
      <c r="KD978" s="2"/>
      <c r="KE978" s="2"/>
      <c r="KF978" s="2"/>
      <c r="KG978" s="2"/>
      <c r="KH978" s="2"/>
      <c r="KI978" s="2"/>
      <c r="KJ978" s="2"/>
      <c r="KK978" s="2"/>
      <c r="KL978" s="2"/>
      <c r="KM978" s="2"/>
      <c r="KN978" s="2"/>
      <c r="KO978" s="2"/>
      <c r="KP978" s="2"/>
      <c r="KQ978" s="2"/>
      <c r="KR978" s="2"/>
      <c r="KS978" s="2"/>
      <c r="KT978" s="2"/>
      <c r="KU978" s="2"/>
      <c r="KV978" s="2"/>
      <c r="KW978" s="2"/>
      <c r="KX978" s="2"/>
      <c r="KY978" s="2"/>
      <c r="KZ978" s="2"/>
      <c r="LA978" s="2"/>
      <c r="LB978" s="2"/>
      <c r="LC978" s="2"/>
      <c r="LD978" s="2"/>
      <c r="LE978" s="2"/>
      <c r="LF978" s="2"/>
      <c r="LG978" s="2"/>
      <c r="LH978" s="2"/>
      <c r="LI978" s="2"/>
      <c r="LJ978" s="2"/>
      <c r="LK978" s="2"/>
      <c r="LL978" s="2"/>
      <c r="LM978" s="2"/>
      <c r="LN978" s="2"/>
      <c r="LO978" s="2"/>
      <c r="LP978" s="2"/>
      <c r="LQ978" s="2"/>
      <c r="LR978" s="2"/>
      <c r="LS978" s="2"/>
      <c r="LT978" s="2"/>
      <c r="LU978" s="2"/>
      <c r="LV978" s="2"/>
      <c r="LW978" s="2"/>
      <c r="LX978" s="2"/>
      <c r="LY978" s="2"/>
      <c r="LZ978" s="2"/>
      <c r="MA978" s="2"/>
      <c r="MB978" s="2"/>
      <c r="MC978" s="2"/>
      <c r="MD978" s="2"/>
      <c r="ME978" s="2"/>
      <c r="MF978" s="2"/>
      <c r="MG978" s="2"/>
      <c r="MH978" s="2"/>
      <c r="MI978" s="2"/>
      <c r="MJ978" s="2"/>
      <c r="MK978" s="2"/>
      <c r="ML978" s="2"/>
      <c r="MM978" s="2"/>
      <c r="MN978" s="2"/>
      <c r="MO978" s="2"/>
      <c r="MP978" s="2"/>
      <c r="MQ978" s="2"/>
      <c r="MR978" s="2"/>
      <c r="MS978" s="2"/>
      <c r="MT978" s="2"/>
      <c r="MU978" s="2"/>
      <c r="MV978" s="2"/>
      <c r="MW978" s="2"/>
      <c r="MX978" s="2"/>
      <c r="MY978" s="2"/>
      <c r="MZ978" s="2"/>
      <c r="NA978" s="2"/>
      <c r="NB978" s="2"/>
      <c r="NC978" s="2"/>
      <c r="ND978" s="2"/>
      <c r="NE978" s="2"/>
      <c r="NF978" s="2"/>
      <c r="NG978" s="2"/>
      <c r="NH978" s="2"/>
      <c r="NI978" s="2"/>
      <c r="NJ978" s="2"/>
      <c r="NK978" s="2"/>
      <c r="NL978" s="2"/>
      <c r="NM978" s="2"/>
      <c r="NN978" s="2"/>
      <c r="NO978" s="2"/>
      <c r="NP978" s="2"/>
      <c r="NQ978" s="2"/>
      <c r="NR978" s="2"/>
      <c r="NS978" s="2"/>
      <c r="NT978" s="2"/>
      <c r="NU978" s="2"/>
      <c r="NV978" s="2"/>
      <c r="NW978" s="2"/>
      <c r="NX978" s="2"/>
      <c r="NY978" s="2"/>
      <c r="NZ978" s="2"/>
      <c r="OA978" s="2"/>
      <c r="OB978" s="2"/>
      <c r="OC978" s="2"/>
      <c r="OD978" s="2"/>
      <c r="OE978" s="2"/>
      <c r="OF978" s="2"/>
      <c r="OG978" s="2"/>
      <c r="OH978" s="2"/>
      <c r="OI978" s="2"/>
      <c r="OJ978" s="2"/>
      <c r="OK978" s="2"/>
      <c r="OL978" s="2"/>
      <c r="OM978" s="2"/>
      <c r="ON978" s="2"/>
      <c r="OO978" s="2"/>
      <c r="OP978" s="2"/>
      <c r="OQ978" s="2"/>
      <c r="OR978" s="2"/>
      <c r="OS978" s="2"/>
      <c r="OT978" s="2"/>
      <c r="OU978" s="2"/>
      <c r="OV978" s="2"/>
      <c r="OW978" s="2"/>
      <c r="OX978" s="2"/>
      <c r="OY978" s="2"/>
      <c r="OZ978" s="2"/>
      <c r="PA978" s="2"/>
      <c r="PB978" s="2"/>
      <c r="PC978" s="2"/>
      <c r="PD978" s="2"/>
      <c r="PE978" s="2"/>
      <c r="PF978" s="2"/>
      <c r="PG978" s="2"/>
      <c r="PH978" s="2"/>
      <c r="PI978" s="2"/>
      <c r="PJ978" s="2"/>
      <c r="PK978" s="2"/>
      <c r="PL978" s="2"/>
      <c r="PM978" s="2"/>
      <c r="PN978" s="2"/>
      <c r="PO978" s="2"/>
      <c r="PP978" s="2"/>
      <c r="PQ978" s="2"/>
      <c r="PR978" s="2"/>
      <c r="PS978" s="2"/>
      <c r="PT978" s="2"/>
      <c r="PU978" s="2"/>
      <c r="PV978" s="2"/>
      <c r="PW978" s="2"/>
      <c r="PX978" s="2"/>
      <c r="PY978" s="2"/>
      <c r="PZ978" s="2"/>
      <c r="QA978" s="2"/>
      <c r="QB978" s="2"/>
      <c r="QC978" s="2"/>
      <c r="QD978" s="2"/>
      <c r="QE978" s="2"/>
      <c r="QF978" s="2"/>
      <c r="QG978" s="2"/>
      <c r="QH978" s="2"/>
      <c r="QI978" s="2"/>
      <c r="QJ978" s="2"/>
      <c r="QK978" s="2"/>
      <c r="QL978" s="2"/>
      <c r="QM978" s="2"/>
      <c r="QN978" s="2"/>
      <c r="QO978" s="2"/>
      <c r="QP978" s="2"/>
      <c r="QQ978" s="2"/>
      <c r="QR978" s="2"/>
      <c r="QS978" s="2"/>
      <c r="QT978" s="2"/>
      <c r="QU978" s="2"/>
      <c r="QV978" s="2"/>
      <c r="QW978" s="2"/>
      <c r="QX978" s="2"/>
      <c r="QY978" s="2"/>
      <c r="QZ978" s="2"/>
      <c r="RA978" s="2"/>
      <c r="RB978" s="2"/>
      <c r="RC978" s="2"/>
      <c r="RD978" s="2"/>
      <c r="RE978" s="2"/>
      <c r="RF978" s="2"/>
      <c r="RG978" s="2"/>
      <c r="RH978" s="2"/>
      <c r="RI978" s="2"/>
      <c r="RJ978" s="2"/>
      <c r="RK978" s="2"/>
      <c r="RL978" s="2"/>
      <c r="RM978" s="2"/>
      <c r="RN978" s="2"/>
      <c r="RO978" s="2"/>
      <c r="RP978" s="2"/>
      <c r="RQ978" s="2"/>
      <c r="RR978" s="2"/>
      <c r="RS978" s="2"/>
      <c r="RT978" s="2"/>
      <c r="RU978" s="2"/>
      <c r="RV978" s="2"/>
      <c r="RW978" s="2"/>
      <c r="RX978" s="2"/>
      <c r="RY978" s="2"/>
      <c r="RZ978" s="2"/>
      <c r="SA978" s="2"/>
      <c r="SB978" s="2"/>
      <c r="SC978" s="2"/>
      <c r="SD978" s="2"/>
      <c r="SE978" s="2"/>
      <c r="SF978" s="2"/>
      <c r="SG978" s="2"/>
      <c r="SH978" s="2"/>
      <c r="SI978" s="2"/>
      <c r="SJ978" s="2"/>
      <c r="SK978" s="2"/>
      <c r="SL978" s="2"/>
      <c r="SM978" s="2"/>
      <c r="SN978" s="2"/>
      <c r="SO978" s="2"/>
      <c r="SP978" s="2"/>
      <c r="SQ978" s="2"/>
      <c r="SR978" s="2"/>
      <c r="SS978" s="2"/>
      <c r="ST978" s="2"/>
      <c r="SU978" s="2"/>
      <c r="SV978" s="2"/>
      <c r="SW978" s="2"/>
      <c r="SX978" s="2"/>
      <c r="SY978" s="2"/>
      <c r="SZ978" s="2"/>
      <c r="TA978" s="2"/>
      <c r="TB978" s="2"/>
      <c r="TC978" s="2"/>
      <c r="TD978" s="2"/>
      <c r="TE978" s="2"/>
      <c r="TF978" s="2"/>
      <c r="TG978" s="2"/>
      <c r="TH978" s="2"/>
      <c r="TI978" s="2"/>
      <c r="TJ978" s="2"/>
      <c r="TK978" s="2"/>
      <c r="TL978" s="2"/>
      <c r="TM978" s="2"/>
      <c r="TN978" s="2"/>
      <c r="TO978" s="2"/>
      <c r="TP978" s="2"/>
      <c r="TQ978" s="2"/>
      <c r="TR978" s="2"/>
      <c r="TS978" s="2"/>
      <c r="TT978" s="2"/>
      <c r="TU978" s="2"/>
      <c r="TV978" s="2"/>
      <c r="TW978" s="2"/>
      <c r="TX978" s="2"/>
      <c r="TY978" s="2"/>
      <c r="TZ978" s="2"/>
      <c r="UA978" s="2"/>
      <c r="UB978" s="2"/>
      <c r="UC978" s="2"/>
      <c r="UD978" s="2"/>
      <c r="UE978" s="2"/>
      <c r="UF978" s="2"/>
      <c r="UG978" s="2"/>
      <c r="UH978" s="2"/>
      <c r="UI978" s="2"/>
      <c r="UJ978" s="2"/>
      <c r="UK978" s="2"/>
      <c r="UL978" s="2"/>
      <c r="UM978" s="2"/>
      <c r="UN978" s="2"/>
      <c r="UO978" s="2"/>
      <c r="UP978" s="2"/>
      <c r="UQ978" s="2"/>
      <c r="UR978" s="2"/>
      <c r="US978" s="2"/>
      <c r="UT978" s="2"/>
      <c r="UU978" s="2"/>
      <c r="UV978" s="2"/>
      <c r="UW978" s="2"/>
      <c r="UX978" s="2"/>
      <c r="UY978" s="2"/>
      <c r="UZ978" s="2"/>
      <c r="VA978" s="2"/>
      <c r="VB978" s="2"/>
      <c r="VC978" s="2"/>
      <c r="VD978" s="2"/>
      <c r="VE978" s="2"/>
      <c r="VF978" s="2"/>
      <c r="VG978" s="2"/>
      <c r="VH978" s="2"/>
      <c r="VI978" s="2"/>
      <c r="VJ978" s="2"/>
      <c r="VK978" s="2"/>
      <c r="VL978" s="2"/>
      <c r="VM978" s="2"/>
      <c r="VN978" s="2"/>
      <c r="VO978" s="2"/>
      <c r="VP978" s="2"/>
      <c r="VQ978" s="2"/>
      <c r="VR978" s="2"/>
      <c r="VS978" s="2"/>
      <c r="VT978" s="2"/>
      <c r="VU978" s="2"/>
      <c r="VV978" s="2"/>
      <c r="VW978" s="2"/>
      <c r="VX978" s="2"/>
      <c r="VY978" s="2"/>
      <c r="VZ978" s="2"/>
      <c r="WA978" s="2"/>
      <c r="WB978" s="2"/>
      <c r="WC978" s="2"/>
      <c r="WD978" s="2"/>
      <c r="WE978" s="2"/>
      <c r="WF978" s="2"/>
      <c r="WG978" s="2"/>
      <c r="WH978" s="2"/>
      <c r="WI978" s="2"/>
      <c r="WJ978" s="2"/>
      <c r="WK978" s="2"/>
      <c r="WL978" s="2"/>
      <c r="WM978" s="2"/>
      <c r="WN978" s="2"/>
      <c r="WO978" s="2"/>
      <c r="WP978" s="2"/>
      <c r="WQ978" s="2"/>
      <c r="WR978" s="2"/>
      <c r="WS978" s="2"/>
      <c r="WT978" s="2"/>
      <c r="WU978" s="2"/>
      <c r="WV978" s="2"/>
      <c r="WW978" s="2"/>
      <c r="WX978" s="2"/>
      <c r="WY978" s="2"/>
      <c r="WZ978" s="2"/>
      <c r="XA978" s="2"/>
      <c r="XB978" s="2"/>
      <c r="XC978" s="2"/>
      <c r="XD978" s="2"/>
      <c r="XE978" s="2"/>
      <c r="XF978" s="2"/>
      <c r="XG978" s="2"/>
      <c r="XH978" s="2"/>
      <c r="XI978" s="2"/>
      <c r="XJ978" s="2"/>
      <c r="XK978" s="2"/>
      <c r="XL978" s="2"/>
      <c r="XM978" s="2"/>
      <c r="XN978" s="2"/>
      <c r="XO978" s="2"/>
      <c r="XP978" s="2"/>
      <c r="XQ978" s="2"/>
      <c r="XR978" s="2"/>
      <c r="XS978" s="2"/>
      <c r="XT978" s="2"/>
      <c r="XU978" s="2"/>
      <c r="XV978" s="2"/>
      <c r="XW978" s="2"/>
      <c r="XX978" s="2"/>
      <c r="XY978" s="2"/>
      <c r="XZ978" s="2"/>
      <c r="YA978" s="2"/>
      <c r="YB978" s="2"/>
      <c r="YC978" s="2"/>
      <c r="YD978" s="2"/>
      <c r="YE978" s="2"/>
      <c r="YF978" s="2"/>
      <c r="YG978" s="2"/>
      <c r="YH978" s="2"/>
      <c r="YI978" s="2"/>
      <c r="YJ978" s="2"/>
      <c r="YK978" s="2"/>
      <c r="YL978" s="2"/>
      <c r="YM978" s="2"/>
      <c r="YN978" s="2"/>
      <c r="YO978" s="2"/>
      <c r="YP978" s="2"/>
      <c r="YQ978" s="2"/>
      <c r="YR978" s="2"/>
      <c r="YS978" s="2"/>
      <c r="YT978" s="2"/>
      <c r="YU978" s="2"/>
      <c r="YV978" s="2"/>
      <c r="YW978" s="2"/>
      <c r="YX978" s="2"/>
      <c r="YY978" s="2"/>
      <c r="YZ978" s="2"/>
      <c r="ZA978" s="2"/>
      <c r="ZB978" s="2"/>
      <c r="ZC978" s="2"/>
      <c r="ZD978" s="2"/>
      <c r="ZE978" s="2"/>
      <c r="ZF978" s="2"/>
      <c r="ZG978" s="2"/>
      <c r="ZH978" s="2"/>
      <c r="ZI978" s="2"/>
      <c r="ZJ978" s="2"/>
      <c r="ZK978" s="2"/>
      <c r="ZL978" s="2"/>
      <c r="ZM978" s="2"/>
      <c r="ZN978" s="2"/>
      <c r="ZO978" s="2"/>
      <c r="ZP978" s="2"/>
      <c r="ZQ978" s="2"/>
      <c r="ZR978" s="2"/>
      <c r="ZS978" s="2"/>
      <c r="ZT978" s="2"/>
      <c r="ZU978" s="2"/>
      <c r="ZV978" s="2"/>
      <c r="ZW978" s="2"/>
      <c r="ZX978" s="2"/>
      <c r="ZY978" s="2"/>
      <c r="ZZ978" s="2"/>
      <c r="AAA978" s="2"/>
      <c r="AAB978" s="2"/>
      <c r="AAC978" s="2"/>
      <c r="AAD978" s="2"/>
      <c r="AAE978" s="2"/>
      <c r="AAF978" s="2"/>
      <c r="AAG978" s="2"/>
      <c r="AAH978" s="2"/>
      <c r="AAI978" s="2"/>
      <c r="AAJ978" s="2"/>
      <c r="AAK978" s="2"/>
      <c r="AAL978" s="2"/>
      <c r="AAM978" s="2"/>
      <c r="AAN978" s="2"/>
      <c r="AAO978" s="2"/>
      <c r="AAP978" s="2"/>
      <c r="AAQ978" s="2"/>
      <c r="AAR978" s="2"/>
      <c r="AAS978" s="2"/>
      <c r="AAT978" s="2"/>
      <c r="AAU978" s="2"/>
      <c r="AAV978" s="2"/>
      <c r="AAW978" s="2"/>
      <c r="AAX978" s="2"/>
      <c r="AAY978" s="2"/>
      <c r="AAZ978" s="2"/>
      <c r="ABA978" s="2"/>
      <c r="ABB978" s="2"/>
      <c r="ABC978" s="2"/>
      <c r="ABD978" s="2"/>
      <c r="ABE978" s="2"/>
      <c r="ABF978" s="2"/>
      <c r="ABG978" s="2"/>
      <c r="ABH978" s="2"/>
      <c r="ABI978" s="2"/>
      <c r="ABJ978" s="2"/>
      <c r="ABK978" s="2"/>
      <c r="ABL978" s="2"/>
      <c r="ABM978" s="2"/>
      <c r="ABN978" s="2"/>
      <c r="ABO978" s="2"/>
      <c r="ABP978" s="2"/>
      <c r="ABQ978" s="2"/>
      <c r="ABR978" s="2"/>
      <c r="ABS978" s="2"/>
      <c r="ABT978" s="2"/>
      <c r="ABU978" s="2"/>
      <c r="ABV978" s="2"/>
      <c r="ABW978" s="2"/>
      <c r="ABX978" s="2"/>
      <c r="ABY978" s="2"/>
      <c r="ABZ978" s="2"/>
    </row>
    <row r="979" spans="1:754" x14ac:dyDescent="0.2">
      <c r="A979" s="2">
        <v>1950</v>
      </c>
      <c r="B979" s="19" t="s">
        <v>47</v>
      </c>
      <c r="C979" s="6">
        <v>200349</v>
      </c>
      <c r="D979" s="5">
        <v>1795</v>
      </c>
      <c r="E979" s="7">
        <f>C979/D979</f>
        <v>111.6150417827298</v>
      </c>
      <c r="F979" s="11">
        <f>C979/518387</f>
        <v>0.38648538640050772</v>
      </c>
      <c r="G979" s="9">
        <v>65606</v>
      </c>
      <c r="H979" s="16">
        <f>C979/G979</f>
        <v>3.0538212968326066</v>
      </c>
    </row>
    <row r="980" spans="1:754" x14ac:dyDescent="0.2">
      <c r="A980" s="2">
        <v>2017</v>
      </c>
      <c r="B980" s="19" t="s">
        <v>47</v>
      </c>
      <c r="C980" s="5">
        <v>342595</v>
      </c>
      <c r="D980">
        <v>591</v>
      </c>
      <c r="E980" s="7">
        <f>C980/D980</f>
        <v>579.68697123519462</v>
      </c>
      <c r="F980" s="11">
        <f>C980/518387</f>
        <v>0.66088655772617755</v>
      </c>
      <c r="G980" s="14">
        <v>108768</v>
      </c>
      <c r="H980" s="16">
        <f>C980/G980</f>
        <v>3.1497775080906147</v>
      </c>
    </row>
    <row r="981" spans="1:754" x14ac:dyDescent="0.2">
      <c r="A981" s="2">
        <v>1940</v>
      </c>
      <c r="B981" s="19" t="s">
        <v>47</v>
      </c>
      <c r="C981" s="6">
        <v>247091</v>
      </c>
      <c r="D981" s="5">
        <v>2591</v>
      </c>
      <c r="E981" s="7">
        <f>C981/D981</f>
        <v>95.36510999614049</v>
      </c>
      <c r="F981" s="11">
        <f>C981/518387</f>
        <v>0.47665354262356119</v>
      </c>
      <c r="G981" s="9">
        <v>65606</v>
      </c>
      <c r="H981" s="16">
        <f>C981/G981</f>
        <v>3.7662866201262082</v>
      </c>
    </row>
    <row r="982" spans="1:754" x14ac:dyDescent="0.2">
      <c r="A982">
        <v>1930</v>
      </c>
      <c r="B982" s="19" t="s">
        <v>47</v>
      </c>
      <c r="C982" s="5">
        <v>259324</v>
      </c>
      <c r="D982" s="5">
        <v>2417</v>
      </c>
      <c r="E982" s="7">
        <f>C982/D982</f>
        <v>107.29168390566818</v>
      </c>
      <c r="F982" s="11">
        <f>C982/518387</f>
        <v>0.50025174242409631</v>
      </c>
      <c r="G982" s="9">
        <v>60029</v>
      </c>
      <c r="H982" s="16">
        <f>C982/G982</f>
        <v>4.3199786769727968</v>
      </c>
    </row>
    <row r="983" spans="1:754" x14ac:dyDescent="0.2">
      <c r="A983">
        <v>1920</v>
      </c>
      <c r="B983" s="19" t="s">
        <v>47</v>
      </c>
      <c r="C983" s="5">
        <v>336846</v>
      </c>
      <c r="D983">
        <v>3178</v>
      </c>
      <c r="E983" s="7">
        <f>C983/D983</f>
        <v>105.99307740717433</v>
      </c>
      <c r="F983" s="11">
        <f>C983/518387</f>
        <v>0.64979638764089376</v>
      </c>
      <c r="G983" s="9">
        <v>60029</v>
      </c>
      <c r="H983" s="16">
        <f>C983/G983</f>
        <v>5.6113878292158788</v>
      </c>
    </row>
    <row r="984" spans="1:754" x14ac:dyDescent="0.2">
      <c r="A984">
        <v>1925</v>
      </c>
      <c r="B984" s="19" t="s">
        <v>47</v>
      </c>
      <c r="C984" s="5">
        <v>392185</v>
      </c>
      <c r="D984" s="5">
        <v>3298</v>
      </c>
      <c r="E984" s="7">
        <f>C984/D984</f>
        <v>118.91600970285022</v>
      </c>
      <c r="F984" s="11">
        <f>C984/518387</f>
        <v>0.75654867888276522</v>
      </c>
      <c r="G984" s="15"/>
    </row>
    <row r="985" spans="1:754" x14ac:dyDescent="0.2">
      <c r="A985">
        <v>1910</v>
      </c>
      <c r="B985" s="19" t="s">
        <v>47</v>
      </c>
      <c r="C985" s="5">
        <v>318198</v>
      </c>
      <c r="D985">
        <v>3611</v>
      </c>
      <c r="E985" s="7">
        <f>C985/D985</f>
        <v>88.119080587094984</v>
      </c>
      <c r="F985" s="11">
        <f>C985/518387</f>
        <v>0.61382326331485937</v>
      </c>
      <c r="DU985" s="2"/>
      <c r="DV985" s="2"/>
      <c r="DW985" s="2"/>
      <c r="DX985" s="2"/>
      <c r="DY985" s="2"/>
      <c r="DZ985" s="2"/>
      <c r="EA985" s="2"/>
      <c r="EB985" s="2"/>
      <c r="EC985" s="2"/>
      <c r="ED985" s="2"/>
      <c r="EE985" s="2"/>
      <c r="EF985" s="2"/>
      <c r="EG985" s="2"/>
      <c r="EH985" s="2"/>
      <c r="EI985" s="2"/>
      <c r="EJ985" s="2"/>
      <c r="EK985" s="2"/>
      <c r="EL985" s="2"/>
      <c r="EM985" s="2"/>
      <c r="EN985" s="2"/>
      <c r="EO985" s="2"/>
      <c r="EP985" s="2"/>
      <c r="EQ985" s="2"/>
      <c r="ER985" s="2"/>
      <c r="ES985" s="2"/>
      <c r="ET985" s="2"/>
      <c r="EU985" s="2"/>
      <c r="EV985" s="2"/>
      <c r="EW985" s="2"/>
      <c r="EX985" s="2"/>
      <c r="EY985" s="2"/>
      <c r="EZ985" s="2"/>
      <c r="FA985" s="2"/>
      <c r="FB985" s="2"/>
      <c r="FC985" s="2"/>
      <c r="FD985" s="2"/>
      <c r="FE985" s="2"/>
      <c r="FF985" s="2"/>
      <c r="FG985" s="2"/>
      <c r="FH985" s="2"/>
      <c r="FI985" s="2"/>
      <c r="FJ985" s="2"/>
      <c r="FK985" s="2"/>
      <c r="FL985" s="2"/>
      <c r="FM985" s="2"/>
      <c r="FN985" s="2"/>
      <c r="FO985" s="2"/>
      <c r="FP985" s="2"/>
      <c r="FQ985" s="2"/>
      <c r="FR985" s="2"/>
      <c r="FS985" s="2"/>
      <c r="FT985" s="2"/>
      <c r="FU985" s="2"/>
      <c r="FV985" s="2"/>
      <c r="FW985" s="2"/>
      <c r="FX985" s="2"/>
      <c r="FY985" s="2"/>
      <c r="FZ985" s="2"/>
      <c r="GA985" s="2"/>
      <c r="GB985" s="2"/>
      <c r="GC985" s="2"/>
      <c r="GD985" s="2"/>
      <c r="GE985" s="2"/>
      <c r="GF985" s="2"/>
      <c r="GG985" s="2"/>
      <c r="GH985" s="2"/>
      <c r="GI985" s="2"/>
      <c r="GJ985" s="2"/>
      <c r="GK985" s="2"/>
      <c r="GL985" s="2"/>
      <c r="GM985" s="2"/>
      <c r="GN985" s="2"/>
      <c r="GO985" s="2"/>
      <c r="GP985" s="2"/>
      <c r="GQ985" s="2"/>
      <c r="GR985" s="2"/>
      <c r="GS985" s="2"/>
      <c r="GT985" s="2"/>
      <c r="GU985" s="2"/>
      <c r="GV985" s="2"/>
      <c r="GW985" s="2"/>
      <c r="GX985" s="2"/>
      <c r="GY985" s="2"/>
      <c r="GZ985" s="2"/>
      <c r="HA985" s="2"/>
      <c r="HB985" s="2"/>
      <c r="HC985" s="2"/>
      <c r="HD985" s="2"/>
      <c r="HE985" s="2"/>
      <c r="HF985" s="2"/>
      <c r="HG985" s="2"/>
      <c r="HH985" s="2"/>
      <c r="HI985" s="2"/>
      <c r="HJ985" s="2"/>
      <c r="HK985" s="2"/>
      <c r="HL985" s="2"/>
      <c r="HM985" s="2"/>
      <c r="HN985" s="2"/>
      <c r="HO985" s="2"/>
      <c r="HP985" s="2"/>
      <c r="HQ985" s="2"/>
      <c r="HR985" s="2"/>
      <c r="HS985" s="2"/>
      <c r="HT985" s="2"/>
      <c r="HU985" s="2"/>
      <c r="HV985" s="2"/>
      <c r="HW985" s="2"/>
      <c r="HX985" s="2"/>
      <c r="HY985" s="2"/>
      <c r="HZ985" s="2"/>
      <c r="IA985" s="2"/>
      <c r="IB985" s="2"/>
      <c r="IC985" s="2"/>
      <c r="ID985" s="2"/>
      <c r="IE985" s="2"/>
      <c r="IF985" s="2"/>
      <c r="IG985" s="2"/>
      <c r="IH985" s="2"/>
      <c r="II985" s="2"/>
      <c r="IJ985" s="2"/>
      <c r="IK985" s="2"/>
      <c r="IL985" s="2"/>
      <c r="IM985" s="2"/>
      <c r="IN985" s="2"/>
      <c r="IO985" s="2"/>
      <c r="IP985" s="2"/>
      <c r="IQ985" s="2"/>
      <c r="IR985" s="2"/>
      <c r="IS985" s="2"/>
      <c r="IT985" s="2"/>
      <c r="IU985" s="2"/>
      <c r="IV985" s="2"/>
      <c r="IW985" s="2"/>
      <c r="IX985" s="2"/>
      <c r="IY985" s="2"/>
      <c r="IZ985" s="2"/>
      <c r="JA985" s="2"/>
      <c r="JB985" s="2"/>
      <c r="JC985" s="2"/>
      <c r="JD985" s="2"/>
      <c r="JE985" s="2"/>
      <c r="JF985" s="2"/>
      <c r="JG985" s="2"/>
      <c r="JH985" s="2"/>
      <c r="JI985" s="2"/>
      <c r="JJ985" s="2"/>
      <c r="JK985" s="2"/>
      <c r="JL985" s="2"/>
      <c r="JM985" s="2"/>
      <c r="JN985" s="2"/>
      <c r="JO985" s="2"/>
      <c r="JP985" s="2"/>
      <c r="JQ985" s="2"/>
      <c r="JR985" s="2"/>
      <c r="JS985" s="2"/>
      <c r="JT985" s="2"/>
      <c r="JU985" s="2"/>
      <c r="JV985" s="2"/>
      <c r="JW985" s="2"/>
      <c r="JX985" s="2"/>
      <c r="JY985" s="2"/>
      <c r="JZ985" s="2"/>
      <c r="KA985" s="2"/>
      <c r="KB985" s="2"/>
      <c r="KC985" s="2"/>
      <c r="KD985" s="2"/>
      <c r="KE985" s="2"/>
      <c r="KF985" s="2"/>
      <c r="KG985" s="2"/>
      <c r="KH985" s="2"/>
      <c r="KI985" s="2"/>
      <c r="KJ985" s="2"/>
      <c r="KK985" s="2"/>
      <c r="KL985" s="2"/>
      <c r="KM985" s="2"/>
      <c r="KN985" s="2"/>
      <c r="KO985" s="2"/>
      <c r="KP985" s="2"/>
      <c r="KQ985" s="2"/>
      <c r="KR985" s="2"/>
      <c r="KS985" s="2"/>
      <c r="KT985" s="2"/>
      <c r="KU985" s="2"/>
      <c r="KV985" s="2"/>
      <c r="KW985" s="2"/>
      <c r="KX985" s="2"/>
      <c r="KY985" s="2"/>
      <c r="KZ985" s="2"/>
      <c r="LA985" s="2"/>
      <c r="LB985" s="2"/>
      <c r="LC985" s="2"/>
      <c r="LD985" s="2"/>
      <c r="LE985" s="2"/>
      <c r="LF985" s="2"/>
      <c r="LG985" s="2"/>
      <c r="LH985" s="2"/>
      <c r="LI985" s="2"/>
      <c r="LJ985" s="2"/>
      <c r="LK985" s="2"/>
      <c r="LL985" s="2"/>
      <c r="LM985" s="2"/>
      <c r="LN985" s="2"/>
      <c r="LO985" s="2"/>
      <c r="LP985" s="2"/>
      <c r="LQ985" s="2"/>
      <c r="LR985" s="2"/>
      <c r="LS985" s="2"/>
      <c r="LT985" s="2"/>
      <c r="LU985" s="2"/>
      <c r="LV985" s="2"/>
      <c r="LW985" s="2"/>
      <c r="LX985" s="2"/>
      <c r="LY985" s="2"/>
      <c r="LZ985" s="2"/>
      <c r="MA985" s="2"/>
      <c r="MB985" s="2"/>
      <c r="MC985" s="2"/>
      <c r="MD985" s="2"/>
      <c r="ME985" s="2"/>
      <c r="MF985" s="2"/>
      <c r="MG985" s="2"/>
      <c r="MH985" s="2"/>
      <c r="MI985" s="2"/>
      <c r="MJ985" s="2"/>
      <c r="MK985" s="2"/>
      <c r="ML985" s="2"/>
      <c r="MM985" s="2"/>
      <c r="MN985" s="2"/>
      <c r="MO985" s="2"/>
      <c r="MP985" s="2"/>
      <c r="MQ985" s="2"/>
      <c r="MR985" s="2"/>
      <c r="MS985" s="2"/>
      <c r="MT985" s="2"/>
      <c r="MU985" s="2"/>
      <c r="MV985" s="2"/>
      <c r="MW985" s="2"/>
      <c r="MX985" s="2"/>
      <c r="MY985" s="2"/>
      <c r="MZ985" s="2"/>
      <c r="NA985" s="2"/>
      <c r="NB985" s="2"/>
      <c r="NC985" s="2"/>
      <c r="ND985" s="2"/>
      <c r="NE985" s="2"/>
      <c r="NF985" s="2"/>
      <c r="NG985" s="2"/>
      <c r="NH985" s="2"/>
      <c r="NI985" s="2"/>
      <c r="NJ985" s="2"/>
      <c r="NK985" s="2"/>
      <c r="NL985" s="2"/>
      <c r="NM985" s="2"/>
      <c r="NN985" s="2"/>
      <c r="NO985" s="2"/>
      <c r="NP985" s="2"/>
      <c r="NQ985" s="2"/>
      <c r="NR985" s="2"/>
      <c r="NS985" s="2"/>
      <c r="NT985" s="2"/>
      <c r="NU985" s="2"/>
      <c r="NV985" s="2"/>
      <c r="NW985" s="2"/>
      <c r="NX985" s="2"/>
      <c r="NY985" s="2"/>
      <c r="NZ985" s="2"/>
      <c r="OA985" s="2"/>
      <c r="OB985" s="2"/>
      <c r="OC985" s="2"/>
      <c r="OD985" s="2"/>
      <c r="OE985" s="2"/>
      <c r="OF985" s="2"/>
      <c r="OG985" s="2"/>
      <c r="OH985" s="2"/>
      <c r="OI985" s="2"/>
      <c r="OJ985" s="2"/>
      <c r="OK985" s="2"/>
      <c r="OL985" s="2"/>
      <c r="OM985" s="2"/>
      <c r="ON985" s="2"/>
      <c r="OO985" s="2"/>
      <c r="OP985" s="2"/>
      <c r="OQ985" s="2"/>
      <c r="OR985" s="2"/>
      <c r="OS985" s="2"/>
      <c r="OT985" s="2"/>
      <c r="OU985" s="2"/>
      <c r="OV985" s="2"/>
      <c r="OW985" s="2"/>
      <c r="OX985" s="2"/>
      <c r="OY985" s="2"/>
      <c r="OZ985" s="2"/>
      <c r="PA985" s="2"/>
      <c r="PB985" s="2"/>
      <c r="PC985" s="2"/>
      <c r="PD985" s="2"/>
      <c r="PE985" s="2"/>
      <c r="PF985" s="2"/>
      <c r="PG985" s="2"/>
      <c r="PH985" s="2"/>
      <c r="PI985" s="2"/>
      <c r="PJ985" s="2"/>
      <c r="PK985" s="2"/>
      <c r="PL985" s="2"/>
      <c r="PM985" s="2"/>
      <c r="PN985" s="2"/>
      <c r="PO985" s="2"/>
      <c r="PP985" s="2"/>
      <c r="PQ985" s="2"/>
      <c r="PR985" s="2"/>
      <c r="PS985" s="2"/>
      <c r="PT985" s="2"/>
      <c r="PU985" s="2"/>
      <c r="PV985" s="2"/>
      <c r="PW985" s="2"/>
      <c r="PX985" s="2"/>
      <c r="PY985" s="2"/>
      <c r="PZ985" s="2"/>
      <c r="QA985" s="2"/>
      <c r="QB985" s="2"/>
      <c r="QC985" s="2"/>
      <c r="QD985" s="2"/>
      <c r="QE985" s="2"/>
      <c r="QF985" s="2"/>
      <c r="QG985" s="2"/>
      <c r="QH985" s="2"/>
      <c r="QI985" s="2"/>
      <c r="QJ985" s="2"/>
      <c r="QK985" s="2"/>
      <c r="QL985" s="2"/>
      <c r="QM985" s="2"/>
      <c r="QN985" s="2"/>
      <c r="QO985" s="2"/>
      <c r="QP985" s="2"/>
      <c r="QQ985" s="2"/>
      <c r="QR985" s="2"/>
      <c r="QS985" s="2"/>
      <c r="QT985" s="2"/>
      <c r="QU985" s="2"/>
      <c r="QV985" s="2"/>
      <c r="QW985" s="2"/>
      <c r="QX985" s="2"/>
      <c r="QY985" s="2"/>
      <c r="QZ985" s="2"/>
      <c r="RA985" s="2"/>
      <c r="RB985" s="2"/>
      <c r="RC985" s="2"/>
      <c r="RD985" s="2"/>
      <c r="RE985" s="2"/>
      <c r="RF985" s="2"/>
      <c r="RG985" s="2"/>
      <c r="RH985" s="2"/>
      <c r="RI985" s="2"/>
      <c r="RJ985" s="2"/>
      <c r="RK985" s="2"/>
      <c r="RL985" s="2"/>
      <c r="RM985" s="2"/>
      <c r="RN985" s="2"/>
      <c r="RO985" s="2"/>
      <c r="RP985" s="2"/>
      <c r="RQ985" s="2"/>
      <c r="RR985" s="2"/>
      <c r="RS985" s="2"/>
      <c r="RT985" s="2"/>
      <c r="RU985" s="2"/>
      <c r="RV985" s="2"/>
      <c r="RW985" s="2"/>
      <c r="RX985" s="2"/>
      <c r="RY985" s="2"/>
      <c r="RZ985" s="2"/>
      <c r="SA985" s="2"/>
      <c r="SB985" s="2"/>
      <c r="SC985" s="2"/>
      <c r="SD985" s="2"/>
      <c r="SE985" s="2"/>
      <c r="SF985" s="2"/>
      <c r="SG985" s="2"/>
      <c r="SH985" s="2"/>
      <c r="SI985" s="2"/>
      <c r="SJ985" s="2"/>
      <c r="SK985" s="2"/>
      <c r="SL985" s="2"/>
      <c r="SM985" s="2"/>
      <c r="SN985" s="2"/>
      <c r="SO985" s="2"/>
      <c r="SP985" s="2"/>
      <c r="SQ985" s="2"/>
      <c r="SR985" s="2"/>
      <c r="SS985" s="2"/>
      <c r="ST985" s="2"/>
      <c r="SU985" s="2"/>
      <c r="SV985" s="2"/>
      <c r="SW985" s="2"/>
      <c r="SX985" s="2"/>
      <c r="SY985" s="2"/>
      <c r="SZ985" s="2"/>
      <c r="TA985" s="2"/>
      <c r="TB985" s="2"/>
      <c r="TC985" s="2"/>
      <c r="TD985" s="2"/>
      <c r="TE985" s="2"/>
      <c r="TF985" s="2"/>
      <c r="TG985" s="2"/>
      <c r="TH985" s="2"/>
      <c r="TI985" s="2"/>
      <c r="TJ985" s="2"/>
      <c r="TK985" s="2"/>
      <c r="TL985" s="2"/>
      <c r="TM985" s="2"/>
      <c r="TN985" s="2"/>
      <c r="TO985" s="2"/>
      <c r="TP985" s="2"/>
      <c r="TQ985" s="2"/>
      <c r="TR985" s="2"/>
      <c r="TS985" s="2"/>
      <c r="TT985" s="2"/>
      <c r="TU985" s="2"/>
      <c r="TV985" s="2"/>
      <c r="TW985" s="2"/>
      <c r="TX985" s="2"/>
      <c r="TY985" s="2"/>
      <c r="TZ985" s="2"/>
      <c r="UA985" s="2"/>
      <c r="UB985" s="2"/>
      <c r="UC985" s="2"/>
      <c r="UD985" s="2"/>
      <c r="UE985" s="2"/>
      <c r="UF985" s="2"/>
      <c r="UG985" s="2"/>
      <c r="UH985" s="2"/>
      <c r="UI985" s="2"/>
      <c r="UJ985" s="2"/>
      <c r="UK985" s="2"/>
      <c r="UL985" s="2"/>
      <c r="UM985" s="2"/>
      <c r="UN985" s="2"/>
      <c r="UO985" s="2"/>
      <c r="UP985" s="2"/>
      <c r="UQ985" s="2"/>
      <c r="UR985" s="2"/>
      <c r="US985" s="2"/>
      <c r="UT985" s="2"/>
      <c r="UU985" s="2"/>
      <c r="UV985" s="2"/>
      <c r="UW985" s="2"/>
      <c r="UX985" s="2"/>
      <c r="UY985" s="2"/>
      <c r="UZ985" s="2"/>
      <c r="VA985" s="2"/>
      <c r="VB985" s="2"/>
      <c r="VC985" s="2"/>
      <c r="VD985" s="2"/>
      <c r="VE985" s="2"/>
      <c r="VF985" s="2"/>
      <c r="VG985" s="2"/>
      <c r="VH985" s="2"/>
      <c r="VI985" s="2"/>
      <c r="VJ985" s="2"/>
      <c r="VK985" s="2"/>
      <c r="VL985" s="2"/>
      <c r="VM985" s="2"/>
      <c r="VN985" s="2"/>
      <c r="VO985" s="2"/>
      <c r="VP985" s="2"/>
      <c r="VQ985" s="2"/>
      <c r="VR985" s="2"/>
      <c r="VS985" s="2"/>
      <c r="VT985" s="2"/>
      <c r="VU985" s="2"/>
      <c r="VV985" s="2"/>
      <c r="VW985" s="2"/>
      <c r="VX985" s="2"/>
      <c r="VY985" s="2"/>
      <c r="VZ985" s="2"/>
      <c r="WA985" s="2"/>
      <c r="WB985" s="2"/>
      <c r="WC985" s="2"/>
      <c r="WD985" s="2"/>
      <c r="WE985" s="2"/>
      <c r="WF985" s="2"/>
      <c r="WG985" s="2"/>
      <c r="WH985" s="2"/>
      <c r="WI985" s="2"/>
      <c r="WJ985" s="2"/>
      <c r="WK985" s="2"/>
      <c r="WL985" s="2"/>
      <c r="WM985" s="2"/>
      <c r="WN985" s="2"/>
      <c r="WO985" s="2"/>
      <c r="WP985" s="2"/>
      <c r="WQ985" s="2"/>
      <c r="WR985" s="2"/>
      <c r="WS985" s="2"/>
      <c r="WT985" s="2"/>
      <c r="WU985" s="2"/>
      <c r="WV985" s="2"/>
      <c r="WW985" s="2"/>
      <c r="WX985" s="2"/>
      <c r="WY985" s="2"/>
      <c r="WZ985" s="2"/>
      <c r="XA985" s="2"/>
      <c r="XB985" s="2"/>
      <c r="XC985" s="2"/>
      <c r="XD985" s="2"/>
      <c r="XE985" s="2"/>
      <c r="XF985" s="2"/>
      <c r="XG985" s="2"/>
      <c r="XH985" s="2"/>
      <c r="XI985" s="2"/>
      <c r="XJ985" s="2"/>
      <c r="XK985" s="2"/>
      <c r="XL985" s="2"/>
      <c r="XM985" s="2"/>
      <c r="XN985" s="2"/>
      <c r="XO985" s="2"/>
      <c r="XP985" s="2"/>
      <c r="XQ985" s="2"/>
      <c r="XR985" s="2"/>
      <c r="XS985" s="2"/>
      <c r="XT985" s="2"/>
      <c r="XU985" s="2"/>
      <c r="XV985" s="2"/>
      <c r="XW985" s="2"/>
      <c r="XX985" s="2"/>
      <c r="XY985" s="2"/>
      <c r="XZ985" s="2"/>
      <c r="YA985" s="2"/>
      <c r="YB985" s="2"/>
      <c r="YC985" s="2"/>
      <c r="YD985" s="2"/>
      <c r="YE985" s="2"/>
      <c r="YF985" s="2"/>
      <c r="YG985" s="2"/>
      <c r="YH985" s="2"/>
      <c r="YI985" s="2"/>
      <c r="YJ985" s="2"/>
      <c r="YK985" s="2"/>
      <c r="YL985" s="2"/>
      <c r="YM985" s="2"/>
      <c r="YN985" s="2"/>
      <c r="YO985" s="2"/>
      <c r="YP985" s="2"/>
      <c r="YQ985" s="2"/>
      <c r="YR985" s="2"/>
      <c r="YS985" s="2"/>
      <c r="YT985" s="2"/>
      <c r="YU985" s="2"/>
      <c r="YV985" s="2"/>
      <c r="YW985" s="2"/>
      <c r="YX985" s="2"/>
      <c r="YY985" s="2"/>
      <c r="YZ985" s="2"/>
      <c r="ZA985" s="2"/>
      <c r="ZB985" s="2"/>
      <c r="ZC985" s="2"/>
      <c r="ZD985" s="2"/>
      <c r="ZE985" s="2"/>
      <c r="ZF985" s="2"/>
      <c r="ZG985" s="2"/>
      <c r="ZH985" s="2"/>
      <c r="ZI985" s="2"/>
      <c r="ZJ985" s="2"/>
      <c r="ZK985" s="2"/>
      <c r="ZL985" s="2"/>
      <c r="ZM985" s="2"/>
      <c r="ZN985" s="2"/>
      <c r="ZO985" s="2"/>
      <c r="ZP985" s="2"/>
      <c r="ZQ985" s="2"/>
      <c r="ZR985" s="2"/>
      <c r="ZS985" s="2"/>
      <c r="ZT985" s="2"/>
      <c r="ZU985" s="2"/>
      <c r="ZV985" s="2"/>
      <c r="ZW985" s="2"/>
      <c r="ZX985" s="2"/>
      <c r="ZY985" s="2"/>
      <c r="ZZ985" s="2"/>
      <c r="AAA985" s="2"/>
      <c r="AAB985" s="2"/>
      <c r="AAC985" s="2"/>
      <c r="AAD985" s="2"/>
      <c r="AAE985" s="2"/>
      <c r="AAF985" s="2"/>
      <c r="AAG985" s="2"/>
      <c r="AAH985" s="2"/>
      <c r="AAI985" s="2"/>
      <c r="AAJ985" s="2"/>
      <c r="AAK985" s="2"/>
      <c r="AAL985" s="2"/>
      <c r="AAM985" s="2"/>
      <c r="AAN985" s="2"/>
      <c r="AAO985" s="2"/>
      <c r="AAP985" s="2"/>
      <c r="AAQ985" s="2"/>
      <c r="AAR985" s="2"/>
      <c r="AAS985" s="2"/>
      <c r="AAT985" s="2"/>
      <c r="AAU985" s="2"/>
      <c r="AAV985" s="2"/>
      <c r="AAW985" s="2"/>
      <c r="AAX985" s="2"/>
      <c r="AAY985" s="2"/>
      <c r="AAZ985" s="2"/>
      <c r="ABA985" s="2"/>
      <c r="ABB985" s="2"/>
      <c r="ABC985" s="2"/>
      <c r="ABD985" s="2"/>
      <c r="ABE985" s="2"/>
      <c r="ABF985" s="2"/>
      <c r="ABG985" s="2"/>
      <c r="ABH985" s="2"/>
      <c r="ABI985" s="2"/>
      <c r="ABJ985" s="2"/>
      <c r="ABK985" s="2"/>
      <c r="ABL985" s="2"/>
      <c r="ABM985" s="2"/>
      <c r="ABN985" s="2"/>
      <c r="ABO985" s="2"/>
      <c r="ABP985" s="2"/>
      <c r="ABQ985" s="2"/>
      <c r="ABR985" s="2"/>
      <c r="ABS985" s="2"/>
      <c r="ABT985" s="2"/>
      <c r="ABU985" s="2"/>
      <c r="ABV985" s="2"/>
      <c r="ABW985" s="2"/>
      <c r="ABX985" s="2"/>
      <c r="ABY985" s="2"/>
      <c r="ABZ985" s="2"/>
    </row>
    <row r="986" spans="1:754" x14ac:dyDescent="0.2">
      <c r="A986" s="2">
        <v>1935</v>
      </c>
      <c r="B986" s="19" t="s">
        <v>47</v>
      </c>
      <c r="C986" s="5">
        <v>272763</v>
      </c>
      <c r="D986" s="6">
        <v>2826</v>
      </c>
      <c r="E986" s="7">
        <f>C986/D986</f>
        <v>96.519108280254784</v>
      </c>
      <c r="F986" s="11">
        <f>C986/518387</f>
        <v>0.52617638945421086</v>
      </c>
    </row>
    <row r="987" spans="1:754" x14ac:dyDescent="0.2">
      <c r="A987" s="2">
        <v>1945</v>
      </c>
      <c r="B987" s="19" t="s">
        <v>47</v>
      </c>
      <c r="C987" s="6">
        <v>247142</v>
      </c>
      <c r="D987" s="5">
        <v>2481</v>
      </c>
      <c r="E987" s="7">
        <f>C987/D987</f>
        <v>99.613865376864169</v>
      </c>
      <c r="F987" s="11">
        <f>C987/518387</f>
        <v>0.4767519247203344</v>
      </c>
      <c r="G987" s="15"/>
    </row>
    <row r="988" spans="1:754" x14ac:dyDescent="0.2">
      <c r="A988" s="2">
        <v>1954</v>
      </c>
      <c r="B988" s="19" t="s">
        <v>47</v>
      </c>
      <c r="C988" s="6">
        <v>203495</v>
      </c>
      <c r="D988" s="5">
        <v>1768</v>
      </c>
      <c r="E988" s="7">
        <f>C988/D988</f>
        <v>115.09898190045249</v>
      </c>
      <c r="F988" s="11">
        <f>C988/518387</f>
        <v>0.39255421142891317</v>
      </c>
    </row>
    <row r="989" spans="1:754" x14ac:dyDescent="0.2">
      <c r="A989" s="2">
        <v>1959</v>
      </c>
      <c r="B989" s="19" t="s">
        <v>47</v>
      </c>
      <c r="C989" s="6">
        <v>161666</v>
      </c>
      <c r="D989" s="5">
        <v>1151</v>
      </c>
      <c r="E989" s="7">
        <f>C989/D989</f>
        <v>140.45699391833188</v>
      </c>
      <c r="F989" s="11">
        <f>C989/518387</f>
        <v>0.31186353052835042</v>
      </c>
    </row>
    <row r="990" spans="1:754" x14ac:dyDescent="0.2">
      <c r="A990" s="2">
        <v>1964</v>
      </c>
      <c r="B990" s="19" t="s">
        <v>47</v>
      </c>
      <c r="C990" s="6">
        <v>139678</v>
      </c>
      <c r="D990" s="5">
        <v>913</v>
      </c>
      <c r="E990" s="7">
        <f>C990/D990</f>
        <v>152.98795180722891</v>
      </c>
      <c r="F990" s="11">
        <f>C990/518387</f>
        <v>0.26944734339402804</v>
      </c>
      <c r="G990" s="15"/>
    </row>
    <row r="991" spans="1:754" x14ac:dyDescent="0.2">
      <c r="A991" s="2">
        <v>1969</v>
      </c>
      <c r="B991" s="19" t="s">
        <v>47</v>
      </c>
      <c r="C991" s="6">
        <v>99102</v>
      </c>
      <c r="D991" s="5">
        <v>595</v>
      </c>
      <c r="E991" s="7">
        <f>C991/D991</f>
        <v>166.55798319327732</v>
      </c>
      <c r="F991" s="11">
        <f>C991/518387</f>
        <v>0.19117377557693382</v>
      </c>
    </row>
    <row r="992" spans="1:754" x14ac:dyDescent="0.2">
      <c r="A992" s="2">
        <v>2007</v>
      </c>
      <c r="B992" s="19" t="s">
        <v>48</v>
      </c>
      <c r="C992" s="5">
        <v>19129</v>
      </c>
      <c r="D992">
        <v>194</v>
      </c>
      <c r="E992" s="7">
        <f>C992/D992</f>
        <v>98.603092783505161</v>
      </c>
      <c r="F992" s="11">
        <f>C992/130893</f>
        <v>0.1461422688761049</v>
      </c>
      <c r="G992" s="14">
        <v>215798</v>
      </c>
      <c r="H992" s="16">
        <f>C992/G992</f>
        <v>8.8643082883066576E-2</v>
      </c>
    </row>
    <row r="993" spans="1:754" x14ac:dyDescent="0.2">
      <c r="A993" s="2">
        <v>2012</v>
      </c>
      <c r="B993" s="19" t="s">
        <v>48</v>
      </c>
      <c r="C993" s="5">
        <v>19868</v>
      </c>
      <c r="D993">
        <v>169</v>
      </c>
      <c r="E993" s="7">
        <f>C993/D993</f>
        <v>117.56213017751479</v>
      </c>
      <c r="F993" s="11">
        <f>C993/130893</f>
        <v>0.15178810173194901</v>
      </c>
      <c r="G993" s="14">
        <v>222527</v>
      </c>
      <c r="H993" s="16">
        <f>C993/G993</f>
        <v>8.928354761444679E-2</v>
      </c>
    </row>
    <row r="994" spans="1:754" x14ac:dyDescent="0.2">
      <c r="A994">
        <v>1997</v>
      </c>
      <c r="B994" s="19" t="s">
        <v>48</v>
      </c>
      <c r="C994" s="6">
        <v>18168</v>
      </c>
      <c r="D994">
        <v>151</v>
      </c>
      <c r="E994" s="7">
        <f>C994/D994</f>
        <v>120.31788079470199</v>
      </c>
      <c r="F994" s="11">
        <f>C994/130893</f>
        <v>0.13880039421512227</v>
      </c>
      <c r="G994" s="5">
        <v>194757</v>
      </c>
      <c r="H994" s="16">
        <f>C994/G994</f>
        <v>9.328547882746191E-2</v>
      </c>
    </row>
    <row r="995" spans="1:754" x14ac:dyDescent="0.2">
      <c r="A995">
        <v>1992</v>
      </c>
      <c r="B995" s="19" t="s">
        <v>48</v>
      </c>
      <c r="C995" s="6">
        <v>19198</v>
      </c>
      <c r="D995">
        <v>151</v>
      </c>
      <c r="E995" s="7">
        <f>C995/D995</f>
        <v>127.13907284768212</v>
      </c>
      <c r="F995" s="11">
        <f>C995/130893</f>
        <v>0.14666941700472905</v>
      </c>
      <c r="G995" s="5">
        <v>187445</v>
      </c>
      <c r="H995" s="16">
        <f>C995/G995</f>
        <v>0.10241937635039612</v>
      </c>
    </row>
    <row r="996" spans="1:754" x14ac:dyDescent="0.2">
      <c r="A996" s="2">
        <v>2002</v>
      </c>
      <c r="B996" s="19" t="s">
        <v>48</v>
      </c>
      <c r="C996" s="6">
        <v>21727</v>
      </c>
      <c r="D996">
        <v>200</v>
      </c>
      <c r="E996" s="7">
        <f>C996/D996</f>
        <v>108.63500000000001</v>
      </c>
      <c r="F996" s="11">
        <f>C996/130893</f>
        <v>0.16599054189299656</v>
      </c>
      <c r="G996" s="14">
        <v>206446</v>
      </c>
      <c r="H996" s="16">
        <f>C996/G996</f>
        <v>0.10524301754453949</v>
      </c>
    </row>
    <row r="997" spans="1:754" x14ac:dyDescent="0.2">
      <c r="A997">
        <v>1987</v>
      </c>
      <c r="B997" s="19" t="s">
        <v>48</v>
      </c>
      <c r="C997" s="6">
        <v>22276</v>
      </c>
      <c r="D997" s="5">
        <v>182</v>
      </c>
      <c r="E997" s="7">
        <f>C997/D997</f>
        <v>122.39560439560439</v>
      </c>
      <c r="F997" s="11">
        <f>C997/130893</f>
        <v>0.17018480743813649</v>
      </c>
      <c r="G997" s="14">
        <v>168549</v>
      </c>
      <c r="H997" s="16">
        <f>C997/G997</f>
        <v>0.13216334715720651</v>
      </c>
    </row>
    <row r="998" spans="1:754" x14ac:dyDescent="0.2">
      <c r="A998">
        <v>1982</v>
      </c>
      <c r="B998" s="19" t="s">
        <v>48</v>
      </c>
      <c r="C998" s="6">
        <v>24405</v>
      </c>
      <c r="D998" s="5">
        <v>209</v>
      </c>
      <c r="E998" s="7">
        <f>C998/D998</f>
        <v>116.77033492822966</v>
      </c>
      <c r="F998" s="11">
        <f>C998/130893</f>
        <v>0.18645000114597418</v>
      </c>
      <c r="G998" s="14">
        <v>155572</v>
      </c>
      <c r="H998" s="16">
        <f>C998/G998</f>
        <v>0.15687270202864267</v>
      </c>
      <c r="DU998" s="2"/>
      <c r="DV998" s="2"/>
      <c r="DW998" s="2"/>
      <c r="DX998" s="2"/>
      <c r="DY998" s="2"/>
      <c r="DZ998" s="2"/>
      <c r="EA998" s="2"/>
      <c r="EB998" s="2"/>
      <c r="EC998" s="2"/>
      <c r="ED998" s="2"/>
      <c r="EE998" s="2"/>
      <c r="EF998" s="2"/>
      <c r="EG998" s="2"/>
      <c r="EH998" s="2"/>
      <c r="EI998" s="2"/>
      <c r="EJ998" s="2"/>
      <c r="EK998" s="2"/>
      <c r="EL998" s="2"/>
      <c r="EM998" s="2"/>
      <c r="EN998" s="2"/>
      <c r="EO998" s="2"/>
      <c r="EP998" s="2"/>
      <c r="EQ998" s="2"/>
      <c r="ER998" s="2"/>
      <c r="ES998" s="2"/>
      <c r="ET998" s="2"/>
      <c r="EU998" s="2"/>
      <c r="EV998" s="2"/>
      <c r="EW998" s="2"/>
      <c r="EX998" s="2"/>
      <c r="EY998" s="2"/>
      <c r="EZ998" s="2"/>
      <c r="FA998" s="2"/>
      <c r="FB998" s="2"/>
      <c r="FC998" s="2"/>
      <c r="FD998" s="2"/>
      <c r="FE998" s="2"/>
      <c r="FF998" s="2"/>
      <c r="FG998" s="2"/>
      <c r="FH998" s="2"/>
      <c r="FI998" s="2"/>
      <c r="FJ998" s="2"/>
      <c r="FK998" s="2"/>
      <c r="FL998" s="2"/>
      <c r="FM998" s="2"/>
      <c r="FN998" s="2"/>
      <c r="FO998" s="2"/>
      <c r="FP998" s="2"/>
      <c r="FQ998" s="2"/>
      <c r="FR998" s="2"/>
      <c r="FS998" s="2"/>
      <c r="FT998" s="2"/>
      <c r="FU998" s="2"/>
      <c r="FV998" s="2"/>
      <c r="FW998" s="2"/>
      <c r="FX998" s="2"/>
      <c r="FY998" s="2"/>
      <c r="FZ998" s="2"/>
      <c r="GA998" s="2"/>
      <c r="GB998" s="2"/>
      <c r="GC998" s="2"/>
      <c r="GD998" s="2"/>
      <c r="GE998" s="2"/>
      <c r="GF998" s="2"/>
      <c r="GG998" s="2"/>
      <c r="GH998" s="2"/>
      <c r="GI998" s="2"/>
      <c r="GJ998" s="2"/>
      <c r="GK998" s="2"/>
      <c r="GL998" s="2"/>
      <c r="GM998" s="2"/>
      <c r="GN998" s="2"/>
      <c r="GO998" s="2"/>
      <c r="GP998" s="2"/>
      <c r="GQ998" s="2"/>
      <c r="GR998" s="2"/>
      <c r="GS998" s="2"/>
      <c r="GT998" s="2"/>
      <c r="GU998" s="2"/>
      <c r="GV998" s="2"/>
      <c r="GW998" s="2"/>
      <c r="GX998" s="2"/>
      <c r="GY998" s="2"/>
      <c r="GZ998" s="2"/>
      <c r="HA998" s="2"/>
      <c r="HB998" s="2"/>
      <c r="HC998" s="2"/>
      <c r="HD998" s="2"/>
      <c r="HE998" s="2"/>
      <c r="HF998" s="2"/>
      <c r="HG998" s="2"/>
      <c r="HH998" s="2"/>
      <c r="HI998" s="2"/>
      <c r="HJ998" s="2"/>
      <c r="HK998" s="2"/>
      <c r="HL998" s="2"/>
      <c r="HM998" s="2"/>
      <c r="HN998" s="2"/>
      <c r="HO998" s="2"/>
      <c r="HP998" s="2"/>
      <c r="HQ998" s="2"/>
      <c r="HR998" s="2"/>
      <c r="HS998" s="2"/>
      <c r="HT998" s="2"/>
      <c r="HU998" s="2"/>
      <c r="HV998" s="2"/>
      <c r="HW998" s="2"/>
      <c r="HX998" s="2"/>
      <c r="HY998" s="2"/>
      <c r="HZ998" s="2"/>
      <c r="IA998" s="2"/>
      <c r="IB998" s="2"/>
      <c r="IC998" s="2"/>
      <c r="ID998" s="2"/>
      <c r="IE998" s="2"/>
      <c r="IF998" s="2"/>
      <c r="IG998" s="2"/>
      <c r="IH998" s="2"/>
      <c r="II998" s="2"/>
      <c r="IJ998" s="2"/>
      <c r="IK998" s="2"/>
      <c r="IL998" s="2"/>
      <c r="IM998" s="2"/>
      <c r="IN998" s="2"/>
      <c r="IO998" s="2"/>
      <c r="IP998" s="2"/>
      <c r="IQ998" s="2"/>
      <c r="IR998" s="2"/>
      <c r="IS998" s="2"/>
      <c r="IT998" s="2"/>
      <c r="IU998" s="2"/>
      <c r="IV998" s="2"/>
      <c r="IW998" s="2"/>
      <c r="IX998" s="2"/>
      <c r="IY998" s="2"/>
      <c r="IZ998" s="2"/>
      <c r="JA998" s="2"/>
      <c r="JB998" s="2"/>
      <c r="JC998" s="2"/>
      <c r="JD998" s="2"/>
      <c r="JE998" s="2"/>
      <c r="JF998" s="2"/>
      <c r="JG998" s="2"/>
      <c r="JH998" s="2"/>
      <c r="JI998" s="2"/>
      <c r="JJ998" s="2"/>
      <c r="JK998" s="2"/>
      <c r="JL998" s="2"/>
      <c r="JM998" s="2"/>
      <c r="JN998" s="2"/>
      <c r="JO998" s="2"/>
      <c r="JP998" s="2"/>
      <c r="JQ998" s="2"/>
      <c r="JR998" s="2"/>
      <c r="JS998" s="2"/>
      <c r="JT998" s="2"/>
      <c r="JU998" s="2"/>
      <c r="JV998" s="2"/>
      <c r="JW998" s="2"/>
      <c r="JX998" s="2"/>
      <c r="JY998" s="2"/>
      <c r="JZ998" s="2"/>
      <c r="KA998" s="2"/>
      <c r="KB998" s="2"/>
      <c r="KC998" s="2"/>
      <c r="KD998" s="2"/>
      <c r="KE998" s="2"/>
      <c r="KF998" s="2"/>
      <c r="KG998" s="2"/>
      <c r="KH998" s="2"/>
      <c r="KI998" s="2"/>
      <c r="KJ998" s="2"/>
      <c r="KK998" s="2"/>
      <c r="KL998" s="2"/>
      <c r="KM998" s="2"/>
      <c r="KN998" s="2"/>
      <c r="KO998" s="2"/>
      <c r="KP998" s="2"/>
      <c r="KQ998" s="2"/>
      <c r="KR998" s="2"/>
      <c r="KS998" s="2"/>
      <c r="KT998" s="2"/>
      <c r="KU998" s="2"/>
      <c r="KV998" s="2"/>
      <c r="KW998" s="2"/>
      <c r="KX998" s="2"/>
      <c r="KY998" s="2"/>
      <c r="KZ998" s="2"/>
      <c r="LA998" s="2"/>
      <c r="LB998" s="2"/>
      <c r="LC998" s="2"/>
      <c r="LD998" s="2"/>
      <c r="LE998" s="2"/>
      <c r="LF998" s="2"/>
      <c r="LG998" s="2"/>
      <c r="LH998" s="2"/>
      <c r="LI998" s="2"/>
      <c r="LJ998" s="2"/>
      <c r="LK998" s="2"/>
      <c r="LL998" s="2"/>
      <c r="LM998" s="2"/>
      <c r="LN998" s="2"/>
      <c r="LO998" s="2"/>
      <c r="LP998" s="2"/>
      <c r="LQ998" s="2"/>
      <c r="LR998" s="2"/>
      <c r="LS998" s="2"/>
      <c r="LT998" s="2"/>
      <c r="LU998" s="2"/>
      <c r="LV998" s="2"/>
      <c r="LW998" s="2"/>
      <c r="LX998" s="2"/>
      <c r="LY998" s="2"/>
      <c r="LZ998" s="2"/>
      <c r="MA998" s="2"/>
      <c r="MB998" s="2"/>
      <c r="MC998" s="2"/>
      <c r="MD998" s="2"/>
      <c r="ME998" s="2"/>
      <c r="MF998" s="2"/>
      <c r="MG998" s="2"/>
      <c r="MH998" s="2"/>
      <c r="MI998" s="2"/>
      <c r="MJ998" s="2"/>
      <c r="MK998" s="2"/>
      <c r="ML998" s="2"/>
      <c r="MM998" s="2"/>
      <c r="MN998" s="2"/>
      <c r="MO998" s="2"/>
      <c r="MP998" s="2"/>
      <c r="MQ998" s="2"/>
      <c r="MR998" s="2"/>
      <c r="MS998" s="2"/>
      <c r="MT998" s="2"/>
      <c r="MU998" s="2"/>
      <c r="MV998" s="2"/>
      <c r="MW998" s="2"/>
      <c r="MX998" s="2"/>
      <c r="MY998" s="2"/>
      <c r="MZ998" s="2"/>
      <c r="NA998" s="2"/>
      <c r="NB998" s="2"/>
      <c r="NC998" s="2"/>
      <c r="ND998" s="2"/>
      <c r="NE998" s="2"/>
      <c r="NF998" s="2"/>
      <c r="NG998" s="2"/>
      <c r="NH998" s="2"/>
      <c r="NI998" s="2"/>
      <c r="NJ998" s="2"/>
      <c r="NK998" s="2"/>
      <c r="NL998" s="2"/>
      <c r="NM998" s="2"/>
      <c r="NN998" s="2"/>
      <c r="NO998" s="2"/>
      <c r="NP998" s="2"/>
      <c r="NQ998" s="2"/>
      <c r="NR998" s="2"/>
      <c r="NS998" s="2"/>
      <c r="NT998" s="2"/>
      <c r="NU998" s="2"/>
      <c r="NV998" s="2"/>
      <c r="NW998" s="2"/>
      <c r="NX998" s="2"/>
      <c r="NY998" s="2"/>
      <c r="NZ998" s="2"/>
      <c r="OA998" s="2"/>
      <c r="OB998" s="2"/>
      <c r="OC998" s="2"/>
      <c r="OD998" s="2"/>
      <c r="OE998" s="2"/>
      <c r="OF998" s="2"/>
      <c r="OG998" s="2"/>
      <c r="OH998" s="2"/>
      <c r="OI998" s="2"/>
      <c r="OJ998" s="2"/>
      <c r="OK998" s="2"/>
      <c r="OL998" s="2"/>
      <c r="OM998" s="2"/>
      <c r="ON998" s="2"/>
      <c r="OO998" s="2"/>
      <c r="OP998" s="2"/>
      <c r="OQ998" s="2"/>
      <c r="OR998" s="2"/>
      <c r="OS998" s="2"/>
      <c r="OT998" s="2"/>
      <c r="OU998" s="2"/>
      <c r="OV998" s="2"/>
      <c r="OW998" s="2"/>
      <c r="OX998" s="2"/>
      <c r="OY998" s="2"/>
      <c r="OZ998" s="2"/>
      <c r="PA998" s="2"/>
      <c r="PB998" s="2"/>
      <c r="PC998" s="2"/>
      <c r="PD998" s="2"/>
      <c r="PE998" s="2"/>
      <c r="PF998" s="2"/>
      <c r="PG998" s="2"/>
      <c r="PH998" s="2"/>
      <c r="PI998" s="2"/>
      <c r="PJ998" s="2"/>
      <c r="PK998" s="2"/>
      <c r="PL998" s="2"/>
      <c r="PM998" s="2"/>
      <c r="PN998" s="2"/>
      <c r="PO998" s="2"/>
      <c r="PP998" s="2"/>
      <c r="PQ998" s="2"/>
      <c r="PR998" s="2"/>
      <c r="PS998" s="2"/>
      <c r="PT998" s="2"/>
      <c r="PU998" s="2"/>
      <c r="PV998" s="2"/>
      <c r="PW998" s="2"/>
      <c r="PX998" s="2"/>
      <c r="PY998" s="2"/>
      <c r="PZ998" s="2"/>
      <c r="QA998" s="2"/>
      <c r="QB998" s="2"/>
      <c r="QC998" s="2"/>
      <c r="QD998" s="2"/>
      <c r="QE998" s="2"/>
      <c r="QF998" s="2"/>
      <c r="QG998" s="2"/>
      <c r="QH998" s="2"/>
      <c r="QI998" s="2"/>
      <c r="QJ998" s="2"/>
      <c r="QK998" s="2"/>
      <c r="QL998" s="2"/>
      <c r="QM998" s="2"/>
      <c r="QN998" s="2"/>
      <c r="QO998" s="2"/>
      <c r="QP998" s="2"/>
      <c r="QQ998" s="2"/>
      <c r="QR998" s="2"/>
      <c r="QS998" s="2"/>
      <c r="QT998" s="2"/>
      <c r="QU998" s="2"/>
      <c r="QV998" s="2"/>
      <c r="QW998" s="2"/>
      <c r="QX998" s="2"/>
      <c r="QY998" s="2"/>
      <c r="QZ998" s="2"/>
      <c r="RA998" s="2"/>
      <c r="RB998" s="2"/>
      <c r="RC998" s="2"/>
      <c r="RD998" s="2"/>
      <c r="RE998" s="2"/>
      <c r="RF998" s="2"/>
      <c r="RG998" s="2"/>
      <c r="RH998" s="2"/>
      <c r="RI998" s="2"/>
      <c r="RJ998" s="2"/>
      <c r="RK998" s="2"/>
      <c r="RL998" s="2"/>
      <c r="RM998" s="2"/>
      <c r="RN998" s="2"/>
      <c r="RO998" s="2"/>
      <c r="RP998" s="2"/>
      <c r="RQ998" s="2"/>
      <c r="RR998" s="2"/>
      <c r="RS998" s="2"/>
      <c r="RT998" s="2"/>
      <c r="RU998" s="2"/>
      <c r="RV998" s="2"/>
      <c r="RW998" s="2"/>
      <c r="RX998" s="2"/>
      <c r="RY998" s="2"/>
      <c r="RZ998" s="2"/>
      <c r="SA998" s="2"/>
      <c r="SB998" s="2"/>
      <c r="SC998" s="2"/>
      <c r="SD998" s="2"/>
      <c r="SE998" s="2"/>
      <c r="SF998" s="2"/>
      <c r="SG998" s="2"/>
      <c r="SH998" s="2"/>
      <c r="SI998" s="2"/>
      <c r="SJ998" s="2"/>
      <c r="SK998" s="2"/>
      <c r="SL998" s="2"/>
      <c r="SM998" s="2"/>
      <c r="SN998" s="2"/>
      <c r="SO998" s="2"/>
      <c r="SP998" s="2"/>
      <c r="SQ998" s="2"/>
      <c r="SR998" s="2"/>
      <c r="SS998" s="2"/>
      <c r="ST998" s="2"/>
      <c r="SU998" s="2"/>
      <c r="SV998" s="2"/>
      <c r="SW998" s="2"/>
      <c r="SX998" s="2"/>
      <c r="SY998" s="2"/>
      <c r="SZ998" s="2"/>
      <c r="TA998" s="2"/>
      <c r="TB998" s="2"/>
      <c r="TC998" s="2"/>
      <c r="TD998" s="2"/>
      <c r="TE998" s="2"/>
      <c r="TF998" s="2"/>
      <c r="TG998" s="2"/>
      <c r="TH998" s="2"/>
      <c r="TI998" s="2"/>
      <c r="TJ998" s="2"/>
      <c r="TK998" s="2"/>
      <c r="TL998" s="2"/>
      <c r="TM998" s="2"/>
      <c r="TN998" s="2"/>
      <c r="TO998" s="2"/>
      <c r="TP998" s="2"/>
      <c r="TQ998" s="2"/>
      <c r="TR998" s="2"/>
      <c r="TS998" s="2"/>
      <c r="TT998" s="2"/>
      <c r="TU998" s="2"/>
      <c r="TV998" s="2"/>
      <c r="TW998" s="2"/>
      <c r="TX998" s="2"/>
      <c r="TY998" s="2"/>
      <c r="TZ998" s="2"/>
      <c r="UA998" s="2"/>
      <c r="UB998" s="2"/>
      <c r="UC998" s="2"/>
      <c r="UD998" s="2"/>
      <c r="UE998" s="2"/>
      <c r="UF998" s="2"/>
      <c r="UG998" s="2"/>
      <c r="UH998" s="2"/>
      <c r="UI998" s="2"/>
      <c r="UJ998" s="2"/>
      <c r="UK998" s="2"/>
      <c r="UL998" s="2"/>
      <c r="UM998" s="2"/>
      <c r="UN998" s="2"/>
      <c r="UO998" s="2"/>
      <c r="UP998" s="2"/>
      <c r="UQ998" s="2"/>
      <c r="UR998" s="2"/>
      <c r="US998" s="2"/>
      <c r="UT998" s="2"/>
      <c r="UU998" s="2"/>
      <c r="UV998" s="2"/>
      <c r="UW998" s="2"/>
      <c r="UX998" s="2"/>
      <c r="UY998" s="2"/>
      <c r="UZ998" s="2"/>
      <c r="VA998" s="2"/>
      <c r="VB998" s="2"/>
      <c r="VC998" s="2"/>
      <c r="VD998" s="2"/>
      <c r="VE998" s="2"/>
      <c r="VF998" s="2"/>
      <c r="VG998" s="2"/>
      <c r="VH998" s="2"/>
      <c r="VI998" s="2"/>
      <c r="VJ998" s="2"/>
      <c r="VK998" s="2"/>
      <c r="VL998" s="2"/>
      <c r="VM998" s="2"/>
      <c r="VN998" s="2"/>
      <c r="VO998" s="2"/>
      <c r="VP998" s="2"/>
      <c r="VQ998" s="2"/>
      <c r="VR998" s="2"/>
      <c r="VS998" s="2"/>
      <c r="VT998" s="2"/>
      <c r="VU998" s="2"/>
      <c r="VV998" s="2"/>
      <c r="VW998" s="2"/>
      <c r="VX998" s="2"/>
      <c r="VY998" s="2"/>
      <c r="VZ998" s="2"/>
      <c r="WA998" s="2"/>
      <c r="WB998" s="2"/>
      <c r="WC998" s="2"/>
      <c r="WD998" s="2"/>
      <c r="WE998" s="2"/>
      <c r="WF998" s="2"/>
      <c r="WG998" s="2"/>
      <c r="WH998" s="2"/>
      <c r="WI998" s="2"/>
      <c r="WJ998" s="2"/>
      <c r="WK998" s="2"/>
      <c r="WL998" s="2"/>
      <c r="WM998" s="2"/>
      <c r="WN998" s="2"/>
      <c r="WO998" s="2"/>
      <c r="WP998" s="2"/>
      <c r="WQ998" s="2"/>
      <c r="WR998" s="2"/>
      <c r="WS998" s="2"/>
      <c r="WT998" s="2"/>
      <c r="WU998" s="2"/>
      <c r="WV998" s="2"/>
      <c r="WW998" s="2"/>
      <c r="WX998" s="2"/>
      <c r="WY998" s="2"/>
      <c r="WZ998" s="2"/>
      <c r="XA998" s="2"/>
      <c r="XB998" s="2"/>
      <c r="XC998" s="2"/>
      <c r="XD998" s="2"/>
      <c r="XE998" s="2"/>
      <c r="XF998" s="2"/>
      <c r="XG998" s="2"/>
      <c r="XH998" s="2"/>
      <c r="XI998" s="2"/>
      <c r="XJ998" s="2"/>
      <c r="XK998" s="2"/>
      <c r="XL998" s="2"/>
      <c r="XM998" s="2"/>
      <c r="XN998" s="2"/>
      <c r="XO998" s="2"/>
      <c r="XP998" s="2"/>
      <c r="XQ998" s="2"/>
      <c r="XR998" s="2"/>
      <c r="XS998" s="2"/>
      <c r="XT998" s="2"/>
      <c r="XU998" s="2"/>
      <c r="XV998" s="2"/>
      <c r="XW998" s="2"/>
      <c r="XX998" s="2"/>
      <c r="XY998" s="2"/>
      <c r="XZ998" s="2"/>
      <c r="YA998" s="2"/>
      <c r="YB998" s="2"/>
      <c r="YC998" s="2"/>
      <c r="YD998" s="2"/>
      <c r="YE998" s="2"/>
      <c r="YF998" s="2"/>
      <c r="YG998" s="2"/>
      <c r="YH998" s="2"/>
      <c r="YI998" s="2"/>
      <c r="YJ998" s="2"/>
      <c r="YK998" s="2"/>
      <c r="YL998" s="2"/>
      <c r="YM998" s="2"/>
      <c r="YN998" s="2"/>
      <c r="YO998" s="2"/>
      <c r="YP998" s="2"/>
      <c r="YQ998" s="2"/>
      <c r="YR998" s="2"/>
      <c r="YS998" s="2"/>
      <c r="YT998" s="2"/>
      <c r="YU998" s="2"/>
      <c r="YV998" s="2"/>
      <c r="YW998" s="2"/>
      <c r="YX998" s="2"/>
      <c r="YY998" s="2"/>
      <c r="YZ998" s="2"/>
      <c r="ZA998" s="2"/>
      <c r="ZB998" s="2"/>
      <c r="ZC998" s="2"/>
      <c r="ZD998" s="2"/>
      <c r="ZE998" s="2"/>
      <c r="ZF998" s="2"/>
      <c r="ZG998" s="2"/>
      <c r="ZH998" s="2"/>
      <c r="ZI998" s="2"/>
      <c r="ZJ998" s="2"/>
      <c r="ZK998" s="2"/>
      <c r="ZL998" s="2"/>
      <c r="ZM998" s="2"/>
      <c r="ZN998" s="2"/>
      <c r="ZO998" s="2"/>
      <c r="ZP998" s="2"/>
      <c r="ZQ998" s="2"/>
      <c r="ZR998" s="2"/>
      <c r="ZS998" s="2"/>
      <c r="ZT998" s="2"/>
      <c r="ZU998" s="2"/>
      <c r="ZV998" s="2"/>
      <c r="ZW998" s="2"/>
      <c r="ZX998" s="2"/>
      <c r="ZY998" s="2"/>
      <c r="ZZ998" s="2"/>
      <c r="AAA998" s="2"/>
      <c r="AAB998" s="2"/>
      <c r="AAC998" s="2"/>
      <c r="AAD998" s="2"/>
      <c r="AAE998" s="2"/>
      <c r="AAF998" s="2"/>
      <c r="AAG998" s="2"/>
      <c r="AAH998" s="2"/>
      <c r="AAI998" s="2"/>
      <c r="AAJ998" s="2"/>
      <c r="AAK998" s="2"/>
      <c r="AAL998" s="2"/>
      <c r="AAM998" s="2"/>
      <c r="AAN998" s="2"/>
      <c r="AAO998" s="2"/>
      <c r="AAP998" s="2"/>
      <c r="AAQ998" s="2"/>
      <c r="AAR998" s="2"/>
      <c r="AAS998" s="2"/>
      <c r="AAT998" s="2"/>
      <c r="AAU998" s="2"/>
      <c r="AAV998" s="2"/>
      <c r="AAW998" s="2"/>
      <c r="AAX998" s="2"/>
      <c r="AAY998" s="2"/>
      <c r="AAZ998" s="2"/>
      <c r="ABA998" s="2"/>
      <c r="ABB998" s="2"/>
      <c r="ABC998" s="2"/>
      <c r="ABD998" s="2"/>
      <c r="ABE998" s="2"/>
      <c r="ABF998" s="2"/>
      <c r="ABG998" s="2"/>
      <c r="ABH998" s="2"/>
      <c r="ABI998" s="2"/>
      <c r="ABJ998" s="2"/>
      <c r="ABK998" s="2"/>
      <c r="ABL998" s="2"/>
      <c r="ABM998" s="2"/>
      <c r="ABN998" s="2"/>
      <c r="ABO998" s="2"/>
      <c r="ABP998" s="2"/>
      <c r="ABQ998" s="2"/>
      <c r="ABR998" s="2"/>
      <c r="ABS998" s="2"/>
      <c r="ABT998" s="2"/>
      <c r="ABU998" s="2"/>
      <c r="ABV998" s="2"/>
      <c r="ABW998" s="2"/>
      <c r="ABX998" s="2"/>
      <c r="ABY998" s="2"/>
      <c r="ABZ998" s="2"/>
    </row>
    <row r="999" spans="1:754" x14ac:dyDescent="0.2">
      <c r="A999" s="2">
        <v>1978</v>
      </c>
      <c r="B999" s="19" t="s">
        <v>48</v>
      </c>
      <c r="C999" s="6">
        <v>27885</v>
      </c>
      <c r="D999" s="5">
        <v>201</v>
      </c>
      <c r="E999" s="7">
        <f>C999/D999</f>
        <v>138.73134328358208</v>
      </c>
      <c r="F999" s="11">
        <f>C999/130893</f>
        <v>0.21303660241571359</v>
      </c>
      <c r="G999" s="14">
        <v>153900</v>
      </c>
      <c r="H999" s="16">
        <f>C999/G999</f>
        <v>0.18118908382066276</v>
      </c>
    </row>
    <row r="1000" spans="1:754" x14ac:dyDescent="0.2">
      <c r="A1000" s="2">
        <v>1974</v>
      </c>
      <c r="B1000" s="19" t="s">
        <v>48</v>
      </c>
      <c r="C1000" s="6">
        <v>26153</v>
      </c>
      <c r="D1000" s="5">
        <v>185</v>
      </c>
      <c r="E1000" s="7">
        <f>C1000/D1000</f>
        <v>141.36756756756756</v>
      </c>
      <c r="F1000" s="11">
        <f>C1000/130893</f>
        <v>0.19980442040445248</v>
      </c>
      <c r="G1000" s="14">
        <v>143132</v>
      </c>
      <c r="H1000" s="16">
        <f>C1000/G1000</f>
        <v>0.18271944778246654</v>
      </c>
    </row>
    <row r="1001" spans="1:754" x14ac:dyDescent="0.2">
      <c r="A1001" s="2">
        <v>2017</v>
      </c>
      <c r="B1001" s="19" t="s">
        <v>48</v>
      </c>
      <c r="C1001" s="5">
        <v>71604</v>
      </c>
      <c r="D1001">
        <v>185</v>
      </c>
      <c r="E1001" s="7">
        <f>C1001/D1001</f>
        <v>387.04864864864862</v>
      </c>
      <c r="F1001" s="11">
        <f>C1001/130893</f>
        <v>0.54704224060874151</v>
      </c>
      <c r="G1001" s="14">
        <v>229314</v>
      </c>
      <c r="H1001" s="16">
        <f>C1001/G1001</f>
        <v>0.31225306784583584</v>
      </c>
    </row>
    <row r="1002" spans="1:754" x14ac:dyDescent="0.2">
      <c r="A1002" s="2">
        <v>1950</v>
      </c>
      <c r="B1002" s="19" t="s">
        <v>48</v>
      </c>
      <c r="C1002" s="6">
        <v>54880</v>
      </c>
      <c r="D1002" s="5">
        <v>600</v>
      </c>
      <c r="E1002" s="7">
        <f>C1002/D1002</f>
        <v>91.466666666666669</v>
      </c>
      <c r="F1002" s="11">
        <f>C1002/130893</f>
        <v>0.41927375795497085</v>
      </c>
      <c r="G1002" s="12">
        <v>122494</v>
      </c>
      <c r="H1002" s="16">
        <f>C1002/G1002</f>
        <v>0.44802194393194766</v>
      </c>
    </row>
    <row r="1003" spans="1:754" x14ac:dyDescent="0.2">
      <c r="A1003">
        <v>1930</v>
      </c>
      <c r="B1003" s="19" t="s">
        <v>48</v>
      </c>
      <c r="C1003" s="5">
        <v>71837</v>
      </c>
      <c r="D1003" s="6">
        <v>736</v>
      </c>
      <c r="E1003" s="7">
        <f>C1003/D1003</f>
        <v>97.604619565217391</v>
      </c>
      <c r="F1003" s="11">
        <f>C1003/130893</f>
        <v>0.54882232052134183</v>
      </c>
      <c r="G1003" s="12">
        <v>109363</v>
      </c>
      <c r="H1003" s="16">
        <f>C1003/G1003</f>
        <v>0.65686749631959618</v>
      </c>
    </row>
    <row r="1004" spans="1:754" x14ac:dyDescent="0.2">
      <c r="A1004" s="2">
        <v>1940</v>
      </c>
      <c r="B1004" s="19" t="s">
        <v>48</v>
      </c>
      <c r="C1004" s="6">
        <v>80504</v>
      </c>
      <c r="D1004" s="5">
        <v>938</v>
      </c>
      <c r="E1004" s="7">
        <f>C1004/D1004</f>
        <v>85.82515991471216</v>
      </c>
      <c r="F1004" s="11">
        <f>C1004/130893</f>
        <v>0.6150367093733049</v>
      </c>
      <c r="G1004" s="12">
        <v>122494</v>
      </c>
      <c r="H1004" s="16">
        <f>C1004/G1004</f>
        <v>0.6572076999689781</v>
      </c>
    </row>
    <row r="1005" spans="1:754" x14ac:dyDescent="0.2">
      <c r="A1005">
        <v>1920</v>
      </c>
      <c r="B1005" s="19" t="s">
        <v>48</v>
      </c>
      <c r="C1005" s="5">
        <v>102542</v>
      </c>
      <c r="D1005" s="6">
        <v>983</v>
      </c>
      <c r="E1005" s="7">
        <f>C1005/D1005</f>
        <v>104.31536113936927</v>
      </c>
      <c r="F1005" s="11">
        <f>C1005/130893</f>
        <v>0.78340323775908571</v>
      </c>
      <c r="G1005" s="12">
        <v>109363</v>
      </c>
      <c r="H1005" s="16">
        <f>C1005/G1005</f>
        <v>0.93762972851878601</v>
      </c>
    </row>
    <row r="1006" spans="1:754" x14ac:dyDescent="0.2">
      <c r="A1006">
        <v>1910</v>
      </c>
      <c r="B1006" s="19" t="s">
        <v>48</v>
      </c>
      <c r="C1006" s="5">
        <v>106251</v>
      </c>
      <c r="D1006" s="5">
        <v>1027</v>
      </c>
      <c r="E1006" s="7">
        <f>C1006/D1006</f>
        <v>103.45764362220058</v>
      </c>
      <c r="F1006" s="11">
        <f>C1006/130893</f>
        <v>0.81173935962962118</v>
      </c>
      <c r="DU1006" s="2"/>
      <c r="DV1006" s="2"/>
      <c r="DW1006" s="2"/>
      <c r="DX1006" s="2"/>
      <c r="DY1006" s="2"/>
      <c r="DZ1006" s="2"/>
      <c r="EA1006" s="2"/>
      <c r="EB1006" s="2"/>
      <c r="EC1006" s="2"/>
      <c r="ED1006" s="2"/>
      <c r="EE1006" s="2"/>
      <c r="EF1006" s="2"/>
      <c r="EG1006" s="2"/>
      <c r="EH1006" s="2"/>
      <c r="EI1006" s="2"/>
      <c r="EJ1006" s="2"/>
      <c r="EK1006" s="2"/>
      <c r="EL1006" s="2"/>
      <c r="EM1006" s="2"/>
      <c r="EN1006" s="2"/>
      <c r="EO1006" s="2"/>
      <c r="EP1006" s="2"/>
      <c r="EQ1006" s="2"/>
      <c r="ER1006" s="2"/>
      <c r="ES1006" s="2"/>
      <c r="ET1006" s="2"/>
      <c r="EU1006" s="2"/>
      <c r="EV1006" s="2"/>
      <c r="EW1006" s="2"/>
      <c r="EX1006" s="2"/>
      <c r="EY1006" s="2"/>
      <c r="EZ1006" s="2"/>
      <c r="FA1006" s="2"/>
      <c r="FB1006" s="2"/>
      <c r="FC1006" s="2"/>
      <c r="FD1006" s="2"/>
      <c r="FE1006" s="2"/>
      <c r="FF1006" s="2"/>
      <c r="FG1006" s="2"/>
      <c r="FH1006" s="2"/>
      <c r="FI1006" s="2"/>
      <c r="FJ1006" s="2"/>
      <c r="FK1006" s="2"/>
      <c r="FL1006" s="2"/>
      <c r="FM1006" s="2"/>
      <c r="FN1006" s="2"/>
      <c r="FO1006" s="2"/>
      <c r="FP1006" s="2"/>
      <c r="FQ1006" s="2"/>
      <c r="FR1006" s="2"/>
      <c r="FS1006" s="2"/>
      <c r="FT1006" s="2"/>
      <c r="FU1006" s="2"/>
      <c r="FV1006" s="2"/>
      <c r="FW1006" s="2"/>
      <c r="FX1006" s="2"/>
      <c r="FY1006" s="2"/>
      <c r="FZ1006" s="2"/>
      <c r="GA1006" s="2"/>
      <c r="GB1006" s="2"/>
      <c r="GC1006" s="2"/>
      <c r="GD1006" s="2"/>
      <c r="GE1006" s="2"/>
      <c r="GF1006" s="2"/>
      <c r="GG1006" s="2"/>
      <c r="GH1006" s="2"/>
      <c r="GI1006" s="2"/>
      <c r="GJ1006" s="2"/>
      <c r="GK1006" s="2"/>
      <c r="GL1006" s="2"/>
      <c r="GM1006" s="2"/>
      <c r="GN1006" s="2"/>
      <c r="GO1006" s="2"/>
      <c r="GP1006" s="2"/>
      <c r="GQ1006" s="2"/>
      <c r="GR1006" s="2"/>
      <c r="GS1006" s="2"/>
      <c r="GT1006" s="2"/>
      <c r="GU1006" s="2"/>
      <c r="GV1006" s="2"/>
      <c r="GW1006" s="2"/>
      <c r="GX1006" s="2"/>
      <c r="GY1006" s="2"/>
      <c r="GZ1006" s="2"/>
      <c r="HA1006" s="2"/>
      <c r="HB1006" s="2"/>
      <c r="HC1006" s="2"/>
      <c r="HD1006" s="2"/>
      <c r="HE1006" s="2"/>
      <c r="HF1006" s="2"/>
      <c r="HG1006" s="2"/>
      <c r="HH1006" s="2"/>
      <c r="HI1006" s="2"/>
      <c r="HJ1006" s="2"/>
      <c r="HK1006" s="2"/>
      <c r="HL1006" s="2"/>
      <c r="HM1006" s="2"/>
      <c r="HN1006" s="2"/>
      <c r="HO1006" s="2"/>
      <c r="HP1006" s="2"/>
      <c r="HQ1006" s="2"/>
      <c r="HR1006" s="2"/>
      <c r="HS1006" s="2"/>
      <c r="HT1006" s="2"/>
      <c r="HU1006" s="2"/>
      <c r="HV1006" s="2"/>
      <c r="HW1006" s="2"/>
      <c r="HX1006" s="2"/>
      <c r="HY1006" s="2"/>
      <c r="HZ1006" s="2"/>
      <c r="IA1006" s="2"/>
      <c r="IB1006" s="2"/>
      <c r="IC1006" s="2"/>
      <c r="ID1006" s="2"/>
      <c r="IE1006" s="2"/>
      <c r="IF1006" s="2"/>
      <c r="IG1006" s="2"/>
      <c r="IH1006" s="2"/>
      <c r="II1006" s="2"/>
      <c r="IJ1006" s="2"/>
      <c r="IK1006" s="2"/>
      <c r="IL1006" s="2"/>
      <c r="IM1006" s="2"/>
      <c r="IN1006" s="2"/>
      <c r="IO1006" s="2"/>
      <c r="IP1006" s="2"/>
      <c r="IQ1006" s="2"/>
      <c r="IR1006" s="2"/>
      <c r="IS1006" s="2"/>
      <c r="IT1006" s="2"/>
      <c r="IU1006" s="2"/>
      <c r="IV1006" s="2"/>
      <c r="IW1006" s="2"/>
      <c r="IX1006" s="2"/>
      <c r="IY1006" s="2"/>
      <c r="IZ1006" s="2"/>
      <c r="JA1006" s="2"/>
      <c r="JB1006" s="2"/>
      <c r="JC1006" s="2"/>
      <c r="JD1006" s="2"/>
      <c r="JE1006" s="2"/>
      <c r="JF1006" s="2"/>
      <c r="JG1006" s="2"/>
      <c r="JH1006" s="2"/>
      <c r="JI1006" s="2"/>
      <c r="JJ1006" s="2"/>
      <c r="JK1006" s="2"/>
      <c r="JL1006" s="2"/>
      <c r="JM1006" s="2"/>
      <c r="JN1006" s="2"/>
      <c r="JO1006" s="2"/>
      <c r="JP1006" s="2"/>
      <c r="JQ1006" s="2"/>
      <c r="JR1006" s="2"/>
      <c r="JS1006" s="2"/>
      <c r="JT1006" s="2"/>
      <c r="JU1006" s="2"/>
      <c r="JV1006" s="2"/>
      <c r="JW1006" s="2"/>
      <c r="JX1006" s="2"/>
      <c r="JY1006" s="2"/>
      <c r="JZ1006" s="2"/>
      <c r="KA1006" s="2"/>
      <c r="KB1006" s="2"/>
      <c r="KC1006" s="2"/>
      <c r="KD1006" s="2"/>
      <c r="KE1006" s="2"/>
      <c r="KF1006" s="2"/>
      <c r="KG1006" s="2"/>
      <c r="KH1006" s="2"/>
      <c r="KI1006" s="2"/>
      <c r="KJ1006" s="2"/>
      <c r="KK1006" s="2"/>
      <c r="KL1006" s="2"/>
      <c r="KM1006" s="2"/>
      <c r="KN1006" s="2"/>
      <c r="KO1006" s="2"/>
      <c r="KP1006" s="2"/>
      <c r="KQ1006" s="2"/>
      <c r="KR1006" s="2"/>
      <c r="KS1006" s="2"/>
      <c r="KT1006" s="2"/>
      <c r="KU1006" s="2"/>
      <c r="KV1006" s="2"/>
      <c r="KW1006" s="2"/>
      <c r="KX1006" s="2"/>
      <c r="KY1006" s="2"/>
      <c r="KZ1006" s="2"/>
      <c r="LA1006" s="2"/>
      <c r="LB1006" s="2"/>
      <c r="LC1006" s="2"/>
      <c r="LD1006" s="2"/>
      <c r="LE1006" s="2"/>
      <c r="LF1006" s="2"/>
      <c r="LG1006" s="2"/>
      <c r="LH1006" s="2"/>
      <c r="LI1006" s="2"/>
      <c r="LJ1006" s="2"/>
      <c r="LK1006" s="2"/>
      <c r="LL1006" s="2"/>
      <c r="LM1006" s="2"/>
      <c r="LN1006" s="2"/>
      <c r="LO1006" s="2"/>
      <c r="LP1006" s="2"/>
      <c r="LQ1006" s="2"/>
      <c r="LR1006" s="2"/>
      <c r="LS1006" s="2"/>
      <c r="LT1006" s="2"/>
      <c r="LU1006" s="2"/>
      <c r="LV1006" s="2"/>
      <c r="LW1006" s="2"/>
      <c r="LX1006" s="2"/>
      <c r="LY1006" s="2"/>
      <c r="LZ1006" s="2"/>
      <c r="MA1006" s="2"/>
      <c r="MB1006" s="2"/>
      <c r="MC1006" s="2"/>
      <c r="MD1006" s="2"/>
      <c r="ME1006" s="2"/>
      <c r="MF1006" s="2"/>
      <c r="MG1006" s="2"/>
      <c r="MH1006" s="2"/>
      <c r="MI1006" s="2"/>
      <c r="MJ1006" s="2"/>
      <c r="MK1006" s="2"/>
      <c r="ML1006" s="2"/>
      <c r="MM1006" s="2"/>
      <c r="MN1006" s="2"/>
      <c r="MO1006" s="2"/>
      <c r="MP1006" s="2"/>
      <c r="MQ1006" s="2"/>
      <c r="MR1006" s="2"/>
      <c r="MS1006" s="2"/>
      <c r="MT1006" s="2"/>
      <c r="MU1006" s="2"/>
      <c r="MV1006" s="2"/>
      <c r="MW1006" s="2"/>
      <c r="MX1006" s="2"/>
      <c r="MY1006" s="2"/>
      <c r="MZ1006" s="2"/>
      <c r="NA1006" s="2"/>
      <c r="NB1006" s="2"/>
      <c r="NC1006" s="2"/>
      <c r="ND1006" s="2"/>
      <c r="NE1006" s="2"/>
      <c r="NF1006" s="2"/>
      <c r="NG1006" s="2"/>
      <c r="NH1006" s="2"/>
      <c r="NI1006" s="2"/>
      <c r="NJ1006" s="2"/>
      <c r="NK1006" s="2"/>
      <c r="NL1006" s="2"/>
      <c r="NM1006" s="2"/>
      <c r="NN1006" s="2"/>
      <c r="NO1006" s="2"/>
      <c r="NP1006" s="2"/>
      <c r="NQ1006" s="2"/>
      <c r="NR1006" s="2"/>
      <c r="NS1006" s="2"/>
      <c r="NT1006" s="2"/>
      <c r="NU1006" s="2"/>
      <c r="NV1006" s="2"/>
      <c r="NW1006" s="2"/>
      <c r="NX1006" s="2"/>
      <c r="NY1006" s="2"/>
      <c r="NZ1006" s="2"/>
      <c r="OA1006" s="2"/>
      <c r="OB1006" s="2"/>
      <c r="OC1006" s="2"/>
      <c r="OD1006" s="2"/>
      <c r="OE1006" s="2"/>
      <c r="OF1006" s="2"/>
      <c r="OG1006" s="2"/>
      <c r="OH1006" s="2"/>
      <c r="OI1006" s="2"/>
      <c r="OJ1006" s="2"/>
      <c r="OK1006" s="2"/>
      <c r="OL1006" s="2"/>
      <c r="OM1006" s="2"/>
      <c r="ON1006" s="2"/>
      <c r="OO1006" s="2"/>
      <c r="OP1006" s="2"/>
      <c r="OQ1006" s="2"/>
      <c r="OR1006" s="2"/>
      <c r="OS1006" s="2"/>
      <c r="OT1006" s="2"/>
      <c r="OU1006" s="2"/>
      <c r="OV1006" s="2"/>
      <c r="OW1006" s="2"/>
      <c r="OX1006" s="2"/>
      <c r="OY1006" s="2"/>
      <c r="OZ1006" s="2"/>
      <c r="PA1006" s="2"/>
      <c r="PB1006" s="2"/>
      <c r="PC1006" s="2"/>
      <c r="PD1006" s="2"/>
      <c r="PE1006" s="2"/>
      <c r="PF1006" s="2"/>
      <c r="PG1006" s="2"/>
      <c r="PH1006" s="2"/>
      <c r="PI1006" s="2"/>
      <c r="PJ1006" s="2"/>
      <c r="PK1006" s="2"/>
      <c r="PL1006" s="2"/>
      <c r="PM1006" s="2"/>
      <c r="PN1006" s="2"/>
      <c r="PO1006" s="2"/>
      <c r="PP1006" s="2"/>
      <c r="PQ1006" s="2"/>
      <c r="PR1006" s="2"/>
      <c r="PS1006" s="2"/>
      <c r="PT1006" s="2"/>
      <c r="PU1006" s="2"/>
      <c r="PV1006" s="2"/>
      <c r="PW1006" s="2"/>
      <c r="PX1006" s="2"/>
      <c r="PY1006" s="2"/>
      <c r="PZ1006" s="2"/>
      <c r="QA1006" s="2"/>
      <c r="QB1006" s="2"/>
      <c r="QC1006" s="2"/>
      <c r="QD1006" s="2"/>
      <c r="QE1006" s="2"/>
      <c r="QF1006" s="2"/>
      <c r="QG1006" s="2"/>
      <c r="QH1006" s="2"/>
      <c r="QI1006" s="2"/>
      <c r="QJ1006" s="2"/>
      <c r="QK1006" s="2"/>
      <c r="QL1006" s="2"/>
      <c r="QM1006" s="2"/>
      <c r="QN1006" s="2"/>
      <c r="QO1006" s="2"/>
      <c r="QP1006" s="2"/>
      <c r="QQ1006" s="2"/>
      <c r="QR1006" s="2"/>
      <c r="QS1006" s="2"/>
      <c r="QT1006" s="2"/>
      <c r="QU1006" s="2"/>
      <c r="QV1006" s="2"/>
      <c r="QW1006" s="2"/>
      <c r="QX1006" s="2"/>
      <c r="QY1006" s="2"/>
      <c r="QZ1006" s="2"/>
      <c r="RA1006" s="2"/>
      <c r="RB1006" s="2"/>
      <c r="RC1006" s="2"/>
      <c r="RD1006" s="2"/>
      <c r="RE1006" s="2"/>
      <c r="RF1006" s="2"/>
      <c r="RG1006" s="2"/>
      <c r="RH1006" s="2"/>
      <c r="RI1006" s="2"/>
      <c r="RJ1006" s="2"/>
      <c r="RK1006" s="2"/>
      <c r="RL1006" s="2"/>
      <c r="RM1006" s="2"/>
      <c r="RN1006" s="2"/>
      <c r="RO1006" s="2"/>
      <c r="RP1006" s="2"/>
      <c r="RQ1006" s="2"/>
      <c r="RR1006" s="2"/>
      <c r="RS1006" s="2"/>
      <c r="RT1006" s="2"/>
      <c r="RU1006" s="2"/>
      <c r="RV1006" s="2"/>
      <c r="RW1006" s="2"/>
      <c r="RX1006" s="2"/>
      <c r="RY1006" s="2"/>
      <c r="RZ1006" s="2"/>
      <c r="SA1006" s="2"/>
      <c r="SB1006" s="2"/>
      <c r="SC1006" s="2"/>
      <c r="SD1006" s="2"/>
      <c r="SE1006" s="2"/>
      <c r="SF1006" s="2"/>
      <c r="SG1006" s="2"/>
      <c r="SH1006" s="2"/>
      <c r="SI1006" s="2"/>
      <c r="SJ1006" s="2"/>
      <c r="SK1006" s="2"/>
      <c r="SL1006" s="2"/>
      <c r="SM1006" s="2"/>
      <c r="SN1006" s="2"/>
      <c r="SO1006" s="2"/>
      <c r="SP1006" s="2"/>
      <c r="SQ1006" s="2"/>
      <c r="SR1006" s="2"/>
      <c r="SS1006" s="2"/>
      <c r="ST1006" s="2"/>
      <c r="SU1006" s="2"/>
      <c r="SV1006" s="2"/>
      <c r="SW1006" s="2"/>
      <c r="SX1006" s="2"/>
      <c r="SY1006" s="2"/>
      <c r="SZ1006" s="2"/>
      <c r="TA1006" s="2"/>
      <c r="TB1006" s="2"/>
      <c r="TC1006" s="2"/>
      <c r="TD1006" s="2"/>
      <c r="TE1006" s="2"/>
      <c r="TF1006" s="2"/>
      <c r="TG1006" s="2"/>
      <c r="TH1006" s="2"/>
      <c r="TI1006" s="2"/>
      <c r="TJ1006" s="2"/>
      <c r="TK1006" s="2"/>
      <c r="TL1006" s="2"/>
      <c r="TM1006" s="2"/>
      <c r="TN1006" s="2"/>
      <c r="TO1006" s="2"/>
      <c r="TP1006" s="2"/>
      <c r="TQ1006" s="2"/>
      <c r="TR1006" s="2"/>
      <c r="TS1006" s="2"/>
      <c r="TT1006" s="2"/>
      <c r="TU1006" s="2"/>
      <c r="TV1006" s="2"/>
      <c r="TW1006" s="2"/>
      <c r="TX1006" s="2"/>
      <c r="TY1006" s="2"/>
      <c r="TZ1006" s="2"/>
      <c r="UA1006" s="2"/>
      <c r="UB1006" s="2"/>
      <c r="UC1006" s="2"/>
      <c r="UD1006" s="2"/>
      <c r="UE1006" s="2"/>
      <c r="UF1006" s="2"/>
      <c r="UG1006" s="2"/>
      <c r="UH1006" s="2"/>
      <c r="UI1006" s="2"/>
      <c r="UJ1006" s="2"/>
      <c r="UK1006" s="2"/>
      <c r="UL1006" s="2"/>
      <c r="UM1006" s="2"/>
      <c r="UN1006" s="2"/>
      <c r="UO1006" s="2"/>
      <c r="UP1006" s="2"/>
      <c r="UQ1006" s="2"/>
      <c r="UR1006" s="2"/>
      <c r="US1006" s="2"/>
      <c r="UT1006" s="2"/>
      <c r="UU1006" s="2"/>
      <c r="UV1006" s="2"/>
      <c r="UW1006" s="2"/>
      <c r="UX1006" s="2"/>
      <c r="UY1006" s="2"/>
      <c r="UZ1006" s="2"/>
      <c r="VA1006" s="2"/>
      <c r="VB1006" s="2"/>
      <c r="VC1006" s="2"/>
      <c r="VD1006" s="2"/>
      <c r="VE1006" s="2"/>
      <c r="VF1006" s="2"/>
      <c r="VG1006" s="2"/>
      <c r="VH1006" s="2"/>
      <c r="VI1006" s="2"/>
      <c r="VJ1006" s="2"/>
      <c r="VK1006" s="2"/>
      <c r="VL1006" s="2"/>
      <c r="VM1006" s="2"/>
      <c r="VN1006" s="2"/>
      <c r="VO1006" s="2"/>
      <c r="VP1006" s="2"/>
      <c r="VQ1006" s="2"/>
      <c r="VR1006" s="2"/>
      <c r="VS1006" s="2"/>
      <c r="VT1006" s="2"/>
      <c r="VU1006" s="2"/>
      <c r="VV1006" s="2"/>
      <c r="VW1006" s="2"/>
      <c r="VX1006" s="2"/>
      <c r="VY1006" s="2"/>
      <c r="VZ1006" s="2"/>
      <c r="WA1006" s="2"/>
      <c r="WB1006" s="2"/>
      <c r="WC1006" s="2"/>
      <c r="WD1006" s="2"/>
      <c r="WE1006" s="2"/>
      <c r="WF1006" s="2"/>
      <c r="WG1006" s="2"/>
      <c r="WH1006" s="2"/>
      <c r="WI1006" s="2"/>
      <c r="WJ1006" s="2"/>
      <c r="WK1006" s="2"/>
      <c r="WL1006" s="2"/>
      <c r="WM1006" s="2"/>
      <c r="WN1006" s="2"/>
      <c r="WO1006" s="2"/>
      <c r="WP1006" s="2"/>
      <c r="WQ1006" s="2"/>
      <c r="WR1006" s="2"/>
      <c r="WS1006" s="2"/>
      <c r="WT1006" s="2"/>
      <c r="WU1006" s="2"/>
      <c r="WV1006" s="2"/>
      <c r="WW1006" s="2"/>
      <c r="WX1006" s="2"/>
      <c r="WY1006" s="2"/>
      <c r="WZ1006" s="2"/>
      <c r="XA1006" s="2"/>
      <c r="XB1006" s="2"/>
      <c r="XC1006" s="2"/>
      <c r="XD1006" s="2"/>
      <c r="XE1006" s="2"/>
      <c r="XF1006" s="2"/>
      <c r="XG1006" s="2"/>
      <c r="XH1006" s="2"/>
      <c r="XI1006" s="2"/>
      <c r="XJ1006" s="2"/>
      <c r="XK1006" s="2"/>
      <c r="XL1006" s="2"/>
      <c r="XM1006" s="2"/>
      <c r="XN1006" s="2"/>
      <c r="XO1006" s="2"/>
      <c r="XP1006" s="2"/>
      <c r="XQ1006" s="2"/>
      <c r="XR1006" s="2"/>
      <c r="XS1006" s="2"/>
      <c r="XT1006" s="2"/>
      <c r="XU1006" s="2"/>
      <c r="XV1006" s="2"/>
      <c r="XW1006" s="2"/>
      <c r="XX1006" s="2"/>
      <c r="XY1006" s="2"/>
      <c r="XZ1006" s="2"/>
      <c r="YA1006" s="2"/>
      <c r="YB1006" s="2"/>
      <c r="YC1006" s="2"/>
      <c r="YD1006" s="2"/>
      <c r="YE1006" s="2"/>
      <c r="YF1006" s="2"/>
      <c r="YG1006" s="2"/>
      <c r="YH1006" s="2"/>
      <c r="YI1006" s="2"/>
      <c r="YJ1006" s="2"/>
      <c r="YK1006" s="2"/>
      <c r="YL1006" s="2"/>
      <c r="YM1006" s="2"/>
      <c r="YN1006" s="2"/>
      <c r="YO1006" s="2"/>
      <c r="YP1006" s="2"/>
      <c r="YQ1006" s="2"/>
      <c r="YR1006" s="2"/>
      <c r="YS1006" s="2"/>
      <c r="YT1006" s="2"/>
      <c r="YU1006" s="2"/>
      <c r="YV1006" s="2"/>
      <c r="YW1006" s="2"/>
      <c r="YX1006" s="2"/>
      <c r="YY1006" s="2"/>
      <c r="YZ1006" s="2"/>
      <c r="ZA1006" s="2"/>
      <c r="ZB1006" s="2"/>
      <c r="ZC1006" s="2"/>
      <c r="ZD1006" s="2"/>
      <c r="ZE1006" s="2"/>
      <c r="ZF1006" s="2"/>
      <c r="ZG1006" s="2"/>
      <c r="ZH1006" s="2"/>
      <c r="ZI1006" s="2"/>
      <c r="ZJ1006" s="2"/>
      <c r="ZK1006" s="2"/>
      <c r="ZL1006" s="2"/>
      <c r="ZM1006" s="2"/>
      <c r="ZN1006" s="2"/>
      <c r="ZO1006" s="2"/>
      <c r="ZP1006" s="2"/>
      <c r="ZQ1006" s="2"/>
      <c r="ZR1006" s="2"/>
      <c r="ZS1006" s="2"/>
      <c r="ZT1006" s="2"/>
      <c r="ZU1006" s="2"/>
      <c r="ZV1006" s="2"/>
      <c r="ZW1006" s="2"/>
      <c r="ZX1006" s="2"/>
      <c r="ZY1006" s="2"/>
      <c r="ZZ1006" s="2"/>
      <c r="AAA1006" s="2"/>
      <c r="AAB1006" s="2"/>
      <c r="AAC1006" s="2"/>
      <c r="AAD1006" s="2"/>
      <c r="AAE1006" s="2"/>
      <c r="AAF1006" s="2"/>
      <c r="AAG1006" s="2"/>
      <c r="AAH1006" s="2"/>
      <c r="AAI1006" s="2"/>
      <c r="AAJ1006" s="2"/>
      <c r="AAK1006" s="2"/>
      <c r="AAL1006" s="2"/>
      <c r="AAM1006" s="2"/>
      <c r="AAN1006" s="2"/>
      <c r="AAO1006" s="2"/>
      <c r="AAP1006" s="2"/>
      <c r="AAQ1006" s="2"/>
      <c r="AAR1006" s="2"/>
      <c r="AAS1006" s="2"/>
      <c r="AAT1006" s="2"/>
      <c r="AAU1006" s="2"/>
      <c r="AAV1006" s="2"/>
      <c r="AAW1006" s="2"/>
      <c r="AAX1006" s="2"/>
      <c r="AAY1006" s="2"/>
      <c r="AAZ1006" s="2"/>
      <c r="ABA1006" s="2"/>
      <c r="ABB1006" s="2"/>
      <c r="ABC1006" s="2"/>
      <c r="ABD1006" s="2"/>
      <c r="ABE1006" s="2"/>
      <c r="ABF1006" s="2"/>
      <c r="ABG1006" s="2"/>
      <c r="ABH1006" s="2"/>
      <c r="ABI1006" s="2"/>
      <c r="ABJ1006" s="2"/>
      <c r="ABK1006" s="2"/>
      <c r="ABL1006" s="2"/>
      <c r="ABM1006" s="2"/>
      <c r="ABN1006" s="2"/>
      <c r="ABO1006" s="2"/>
      <c r="ABP1006" s="2"/>
      <c r="ABQ1006" s="2"/>
      <c r="ABR1006" s="2"/>
      <c r="ABS1006" s="2"/>
      <c r="ABT1006" s="2"/>
      <c r="ABU1006" s="2"/>
      <c r="ABV1006" s="2"/>
      <c r="ABW1006" s="2"/>
      <c r="ABX1006" s="2"/>
      <c r="ABY1006" s="2"/>
      <c r="ABZ1006" s="2"/>
    </row>
    <row r="1007" spans="1:754" x14ac:dyDescent="0.2">
      <c r="A1007">
        <v>1925</v>
      </c>
      <c r="B1007" s="19" t="s">
        <v>48</v>
      </c>
      <c r="C1007" s="5">
        <v>94455</v>
      </c>
      <c r="D1007" s="5">
        <v>1092</v>
      </c>
      <c r="E1007" s="7">
        <f>C1007/D1007</f>
        <v>86.497252747252745</v>
      </c>
      <c r="F1007" s="11">
        <f>C1007/130893</f>
        <v>0.72161994911874583</v>
      </c>
    </row>
    <row r="1008" spans="1:754" x14ac:dyDescent="0.2">
      <c r="A1008" s="2">
        <v>1935</v>
      </c>
      <c r="B1008" s="19" t="s">
        <v>48</v>
      </c>
      <c r="C1008" s="5">
        <v>85060</v>
      </c>
      <c r="D1008">
        <v>890</v>
      </c>
      <c r="E1008" s="7">
        <f>C1008/D1008</f>
        <v>95.573033707865164</v>
      </c>
      <c r="F1008" s="11">
        <f>C1008/130893</f>
        <v>0.64984376551840051</v>
      </c>
      <c r="G1008" s="15"/>
    </row>
    <row r="1009" spans="1:754" x14ac:dyDescent="0.2">
      <c r="A1009" s="2">
        <v>1945</v>
      </c>
      <c r="B1009" s="19" t="s">
        <v>48</v>
      </c>
      <c r="C1009" s="6">
        <v>82953</v>
      </c>
      <c r="D1009" s="5">
        <v>895</v>
      </c>
      <c r="E1009" s="7">
        <f>C1009/D1009</f>
        <v>92.684916201117318</v>
      </c>
      <c r="F1009" s="11">
        <f>C1009/130893</f>
        <v>0.63374664802548641</v>
      </c>
    </row>
    <row r="1010" spans="1:754" x14ac:dyDescent="0.2">
      <c r="A1010" s="2">
        <v>1954</v>
      </c>
      <c r="B1010" s="19" t="s">
        <v>48</v>
      </c>
      <c r="C1010" s="6">
        <v>60501</v>
      </c>
      <c r="D1010" s="5">
        <v>448</v>
      </c>
      <c r="E1010" s="7">
        <f>C1010/D1010</f>
        <v>135.046875</v>
      </c>
      <c r="F1010" s="11">
        <f>C1010/130893</f>
        <v>0.46221723086796085</v>
      </c>
    </row>
    <row r="1011" spans="1:754" x14ac:dyDescent="0.2">
      <c r="A1011" s="2">
        <v>1959</v>
      </c>
      <c r="B1011" s="19" t="s">
        <v>48</v>
      </c>
      <c r="C1011" s="6">
        <v>43231</v>
      </c>
      <c r="D1011" s="5">
        <v>349</v>
      </c>
      <c r="E1011" s="7">
        <f>C1011/D1011</f>
        <v>123.87106017191977</v>
      </c>
      <c r="F1011" s="11">
        <f>C1011/130893</f>
        <v>0.33027740215290352</v>
      </c>
    </row>
    <row r="1012" spans="1:754" x14ac:dyDescent="0.2">
      <c r="A1012" s="2">
        <v>1969</v>
      </c>
      <c r="B1012" s="19" t="s">
        <v>48</v>
      </c>
      <c r="C1012" s="6">
        <v>34552</v>
      </c>
      <c r="D1012" s="5">
        <v>2774</v>
      </c>
      <c r="E1012" s="7">
        <f>C1012/D1012</f>
        <v>12.455659697188176</v>
      </c>
      <c r="F1012" s="11">
        <f>C1012/130893</f>
        <v>0.26397133536552758</v>
      </c>
      <c r="G1012" s="15"/>
    </row>
    <row r="1013" spans="1:754" x14ac:dyDescent="0.2">
      <c r="A1013" s="2">
        <v>1964</v>
      </c>
      <c r="B1013" s="19" t="s">
        <v>48</v>
      </c>
      <c r="C1013" s="6">
        <v>32023</v>
      </c>
      <c r="D1013" s="5">
        <v>234</v>
      </c>
      <c r="E1013" s="7">
        <f>C1013/D1013</f>
        <v>136.85042735042734</v>
      </c>
      <c r="F1013" s="11">
        <f>C1013/130893</f>
        <v>0.24465021047726004</v>
      </c>
      <c r="G1013" s="15"/>
    </row>
    <row r="1014" spans="1:754" x14ac:dyDescent="0.2">
      <c r="A1014" s="2">
        <v>2017</v>
      </c>
      <c r="B1014" s="19" t="s">
        <v>49</v>
      </c>
      <c r="C1014" s="5">
        <v>17360</v>
      </c>
      <c r="D1014">
        <v>541</v>
      </c>
      <c r="E1014" s="7">
        <f>C1014/D1014</f>
        <v>32.08872458410351</v>
      </c>
      <c r="F1014" s="11">
        <f>C1014/397965</f>
        <v>4.362192655132989E-2</v>
      </c>
      <c r="G1014" s="5">
        <v>154716</v>
      </c>
      <c r="H1014" s="16">
        <f>C1014/G1014</f>
        <v>0.11220558959642184</v>
      </c>
    </row>
    <row r="1015" spans="1:754" x14ac:dyDescent="0.2">
      <c r="A1015" s="2">
        <v>2007</v>
      </c>
      <c r="B1015" s="19" t="s">
        <v>49</v>
      </c>
      <c r="C1015" s="6">
        <v>95490</v>
      </c>
      <c r="D1015">
        <v>525</v>
      </c>
      <c r="E1015" s="7">
        <f>C1015/D1015</f>
        <v>181.88571428571427</v>
      </c>
      <c r="F1015" s="11">
        <f>C1015/397965</f>
        <v>0.23994572387018959</v>
      </c>
      <c r="G1015" s="5">
        <v>152275</v>
      </c>
      <c r="H1015" s="16">
        <f>C1015/G1015</f>
        <v>0.62708914792316528</v>
      </c>
    </row>
    <row r="1016" spans="1:754" x14ac:dyDescent="0.2">
      <c r="A1016" s="2">
        <v>2012</v>
      </c>
      <c r="B1016" s="19" t="s">
        <v>49</v>
      </c>
      <c r="C1016" s="5">
        <v>98369</v>
      </c>
      <c r="D1016">
        <v>532</v>
      </c>
      <c r="E1016" s="7">
        <f>C1016/D1016</f>
        <v>184.90413533834587</v>
      </c>
      <c r="F1016" s="11">
        <f>C1016/397965</f>
        <v>0.2471800283944568</v>
      </c>
      <c r="G1016" s="14">
        <v>155044</v>
      </c>
      <c r="H1016" s="16">
        <f>C1016/G1016</f>
        <v>0.63445860529914089</v>
      </c>
    </row>
    <row r="1017" spans="1:754" x14ac:dyDescent="0.2">
      <c r="A1017">
        <v>1997</v>
      </c>
      <c r="B1017" s="19" t="s">
        <v>49</v>
      </c>
      <c r="C1017" s="6">
        <v>110773</v>
      </c>
      <c r="D1017">
        <v>518</v>
      </c>
      <c r="E1017" s="7">
        <f>C1017/D1017</f>
        <v>213.84749034749035</v>
      </c>
      <c r="F1017" s="11">
        <f>C1017/397965</f>
        <v>0.2783485984948425</v>
      </c>
      <c r="G1017" s="5">
        <v>148557</v>
      </c>
      <c r="H1017" s="16">
        <f>C1017/G1017</f>
        <v>0.74565991504944229</v>
      </c>
    </row>
    <row r="1018" spans="1:754" x14ac:dyDescent="0.2">
      <c r="A1018" s="2">
        <v>2002</v>
      </c>
      <c r="B1018" s="19" t="s">
        <v>49</v>
      </c>
      <c r="C1018" s="6">
        <v>112735</v>
      </c>
      <c r="D1018">
        <v>579</v>
      </c>
      <c r="E1018" s="7">
        <f>C1018/D1018</f>
        <v>194.706390328152</v>
      </c>
      <c r="F1018" s="11">
        <f>C1018/397965</f>
        <v>0.28327868028595482</v>
      </c>
      <c r="G1018" s="5">
        <v>147199</v>
      </c>
      <c r="H1018" s="16">
        <f>C1018/G1018</f>
        <v>0.76586797464656686</v>
      </c>
    </row>
    <row r="1019" spans="1:754" x14ac:dyDescent="0.2">
      <c r="A1019">
        <v>1992</v>
      </c>
      <c r="B1019" s="19" t="s">
        <v>49</v>
      </c>
      <c r="C1019" s="6">
        <v>117799</v>
      </c>
      <c r="D1019">
        <v>516</v>
      </c>
      <c r="E1019" s="7">
        <f>C1019/D1019</f>
        <v>228.29263565891472</v>
      </c>
      <c r="F1019" s="11">
        <f>C1019/397965</f>
        <v>0.29600341738595104</v>
      </c>
      <c r="G1019" s="14">
        <v>151002</v>
      </c>
      <c r="H1019" s="16">
        <f>C1019/G1019</f>
        <v>0.78011549515900447</v>
      </c>
    </row>
    <row r="1020" spans="1:754" x14ac:dyDescent="0.2">
      <c r="A1020">
        <v>1987</v>
      </c>
      <c r="B1020" s="19" t="s">
        <v>49</v>
      </c>
      <c r="C1020" s="6">
        <v>131800</v>
      </c>
      <c r="D1020" s="5">
        <v>572</v>
      </c>
      <c r="E1020" s="7">
        <f>C1020/D1020</f>
        <v>230.41958041958043</v>
      </c>
      <c r="F1020" s="11">
        <f>C1020/397965</f>
        <v>0.3311849031950046</v>
      </c>
      <c r="G1020" s="14">
        <v>148653</v>
      </c>
      <c r="H1020" s="16">
        <f>C1020/G1020</f>
        <v>0.88662859141759665</v>
      </c>
    </row>
    <row r="1021" spans="1:754" x14ac:dyDescent="0.2">
      <c r="A1021" s="2">
        <v>1974</v>
      </c>
      <c r="B1021" s="19" t="s">
        <v>49</v>
      </c>
      <c r="C1021" s="6">
        <v>160297</v>
      </c>
      <c r="D1021" s="5">
        <v>679</v>
      </c>
      <c r="E1021" s="7">
        <f>C1021/D1021</f>
        <v>236.07805596465391</v>
      </c>
      <c r="F1021" s="11">
        <f>C1021/397965</f>
        <v>0.40279170278793364</v>
      </c>
      <c r="G1021" s="14">
        <v>157423</v>
      </c>
      <c r="H1021" s="16">
        <f>C1021/G1021</f>
        <v>1.0182565444693596</v>
      </c>
    </row>
    <row r="1022" spans="1:754" x14ac:dyDescent="0.2">
      <c r="A1022">
        <v>1982</v>
      </c>
      <c r="B1022" s="19" t="s">
        <v>49</v>
      </c>
      <c r="C1022" s="6">
        <v>156630</v>
      </c>
      <c r="D1022" s="5">
        <v>658</v>
      </c>
      <c r="E1022" s="7">
        <f>C1022/D1022</f>
        <v>238.03951367781156</v>
      </c>
      <c r="F1022" s="11">
        <f>C1022/397965</f>
        <v>0.39357732463910144</v>
      </c>
      <c r="G1022" s="14">
        <v>149414</v>
      </c>
      <c r="H1022" s="16">
        <f>C1022/G1022</f>
        <v>1.0482953404634103</v>
      </c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  <c r="NH1022" s="2"/>
      <c r="NI1022" s="2"/>
      <c r="NJ1022" s="2"/>
      <c r="NK1022" s="2"/>
      <c r="NL1022" s="2"/>
      <c r="NM1022" s="2"/>
      <c r="NN1022" s="2"/>
      <c r="NO1022" s="2"/>
      <c r="NP1022" s="2"/>
      <c r="NQ1022" s="2"/>
      <c r="NR1022" s="2"/>
      <c r="NS1022" s="2"/>
      <c r="NT1022" s="2"/>
      <c r="NU1022" s="2"/>
      <c r="NV1022" s="2"/>
      <c r="NW1022" s="2"/>
      <c r="NX1022" s="2"/>
      <c r="NY1022" s="2"/>
      <c r="NZ1022" s="2"/>
      <c r="OA1022" s="2"/>
      <c r="OB1022" s="2"/>
      <c r="OC1022" s="2"/>
      <c r="OD1022" s="2"/>
      <c r="OE1022" s="2"/>
      <c r="OF1022" s="2"/>
      <c r="OG1022" s="2"/>
      <c r="OH1022" s="2"/>
      <c r="OI1022" s="2"/>
      <c r="OJ1022" s="2"/>
      <c r="OK1022" s="2"/>
      <c r="OL1022" s="2"/>
      <c r="OM1022" s="2"/>
      <c r="ON1022" s="2"/>
      <c r="OO1022" s="2"/>
      <c r="OP1022" s="2"/>
      <c r="OQ1022" s="2"/>
      <c r="OR1022" s="2"/>
      <c r="OS1022" s="2"/>
      <c r="OT1022" s="2"/>
      <c r="OU1022" s="2"/>
      <c r="OV1022" s="2"/>
      <c r="OW1022" s="2"/>
      <c r="OX1022" s="2"/>
      <c r="OY1022" s="2"/>
      <c r="OZ1022" s="2"/>
      <c r="PA1022" s="2"/>
      <c r="PB1022" s="2"/>
      <c r="PC1022" s="2"/>
      <c r="PD1022" s="2"/>
      <c r="PE1022" s="2"/>
      <c r="PF1022" s="2"/>
      <c r="PG1022" s="2"/>
      <c r="PH1022" s="2"/>
      <c r="PI1022" s="2"/>
      <c r="PJ1022" s="2"/>
      <c r="PK1022" s="2"/>
      <c r="PL1022" s="2"/>
      <c r="PM1022" s="2"/>
      <c r="PN1022" s="2"/>
      <c r="PO1022" s="2"/>
      <c r="PP1022" s="2"/>
      <c r="PQ1022" s="2"/>
      <c r="PR1022" s="2"/>
      <c r="PS1022" s="2"/>
      <c r="PT1022" s="2"/>
      <c r="PU1022" s="2"/>
      <c r="PV1022" s="2"/>
      <c r="PW1022" s="2"/>
      <c r="PX1022" s="2"/>
      <c r="PY1022" s="2"/>
      <c r="PZ1022" s="2"/>
      <c r="QA1022" s="2"/>
      <c r="QB1022" s="2"/>
      <c r="QC1022" s="2"/>
      <c r="QD1022" s="2"/>
      <c r="QE1022" s="2"/>
      <c r="QF1022" s="2"/>
      <c r="QG1022" s="2"/>
      <c r="QH1022" s="2"/>
      <c r="QI1022" s="2"/>
      <c r="QJ1022" s="2"/>
      <c r="QK1022" s="2"/>
      <c r="QL1022" s="2"/>
      <c r="QM1022" s="2"/>
      <c r="QN1022" s="2"/>
      <c r="QO1022" s="2"/>
      <c r="QP1022" s="2"/>
      <c r="QQ1022" s="2"/>
      <c r="QR1022" s="2"/>
      <c r="QS1022" s="2"/>
      <c r="QT1022" s="2"/>
      <c r="QU1022" s="2"/>
      <c r="QV1022" s="2"/>
      <c r="QW1022" s="2"/>
      <c r="QX1022" s="2"/>
      <c r="QY1022" s="2"/>
      <c r="QZ1022" s="2"/>
      <c r="RA1022" s="2"/>
      <c r="RB1022" s="2"/>
      <c r="RC1022" s="2"/>
      <c r="RD1022" s="2"/>
      <c r="RE1022" s="2"/>
      <c r="RF1022" s="2"/>
      <c r="RG1022" s="2"/>
      <c r="RH1022" s="2"/>
      <c r="RI1022" s="2"/>
      <c r="RJ1022" s="2"/>
      <c r="RK1022" s="2"/>
      <c r="RL1022" s="2"/>
      <c r="RM1022" s="2"/>
      <c r="RN1022" s="2"/>
      <c r="RO1022" s="2"/>
      <c r="RP1022" s="2"/>
      <c r="RQ1022" s="2"/>
      <c r="RR1022" s="2"/>
      <c r="RS1022" s="2"/>
      <c r="RT1022" s="2"/>
      <c r="RU1022" s="2"/>
      <c r="RV1022" s="2"/>
      <c r="RW1022" s="2"/>
      <c r="RX1022" s="2"/>
      <c r="RY1022" s="2"/>
      <c r="RZ1022" s="2"/>
      <c r="SA1022" s="2"/>
      <c r="SB1022" s="2"/>
      <c r="SC1022" s="2"/>
      <c r="SD1022" s="2"/>
      <c r="SE1022" s="2"/>
      <c r="SF1022" s="2"/>
      <c r="SG1022" s="2"/>
      <c r="SH1022" s="2"/>
      <c r="SI1022" s="2"/>
      <c r="SJ1022" s="2"/>
      <c r="SK1022" s="2"/>
      <c r="SL1022" s="2"/>
      <c r="SM1022" s="2"/>
      <c r="SN1022" s="2"/>
      <c r="SO1022" s="2"/>
      <c r="SP1022" s="2"/>
      <c r="SQ1022" s="2"/>
      <c r="SR1022" s="2"/>
      <c r="SS1022" s="2"/>
      <c r="ST1022" s="2"/>
      <c r="SU1022" s="2"/>
      <c r="SV1022" s="2"/>
      <c r="SW1022" s="2"/>
      <c r="SX1022" s="2"/>
      <c r="SY1022" s="2"/>
      <c r="SZ1022" s="2"/>
      <c r="TA1022" s="2"/>
      <c r="TB1022" s="2"/>
      <c r="TC1022" s="2"/>
      <c r="TD1022" s="2"/>
      <c r="TE1022" s="2"/>
      <c r="TF1022" s="2"/>
      <c r="TG1022" s="2"/>
      <c r="TH1022" s="2"/>
      <c r="TI1022" s="2"/>
      <c r="TJ1022" s="2"/>
      <c r="TK1022" s="2"/>
      <c r="TL1022" s="2"/>
      <c r="TM1022" s="2"/>
      <c r="TN1022" s="2"/>
      <c r="TO1022" s="2"/>
      <c r="TP1022" s="2"/>
      <c r="TQ1022" s="2"/>
      <c r="TR1022" s="2"/>
      <c r="TS1022" s="2"/>
      <c r="TT1022" s="2"/>
      <c r="TU1022" s="2"/>
      <c r="TV1022" s="2"/>
      <c r="TW1022" s="2"/>
      <c r="TX1022" s="2"/>
      <c r="TY1022" s="2"/>
      <c r="TZ1022" s="2"/>
      <c r="UA1022" s="2"/>
      <c r="UB1022" s="2"/>
      <c r="UC1022" s="2"/>
      <c r="UD1022" s="2"/>
      <c r="UE1022" s="2"/>
      <c r="UF1022" s="2"/>
      <c r="UG1022" s="2"/>
      <c r="UH1022" s="2"/>
      <c r="UI1022" s="2"/>
      <c r="UJ1022" s="2"/>
      <c r="UK1022" s="2"/>
      <c r="UL1022" s="2"/>
      <c r="UM1022" s="2"/>
      <c r="UN1022" s="2"/>
      <c r="UO1022" s="2"/>
      <c r="UP1022" s="2"/>
      <c r="UQ1022" s="2"/>
      <c r="UR1022" s="2"/>
      <c r="US1022" s="2"/>
      <c r="UT1022" s="2"/>
      <c r="UU1022" s="2"/>
      <c r="UV1022" s="2"/>
      <c r="UW1022" s="2"/>
      <c r="UX1022" s="2"/>
      <c r="UY1022" s="2"/>
      <c r="UZ1022" s="2"/>
      <c r="VA1022" s="2"/>
      <c r="VB1022" s="2"/>
      <c r="VC1022" s="2"/>
      <c r="VD1022" s="2"/>
      <c r="VE1022" s="2"/>
      <c r="VF1022" s="2"/>
      <c r="VG1022" s="2"/>
      <c r="VH1022" s="2"/>
      <c r="VI1022" s="2"/>
      <c r="VJ1022" s="2"/>
      <c r="VK1022" s="2"/>
      <c r="VL1022" s="2"/>
      <c r="VM1022" s="2"/>
      <c r="VN1022" s="2"/>
      <c r="VO1022" s="2"/>
      <c r="VP1022" s="2"/>
      <c r="VQ1022" s="2"/>
      <c r="VR1022" s="2"/>
      <c r="VS1022" s="2"/>
      <c r="VT1022" s="2"/>
      <c r="VU1022" s="2"/>
      <c r="VV1022" s="2"/>
      <c r="VW1022" s="2"/>
      <c r="VX1022" s="2"/>
      <c r="VY1022" s="2"/>
      <c r="VZ1022" s="2"/>
      <c r="WA1022" s="2"/>
      <c r="WB1022" s="2"/>
      <c r="WC1022" s="2"/>
      <c r="WD1022" s="2"/>
      <c r="WE1022" s="2"/>
      <c r="WF1022" s="2"/>
      <c r="WG1022" s="2"/>
      <c r="WH1022" s="2"/>
      <c r="WI1022" s="2"/>
      <c r="WJ1022" s="2"/>
      <c r="WK1022" s="2"/>
      <c r="WL1022" s="2"/>
      <c r="WM1022" s="2"/>
      <c r="WN1022" s="2"/>
      <c r="WO1022" s="2"/>
      <c r="WP1022" s="2"/>
      <c r="WQ1022" s="2"/>
      <c r="WR1022" s="2"/>
      <c r="WS1022" s="2"/>
      <c r="WT1022" s="2"/>
      <c r="WU1022" s="2"/>
      <c r="WV1022" s="2"/>
      <c r="WW1022" s="2"/>
      <c r="WX1022" s="2"/>
      <c r="WY1022" s="2"/>
      <c r="WZ1022" s="2"/>
      <c r="XA1022" s="2"/>
      <c r="XB1022" s="2"/>
      <c r="XC1022" s="2"/>
      <c r="XD1022" s="2"/>
      <c r="XE1022" s="2"/>
      <c r="XF1022" s="2"/>
      <c r="XG1022" s="2"/>
      <c r="XH1022" s="2"/>
      <c r="XI1022" s="2"/>
      <c r="XJ1022" s="2"/>
      <c r="XK1022" s="2"/>
      <c r="XL1022" s="2"/>
      <c r="XM1022" s="2"/>
      <c r="XN1022" s="2"/>
      <c r="XO1022" s="2"/>
      <c r="XP1022" s="2"/>
      <c r="XQ1022" s="2"/>
      <c r="XR1022" s="2"/>
      <c r="XS1022" s="2"/>
      <c r="XT1022" s="2"/>
      <c r="XU1022" s="2"/>
      <c r="XV1022" s="2"/>
      <c r="XW1022" s="2"/>
      <c r="XX1022" s="2"/>
      <c r="XY1022" s="2"/>
      <c r="XZ1022" s="2"/>
      <c r="YA1022" s="2"/>
      <c r="YB1022" s="2"/>
      <c r="YC1022" s="2"/>
      <c r="YD1022" s="2"/>
      <c r="YE1022" s="2"/>
      <c r="YF1022" s="2"/>
      <c r="YG1022" s="2"/>
      <c r="YH1022" s="2"/>
      <c r="YI1022" s="2"/>
      <c r="YJ1022" s="2"/>
      <c r="YK1022" s="2"/>
      <c r="YL1022" s="2"/>
      <c r="YM1022" s="2"/>
      <c r="YN1022" s="2"/>
      <c r="YO1022" s="2"/>
      <c r="YP1022" s="2"/>
      <c r="YQ1022" s="2"/>
      <c r="YR1022" s="2"/>
      <c r="YS1022" s="2"/>
      <c r="YT1022" s="2"/>
      <c r="YU1022" s="2"/>
      <c r="YV1022" s="2"/>
      <c r="YW1022" s="2"/>
      <c r="YX1022" s="2"/>
      <c r="YY1022" s="2"/>
      <c r="YZ1022" s="2"/>
      <c r="ZA1022" s="2"/>
      <c r="ZB1022" s="2"/>
      <c r="ZC1022" s="2"/>
      <c r="ZD1022" s="2"/>
      <c r="ZE1022" s="2"/>
      <c r="ZF1022" s="2"/>
      <c r="ZG1022" s="2"/>
      <c r="ZH1022" s="2"/>
      <c r="ZI1022" s="2"/>
      <c r="ZJ1022" s="2"/>
      <c r="ZK1022" s="2"/>
      <c r="ZL1022" s="2"/>
      <c r="ZM1022" s="2"/>
      <c r="ZN1022" s="2"/>
      <c r="ZO1022" s="2"/>
      <c r="ZP1022" s="2"/>
      <c r="ZQ1022" s="2"/>
      <c r="ZR1022" s="2"/>
      <c r="ZS1022" s="2"/>
      <c r="ZT1022" s="2"/>
      <c r="ZU1022" s="2"/>
      <c r="ZV1022" s="2"/>
      <c r="ZW1022" s="2"/>
      <c r="ZX1022" s="2"/>
      <c r="ZY1022" s="2"/>
      <c r="ZZ1022" s="2"/>
      <c r="AAA1022" s="2"/>
      <c r="AAB1022" s="2"/>
      <c r="AAC1022" s="2"/>
      <c r="AAD1022" s="2"/>
      <c r="AAE1022" s="2"/>
      <c r="AAF1022" s="2"/>
      <c r="AAG1022" s="2"/>
      <c r="AAH1022" s="2"/>
      <c r="AAI1022" s="2"/>
      <c r="AAJ1022" s="2"/>
      <c r="AAK1022" s="2"/>
      <c r="AAL1022" s="2"/>
      <c r="AAM1022" s="2"/>
      <c r="AAN1022" s="2"/>
      <c r="AAO1022" s="2"/>
      <c r="AAP1022" s="2"/>
      <c r="AAQ1022" s="2"/>
      <c r="AAR1022" s="2"/>
      <c r="AAS1022" s="2"/>
      <c r="AAT1022" s="2"/>
      <c r="AAU1022" s="2"/>
      <c r="AAV1022" s="2"/>
      <c r="AAW1022" s="2"/>
      <c r="AAX1022" s="2"/>
      <c r="AAY1022" s="2"/>
      <c r="AAZ1022" s="2"/>
      <c r="ABA1022" s="2"/>
      <c r="ABB1022" s="2"/>
      <c r="ABC1022" s="2"/>
      <c r="ABD1022" s="2"/>
      <c r="ABE1022" s="2"/>
      <c r="ABF1022" s="2"/>
      <c r="ABG1022" s="2"/>
      <c r="ABH1022" s="2"/>
      <c r="ABI1022" s="2"/>
      <c r="ABJ1022" s="2"/>
      <c r="ABK1022" s="2"/>
      <c r="ABL1022" s="2"/>
      <c r="ABM1022" s="2"/>
      <c r="ABN1022" s="2"/>
      <c r="ABO1022" s="2"/>
      <c r="ABP1022" s="2"/>
      <c r="ABQ1022" s="2"/>
      <c r="ABR1022" s="2"/>
      <c r="ABS1022" s="2"/>
      <c r="ABT1022" s="2"/>
      <c r="ABU1022" s="2"/>
      <c r="ABV1022" s="2"/>
      <c r="ABW1022" s="2"/>
      <c r="ABX1022" s="2"/>
      <c r="ABY1022" s="2"/>
      <c r="ABZ1022" s="2"/>
    </row>
    <row r="1023" spans="1:754" x14ac:dyDescent="0.2">
      <c r="A1023" s="2">
        <v>1978</v>
      </c>
      <c r="B1023" s="19" t="s">
        <v>49</v>
      </c>
      <c r="C1023" s="6">
        <v>169148</v>
      </c>
      <c r="D1023" s="5">
        <v>669</v>
      </c>
      <c r="E1023" s="7">
        <f>C1023/D1023</f>
        <v>252.83707025411061</v>
      </c>
      <c r="F1023" s="11">
        <f>C1023/397965</f>
        <v>0.42503235209126433</v>
      </c>
      <c r="G1023" s="14">
        <v>153186</v>
      </c>
      <c r="H1023" s="16">
        <f>C1023/G1023</f>
        <v>1.1042001227266198</v>
      </c>
    </row>
    <row r="1024" spans="1:754" x14ac:dyDescent="0.2">
      <c r="A1024" s="2">
        <v>1950</v>
      </c>
      <c r="B1024" s="19" t="s">
        <v>49</v>
      </c>
      <c r="C1024" s="6">
        <v>257681</v>
      </c>
      <c r="D1024" s="5">
        <v>1940</v>
      </c>
      <c r="E1024" s="7">
        <f>C1024/D1024</f>
        <v>132.82525773195877</v>
      </c>
      <c r="F1024" s="11">
        <f>C1024/397965</f>
        <v>0.64749663915168421</v>
      </c>
      <c r="G1024" s="9">
        <v>20812</v>
      </c>
      <c r="H1024" s="16">
        <f>C1024/G1024</f>
        <v>12.38136651931578</v>
      </c>
    </row>
    <row r="1025" spans="1:754" x14ac:dyDescent="0.2">
      <c r="A1025">
        <v>1930</v>
      </c>
      <c r="B1025" s="19" t="s">
        <v>49</v>
      </c>
      <c r="C1025" s="5">
        <v>304574</v>
      </c>
      <c r="D1025" s="5">
        <v>2272</v>
      </c>
      <c r="E1025" s="7">
        <f>C1025/D1025</f>
        <v>134.05545774647888</v>
      </c>
      <c r="F1025" s="11">
        <f>C1025/397965</f>
        <v>0.76532860929981283</v>
      </c>
      <c r="G1025" s="12">
        <v>21303</v>
      </c>
      <c r="H1025" s="16">
        <f>C1025/G1025</f>
        <v>14.297235131202179</v>
      </c>
    </row>
    <row r="1026" spans="1:754" x14ac:dyDescent="0.2">
      <c r="A1026" s="2">
        <v>1940</v>
      </c>
      <c r="B1026" s="19" t="s">
        <v>49</v>
      </c>
      <c r="C1026" s="6">
        <v>307786</v>
      </c>
      <c r="D1026" s="5">
        <v>2453</v>
      </c>
      <c r="E1026" s="7">
        <f>C1026/D1026</f>
        <v>125.47329800244599</v>
      </c>
      <c r="F1026" s="11">
        <f>C1026/397965</f>
        <v>0.77339967082532379</v>
      </c>
      <c r="G1026" s="9">
        <v>20812</v>
      </c>
      <c r="H1026" s="16">
        <f>C1026/G1026</f>
        <v>14.788871804728041</v>
      </c>
    </row>
    <row r="1027" spans="1:754" x14ac:dyDescent="0.2">
      <c r="A1027">
        <v>1920</v>
      </c>
      <c r="B1027" s="19" t="s">
        <v>49</v>
      </c>
      <c r="C1027">
        <v>344841</v>
      </c>
      <c r="D1027" s="6">
        <v>2791</v>
      </c>
      <c r="E1027" s="7">
        <f>C1027/D1027</f>
        <v>123.55463991400931</v>
      </c>
      <c r="F1027" s="11">
        <f>C1027/397965</f>
        <v>0.86651087407184046</v>
      </c>
      <c r="G1027" s="9">
        <v>21303</v>
      </c>
      <c r="H1027" s="16">
        <f>C1027/G1027</f>
        <v>16.187438388959301</v>
      </c>
    </row>
    <row r="1028" spans="1:754" x14ac:dyDescent="0.2">
      <c r="A1028">
        <v>1910</v>
      </c>
      <c r="B1028" s="19" t="s">
        <v>49</v>
      </c>
      <c r="C1028" s="5">
        <v>371076</v>
      </c>
      <c r="D1028" s="6">
        <v>2889</v>
      </c>
      <c r="E1028" s="7">
        <f>C1028/D1028</f>
        <v>128.44444444444446</v>
      </c>
      <c r="F1028" s="11">
        <f>C1028/397965</f>
        <v>0.93243375673740148</v>
      </c>
      <c r="G1028" s="15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  <c r="NH1028" s="2"/>
      <c r="NI1028" s="2"/>
      <c r="NJ1028" s="2"/>
      <c r="NK1028" s="2"/>
      <c r="NL1028" s="2"/>
      <c r="NM1028" s="2"/>
      <c r="NN1028" s="2"/>
      <c r="NO1028" s="2"/>
      <c r="NP1028" s="2"/>
      <c r="NQ1028" s="2"/>
      <c r="NR1028" s="2"/>
      <c r="NS1028" s="2"/>
      <c r="NT1028" s="2"/>
      <c r="NU1028" s="2"/>
      <c r="NV1028" s="2"/>
      <c r="NW1028" s="2"/>
      <c r="NX1028" s="2"/>
      <c r="NY1028" s="2"/>
      <c r="NZ1028" s="2"/>
      <c r="OA1028" s="2"/>
      <c r="OB1028" s="2"/>
      <c r="OC1028" s="2"/>
      <c r="OD1028" s="2"/>
      <c r="OE1028" s="2"/>
      <c r="OF1028" s="2"/>
      <c r="OG1028" s="2"/>
      <c r="OH1028" s="2"/>
      <c r="OI1028" s="2"/>
      <c r="OJ1028" s="2"/>
      <c r="OK1028" s="2"/>
      <c r="OL1028" s="2"/>
      <c r="OM1028" s="2"/>
      <c r="ON1028" s="2"/>
      <c r="OO1028" s="2"/>
      <c r="OP1028" s="2"/>
      <c r="OQ1028" s="2"/>
      <c r="OR1028" s="2"/>
      <c r="OS1028" s="2"/>
      <c r="OT1028" s="2"/>
      <c r="OU1028" s="2"/>
      <c r="OV1028" s="2"/>
      <c r="OW1028" s="2"/>
      <c r="OX1028" s="2"/>
      <c r="OY1028" s="2"/>
      <c r="OZ1028" s="2"/>
      <c r="PA1028" s="2"/>
      <c r="PB1028" s="2"/>
      <c r="PC1028" s="2"/>
      <c r="PD1028" s="2"/>
      <c r="PE1028" s="2"/>
      <c r="PF1028" s="2"/>
      <c r="PG1028" s="2"/>
      <c r="PH1028" s="2"/>
      <c r="PI1028" s="2"/>
      <c r="PJ1028" s="2"/>
      <c r="PK1028" s="2"/>
      <c r="PL1028" s="2"/>
      <c r="PM1028" s="2"/>
      <c r="PN1028" s="2"/>
      <c r="PO1028" s="2"/>
      <c r="PP1028" s="2"/>
      <c r="PQ1028" s="2"/>
      <c r="PR1028" s="2"/>
      <c r="PS1028" s="2"/>
      <c r="PT1028" s="2"/>
      <c r="PU1028" s="2"/>
      <c r="PV1028" s="2"/>
      <c r="PW1028" s="2"/>
      <c r="PX1028" s="2"/>
      <c r="PY1028" s="2"/>
      <c r="PZ1028" s="2"/>
      <c r="QA1028" s="2"/>
      <c r="QB1028" s="2"/>
      <c r="QC1028" s="2"/>
      <c r="QD1028" s="2"/>
      <c r="QE1028" s="2"/>
      <c r="QF1028" s="2"/>
      <c r="QG1028" s="2"/>
      <c r="QH1028" s="2"/>
      <c r="QI1028" s="2"/>
      <c r="QJ1028" s="2"/>
      <c r="QK1028" s="2"/>
      <c r="QL1028" s="2"/>
      <c r="QM1028" s="2"/>
      <c r="QN1028" s="2"/>
      <c r="QO1028" s="2"/>
      <c r="QP1028" s="2"/>
      <c r="QQ1028" s="2"/>
      <c r="QR1028" s="2"/>
      <c r="QS1028" s="2"/>
      <c r="QT1028" s="2"/>
      <c r="QU1028" s="2"/>
      <c r="QV1028" s="2"/>
      <c r="QW1028" s="2"/>
      <c r="QX1028" s="2"/>
      <c r="QY1028" s="2"/>
      <c r="QZ1028" s="2"/>
      <c r="RA1028" s="2"/>
      <c r="RB1028" s="2"/>
      <c r="RC1028" s="2"/>
      <c r="RD1028" s="2"/>
      <c r="RE1028" s="2"/>
      <c r="RF1028" s="2"/>
      <c r="RG1028" s="2"/>
      <c r="RH1028" s="2"/>
      <c r="RI1028" s="2"/>
      <c r="RJ1028" s="2"/>
      <c r="RK1028" s="2"/>
      <c r="RL1028" s="2"/>
      <c r="RM1028" s="2"/>
      <c r="RN1028" s="2"/>
      <c r="RO1028" s="2"/>
      <c r="RP1028" s="2"/>
      <c r="RQ1028" s="2"/>
      <c r="RR1028" s="2"/>
      <c r="RS1028" s="2"/>
      <c r="RT1028" s="2"/>
      <c r="RU1028" s="2"/>
      <c r="RV1028" s="2"/>
      <c r="RW1028" s="2"/>
      <c r="RX1028" s="2"/>
      <c r="RY1028" s="2"/>
      <c r="RZ1028" s="2"/>
      <c r="SA1028" s="2"/>
      <c r="SB1028" s="2"/>
      <c r="SC1028" s="2"/>
      <c r="SD1028" s="2"/>
      <c r="SE1028" s="2"/>
      <c r="SF1028" s="2"/>
      <c r="SG1028" s="2"/>
      <c r="SH1028" s="2"/>
      <c r="SI1028" s="2"/>
      <c r="SJ1028" s="2"/>
      <c r="SK1028" s="2"/>
      <c r="SL1028" s="2"/>
      <c r="SM1028" s="2"/>
      <c r="SN1028" s="2"/>
      <c r="SO1028" s="2"/>
      <c r="SP1028" s="2"/>
      <c r="SQ1028" s="2"/>
      <c r="SR1028" s="2"/>
      <c r="SS1028" s="2"/>
      <c r="ST1028" s="2"/>
      <c r="SU1028" s="2"/>
      <c r="SV1028" s="2"/>
      <c r="SW1028" s="2"/>
      <c r="SX1028" s="2"/>
      <c r="SY1028" s="2"/>
      <c r="SZ1028" s="2"/>
      <c r="TA1028" s="2"/>
      <c r="TB1028" s="2"/>
      <c r="TC1028" s="2"/>
      <c r="TD1028" s="2"/>
      <c r="TE1028" s="2"/>
      <c r="TF1028" s="2"/>
      <c r="TG1028" s="2"/>
      <c r="TH1028" s="2"/>
      <c r="TI1028" s="2"/>
      <c r="TJ1028" s="2"/>
      <c r="TK1028" s="2"/>
      <c r="TL1028" s="2"/>
      <c r="TM1028" s="2"/>
      <c r="TN1028" s="2"/>
      <c r="TO1028" s="2"/>
      <c r="TP1028" s="2"/>
      <c r="TQ1028" s="2"/>
      <c r="TR1028" s="2"/>
      <c r="TS1028" s="2"/>
      <c r="TT1028" s="2"/>
      <c r="TU1028" s="2"/>
      <c r="TV1028" s="2"/>
      <c r="TW1028" s="2"/>
      <c r="TX1028" s="2"/>
      <c r="TY1028" s="2"/>
      <c r="TZ1028" s="2"/>
      <c r="UA1028" s="2"/>
      <c r="UB1028" s="2"/>
      <c r="UC1028" s="2"/>
      <c r="UD1028" s="2"/>
      <c r="UE1028" s="2"/>
      <c r="UF1028" s="2"/>
      <c r="UG1028" s="2"/>
      <c r="UH1028" s="2"/>
      <c r="UI1028" s="2"/>
      <c r="UJ1028" s="2"/>
      <c r="UK1028" s="2"/>
      <c r="UL1028" s="2"/>
      <c r="UM1028" s="2"/>
      <c r="UN1028" s="2"/>
      <c r="UO1028" s="2"/>
      <c r="UP1028" s="2"/>
      <c r="UQ1028" s="2"/>
      <c r="UR1028" s="2"/>
      <c r="US1028" s="2"/>
      <c r="UT1028" s="2"/>
      <c r="UU1028" s="2"/>
      <c r="UV1028" s="2"/>
      <c r="UW1028" s="2"/>
      <c r="UX1028" s="2"/>
      <c r="UY1028" s="2"/>
      <c r="UZ1028" s="2"/>
      <c r="VA1028" s="2"/>
      <c r="VB1028" s="2"/>
      <c r="VC1028" s="2"/>
      <c r="VD1028" s="2"/>
      <c r="VE1028" s="2"/>
      <c r="VF1028" s="2"/>
      <c r="VG1028" s="2"/>
      <c r="VH1028" s="2"/>
      <c r="VI1028" s="2"/>
      <c r="VJ1028" s="2"/>
      <c r="VK1028" s="2"/>
      <c r="VL1028" s="2"/>
      <c r="VM1028" s="2"/>
      <c r="VN1028" s="2"/>
      <c r="VO1028" s="2"/>
      <c r="VP1028" s="2"/>
      <c r="VQ1028" s="2"/>
      <c r="VR1028" s="2"/>
      <c r="VS1028" s="2"/>
      <c r="VT1028" s="2"/>
      <c r="VU1028" s="2"/>
      <c r="VV1028" s="2"/>
      <c r="VW1028" s="2"/>
      <c r="VX1028" s="2"/>
      <c r="VY1028" s="2"/>
      <c r="VZ1028" s="2"/>
      <c r="WA1028" s="2"/>
      <c r="WB1028" s="2"/>
      <c r="WC1028" s="2"/>
      <c r="WD1028" s="2"/>
      <c r="WE1028" s="2"/>
      <c r="WF1028" s="2"/>
      <c r="WG1028" s="2"/>
      <c r="WH1028" s="2"/>
      <c r="WI1028" s="2"/>
      <c r="WJ1028" s="2"/>
      <c r="WK1028" s="2"/>
      <c r="WL1028" s="2"/>
      <c r="WM1028" s="2"/>
      <c r="WN1028" s="2"/>
      <c r="WO1028" s="2"/>
      <c r="WP1028" s="2"/>
      <c r="WQ1028" s="2"/>
      <c r="WR1028" s="2"/>
      <c r="WS1028" s="2"/>
      <c r="WT1028" s="2"/>
      <c r="WU1028" s="2"/>
      <c r="WV1028" s="2"/>
      <c r="WW1028" s="2"/>
      <c r="WX1028" s="2"/>
      <c r="WY1028" s="2"/>
      <c r="WZ1028" s="2"/>
      <c r="XA1028" s="2"/>
      <c r="XB1028" s="2"/>
      <c r="XC1028" s="2"/>
      <c r="XD1028" s="2"/>
      <c r="XE1028" s="2"/>
      <c r="XF1028" s="2"/>
      <c r="XG1028" s="2"/>
      <c r="XH1028" s="2"/>
      <c r="XI1028" s="2"/>
      <c r="XJ1028" s="2"/>
      <c r="XK1028" s="2"/>
      <c r="XL1028" s="2"/>
      <c r="XM1028" s="2"/>
      <c r="XN1028" s="2"/>
      <c r="XO1028" s="2"/>
      <c r="XP1028" s="2"/>
      <c r="XQ1028" s="2"/>
      <c r="XR1028" s="2"/>
      <c r="XS1028" s="2"/>
      <c r="XT1028" s="2"/>
      <c r="XU1028" s="2"/>
      <c r="XV1028" s="2"/>
      <c r="XW1028" s="2"/>
      <c r="XX1028" s="2"/>
      <c r="XY1028" s="2"/>
      <c r="XZ1028" s="2"/>
      <c r="YA1028" s="2"/>
      <c r="YB1028" s="2"/>
      <c r="YC1028" s="2"/>
      <c r="YD1028" s="2"/>
      <c r="YE1028" s="2"/>
      <c r="YF1028" s="2"/>
      <c r="YG1028" s="2"/>
      <c r="YH1028" s="2"/>
      <c r="YI1028" s="2"/>
      <c r="YJ1028" s="2"/>
      <c r="YK1028" s="2"/>
      <c r="YL1028" s="2"/>
      <c r="YM1028" s="2"/>
      <c r="YN1028" s="2"/>
      <c r="YO1028" s="2"/>
      <c r="YP1028" s="2"/>
      <c r="YQ1028" s="2"/>
      <c r="YR1028" s="2"/>
      <c r="YS1028" s="2"/>
      <c r="YT1028" s="2"/>
      <c r="YU1028" s="2"/>
      <c r="YV1028" s="2"/>
      <c r="YW1028" s="2"/>
      <c r="YX1028" s="2"/>
      <c r="YY1028" s="2"/>
      <c r="YZ1028" s="2"/>
      <c r="ZA1028" s="2"/>
      <c r="ZB1028" s="2"/>
      <c r="ZC1028" s="2"/>
      <c r="ZD1028" s="2"/>
      <c r="ZE1028" s="2"/>
      <c r="ZF1028" s="2"/>
      <c r="ZG1028" s="2"/>
      <c r="ZH1028" s="2"/>
      <c r="ZI1028" s="2"/>
      <c r="ZJ1028" s="2"/>
      <c r="ZK1028" s="2"/>
      <c r="ZL1028" s="2"/>
      <c r="ZM1028" s="2"/>
      <c r="ZN1028" s="2"/>
      <c r="ZO1028" s="2"/>
      <c r="ZP1028" s="2"/>
      <c r="ZQ1028" s="2"/>
      <c r="ZR1028" s="2"/>
      <c r="ZS1028" s="2"/>
      <c r="ZT1028" s="2"/>
      <c r="ZU1028" s="2"/>
      <c r="ZV1028" s="2"/>
      <c r="ZW1028" s="2"/>
      <c r="ZX1028" s="2"/>
      <c r="ZY1028" s="2"/>
      <c r="ZZ1028" s="2"/>
      <c r="AAA1028" s="2"/>
      <c r="AAB1028" s="2"/>
      <c r="AAC1028" s="2"/>
      <c r="AAD1028" s="2"/>
      <c r="AAE1028" s="2"/>
      <c r="AAF1028" s="2"/>
      <c r="AAG1028" s="2"/>
      <c r="AAH1028" s="2"/>
      <c r="AAI1028" s="2"/>
      <c r="AAJ1028" s="2"/>
      <c r="AAK1028" s="2"/>
      <c r="AAL1028" s="2"/>
      <c r="AAM1028" s="2"/>
      <c r="AAN1028" s="2"/>
      <c r="AAO1028" s="2"/>
      <c r="AAP1028" s="2"/>
      <c r="AAQ1028" s="2"/>
      <c r="AAR1028" s="2"/>
      <c r="AAS1028" s="2"/>
      <c r="AAT1028" s="2"/>
      <c r="AAU1028" s="2"/>
      <c r="AAV1028" s="2"/>
      <c r="AAW1028" s="2"/>
      <c r="AAX1028" s="2"/>
      <c r="AAY1028" s="2"/>
      <c r="AAZ1028" s="2"/>
      <c r="ABA1028" s="2"/>
      <c r="ABB1028" s="2"/>
      <c r="ABC1028" s="2"/>
      <c r="ABD1028" s="2"/>
      <c r="ABE1028" s="2"/>
      <c r="ABF1028" s="2"/>
      <c r="ABG1028" s="2"/>
      <c r="ABH1028" s="2"/>
      <c r="ABI1028" s="2"/>
      <c r="ABJ1028" s="2"/>
      <c r="ABK1028" s="2"/>
      <c r="ABL1028" s="2"/>
      <c r="ABM1028" s="2"/>
      <c r="ABN1028" s="2"/>
      <c r="ABO1028" s="2"/>
      <c r="ABP1028" s="2"/>
      <c r="ABQ1028" s="2"/>
      <c r="ABR1028" s="2"/>
      <c r="ABS1028" s="2"/>
      <c r="ABT1028" s="2"/>
      <c r="ABU1028" s="2"/>
      <c r="ABV1028" s="2"/>
      <c r="ABW1028" s="2"/>
      <c r="ABX1028" s="2"/>
      <c r="ABY1028" s="2"/>
      <c r="ABZ1028" s="2"/>
    </row>
    <row r="1029" spans="1:754" x14ac:dyDescent="0.2">
      <c r="A1029">
        <v>1925</v>
      </c>
      <c r="B1029" s="19" t="s">
        <v>49</v>
      </c>
      <c r="C1029" s="5">
        <v>332629</v>
      </c>
      <c r="D1029" s="6">
        <v>3288</v>
      </c>
      <c r="E1029" s="7">
        <f>C1029/D1029</f>
        <v>101.16453771289538</v>
      </c>
      <c r="F1029" s="11">
        <f>C1029/397965</f>
        <v>0.83582475845865845</v>
      </c>
      <c r="G1029" s="15"/>
    </row>
    <row r="1030" spans="1:754" x14ac:dyDescent="0.2">
      <c r="A1030" s="2">
        <v>1935</v>
      </c>
      <c r="B1030" s="19" t="s">
        <v>49</v>
      </c>
      <c r="C1030" s="5">
        <v>314761</v>
      </c>
      <c r="D1030" s="6">
        <v>2591</v>
      </c>
      <c r="E1030" s="7">
        <f>C1030/D1030</f>
        <v>121.4824392126592</v>
      </c>
      <c r="F1030" s="11">
        <f>C1030/397965</f>
        <v>0.79092633774326893</v>
      </c>
      <c r="G1030" s="15"/>
    </row>
    <row r="1031" spans="1:754" x14ac:dyDescent="0.2">
      <c r="A1031" s="2">
        <v>1945</v>
      </c>
      <c r="B1031" s="19" t="s">
        <v>49</v>
      </c>
      <c r="C1031" s="6">
        <v>314107</v>
      </c>
      <c r="D1031" s="5">
        <v>2188</v>
      </c>
      <c r="E1031" s="7">
        <f>C1031/D1031</f>
        <v>143.55895795246801</v>
      </c>
      <c r="F1031" s="11">
        <f>C1031/397965</f>
        <v>0.78928297714623141</v>
      </c>
    </row>
    <row r="1032" spans="1:754" x14ac:dyDescent="0.2">
      <c r="A1032" s="2">
        <v>1954</v>
      </c>
      <c r="B1032" s="19" t="s">
        <v>49</v>
      </c>
      <c r="C1032" s="6">
        <v>289090</v>
      </c>
      <c r="D1032" s="5">
        <v>1458</v>
      </c>
      <c r="E1032" s="7">
        <f>C1032/D1032</f>
        <v>198.27846364883402</v>
      </c>
      <c r="F1032" s="11">
        <f>C1032/397965</f>
        <v>0.7264206651338686</v>
      </c>
    </row>
    <row r="1033" spans="1:754" x14ac:dyDescent="0.2">
      <c r="A1033" s="2">
        <v>1959</v>
      </c>
      <c r="B1033" s="19" t="s">
        <v>49</v>
      </c>
      <c r="C1033" s="6">
        <v>231265</v>
      </c>
      <c r="D1033" s="5">
        <v>1188</v>
      </c>
      <c r="E1033" s="7">
        <f>C1033/D1033</f>
        <v>194.66750841750843</v>
      </c>
      <c r="F1033" s="11">
        <f>C1033/397965</f>
        <v>0.58111894262058217</v>
      </c>
    </row>
    <row r="1034" spans="1:754" x14ac:dyDescent="0.2">
      <c r="A1034" s="2">
        <v>1964</v>
      </c>
      <c r="B1034" s="19" t="s">
        <v>49</v>
      </c>
      <c r="C1034" s="6">
        <v>223096</v>
      </c>
      <c r="D1034" s="5">
        <v>1044</v>
      </c>
      <c r="E1034" s="7">
        <f>C1034/D1034</f>
        <v>213.6934865900383</v>
      </c>
      <c r="F1034" s="11">
        <f>C1034/397965</f>
        <v>0.56059201186033947</v>
      </c>
    </row>
    <row r="1035" spans="1:754" x14ac:dyDescent="0.2">
      <c r="A1035" s="2">
        <v>1969</v>
      </c>
      <c r="B1035" s="19" t="s">
        <v>49</v>
      </c>
      <c r="C1035" s="6">
        <v>172803</v>
      </c>
      <c r="D1035" s="5">
        <v>774</v>
      </c>
      <c r="E1035" s="7">
        <f>C1035/D1035</f>
        <v>223.25968992248062</v>
      </c>
      <c r="F1035" s="11">
        <f>C1035/397965</f>
        <v>0.43421657683464626</v>
      </c>
    </row>
    <row r="1036" spans="1:754" x14ac:dyDescent="0.2">
      <c r="A1036">
        <v>1992</v>
      </c>
      <c r="B1036" s="19" t="s">
        <v>50</v>
      </c>
      <c r="C1036" s="6">
        <v>65323</v>
      </c>
      <c r="D1036">
        <v>312</v>
      </c>
      <c r="E1036" s="7">
        <f>C1036/D1036</f>
        <v>209.36858974358975</v>
      </c>
      <c r="F1036" s="11">
        <f>C1036/210131</f>
        <v>0.31086798235386498</v>
      </c>
      <c r="G1036" s="14">
        <v>32659</v>
      </c>
      <c r="H1036" s="16">
        <f>C1036/G1036</f>
        <v>2.0001530971554549</v>
      </c>
    </row>
    <row r="1037" spans="1:754" x14ac:dyDescent="0.2">
      <c r="A1037" s="2">
        <v>2007</v>
      </c>
      <c r="B1037" s="19" t="s">
        <v>50</v>
      </c>
      <c r="C1037" s="5">
        <v>66368</v>
      </c>
      <c r="D1037">
        <v>394</v>
      </c>
      <c r="E1037" s="7">
        <f>C1037/D1037</f>
        <v>168.44670050761422</v>
      </c>
      <c r="F1037" s="11">
        <f>C1037/210131</f>
        <v>0.31584107057026334</v>
      </c>
      <c r="G1037" s="5">
        <v>32894</v>
      </c>
      <c r="H1037" s="16">
        <f>C1037/G1037</f>
        <v>2.0176323949656472</v>
      </c>
    </row>
    <row r="1038" spans="1:754" x14ac:dyDescent="0.2">
      <c r="A1038">
        <v>1997</v>
      </c>
      <c r="B1038" s="19" t="s">
        <v>50</v>
      </c>
      <c r="C1038" s="6">
        <v>65281</v>
      </c>
      <c r="D1038">
        <v>318</v>
      </c>
      <c r="E1038" s="7">
        <f>C1038/D1038</f>
        <v>205.28616352201257</v>
      </c>
      <c r="F1038" s="11">
        <f>C1038/210131</f>
        <v>0.31066810703799058</v>
      </c>
      <c r="G1038" s="14">
        <v>31557</v>
      </c>
      <c r="H1038" s="16">
        <f>C1038/G1038</f>
        <v>2.0686693918940331</v>
      </c>
    </row>
    <row r="1039" spans="1:754" x14ac:dyDescent="0.2">
      <c r="A1039" s="2">
        <v>2012</v>
      </c>
      <c r="B1039" s="19" t="s">
        <v>50</v>
      </c>
      <c r="C1039" s="5">
        <v>69222</v>
      </c>
      <c r="D1039">
        <v>393</v>
      </c>
      <c r="E1039" s="7">
        <f>C1039/D1039</f>
        <v>176.13740458015266</v>
      </c>
      <c r="F1039" s="11">
        <f>C1039/210131</f>
        <v>0.32942307417753686</v>
      </c>
      <c r="G1039" s="14">
        <v>32038</v>
      </c>
      <c r="H1039" s="16">
        <f>C1039/G1039</f>
        <v>2.1606217616580312</v>
      </c>
    </row>
    <row r="1040" spans="1:754" x14ac:dyDescent="0.2">
      <c r="A1040" s="2">
        <v>2002</v>
      </c>
      <c r="B1040" s="19" t="s">
        <v>50</v>
      </c>
      <c r="C1040" s="6">
        <v>73865</v>
      </c>
      <c r="D1040">
        <v>405</v>
      </c>
      <c r="E1040" s="7">
        <f>C1040/D1040</f>
        <v>182.38271604938271</v>
      </c>
      <c r="F1040" s="11">
        <f>C1040/210131</f>
        <v>0.3515188144538407</v>
      </c>
      <c r="G1040" s="14">
        <v>31785</v>
      </c>
      <c r="H1040" s="16">
        <f>C1040/G1040</f>
        <v>2.3238949189869436</v>
      </c>
    </row>
    <row r="1041" spans="1:754" x14ac:dyDescent="0.2">
      <c r="A1041">
        <v>1987</v>
      </c>
      <c r="B1041" s="19" t="s">
        <v>50</v>
      </c>
      <c r="C1041" s="6">
        <v>75871</v>
      </c>
      <c r="D1041" s="5">
        <v>371</v>
      </c>
      <c r="E1041" s="7">
        <f>C1041/D1041</f>
        <v>204.50404312668465</v>
      </c>
      <c r="F1041" s="11">
        <f>C1041/210131</f>
        <v>0.36106524025488862</v>
      </c>
      <c r="G1041" s="14">
        <v>30722</v>
      </c>
      <c r="H1041" s="16">
        <f>C1041/G1041</f>
        <v>2.4695983334418332</v>
      </c>
    </row>
    <row r="1042" spans="1:754" x14ac:dyDescent="0.2">
      <c r="A1042" s="2">
        <v>1978</v>
      </c>
      <c r="B1042" s="19" t="s">
        <v>50</v>
      </c>
      <c r="C1042" s="6">
        <v>79849</v>
      </c>
      <c r="D1042" s="5">
        <v>444</v>
      </c>
      <c r="E1042" s="7">
        <f>C1042/D1042</f>
        <v>179.84009009009009</v>
      </c>
      <c r="F1042" s="11">
        <f>C1042/210131</f>
        <v>0.37999628802984803</v>
      </c>
      <c r="G1042" s="5">
        <v>29546</v>
      </c>
      <c r="H1042" s="16">
        <f>C1042/G1042</f>
        <v>2.7025316455696204</v>
      </c>
    </row>
    <row r="1043" spans="1:754" x14ac:dyDescent="0.2">
      <c r="A1043">
        <v>1982</v>
      </c>
      <c r="B1043" s="19" t="s">
        <v>50</v>
      </c>
      <c r="C1043" s="6">
        <v>82817</v>
      </c>
      <c r="D1043" s="5">
        <v>430</v>
      </c>
      <c r="E1043" s="7">
        <f>C1043/D1043</f>
        <v>192.59767441860464</v>
      </c>
      <c r="F1043" s="11">
        <f>C1043/210131</f>
        <v>0.39412081035163776</v>
      </c>
      <c r="G1043" s="14">
        <v>29727</v>
      </c>
      <c r="H1043" s="16">
        <f>C1043/G1043</f>
        <v>2.7859185252464091</v>
      </c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  <c r="NH1043" s="2"/>
      <c r="NI1043" s="2"/>
      <c r="NJ1043" s="2"/>
      <c r="NK1043" s="2"/>
      <c r="NL1043" s="2"/>
      <c r="NM1043" s="2"/>
      <c r="NN1043" s="2"/>
      <c r="NO1043" s="2"/>
      <c r="NP1043" s="2"/>
      <c r="NQ1043" s="2"/>
      <c r="NR1043" s="2"/>
      <c r="NS1043" s="2"/>
      <c r="NT1043" s="2"/>
      <c r="NU1043" s="2"/>
      <c r="NV1043" s="2"/>
      <c r="NW1043" s="2"/>
      <c r="NX1043" s="2"/>
      <c r="NY1043" s="2"/>
      <c r="NZ1043" s="2"/>
      <c r="OA1043" s="2"/>
      <c r="OB1043" s="2"/>
      <c r="OC1043" s="2"/>
      <c r="OD1043" s="2"/>
      <c r="OE1043" s="2"/>
      <c r="OF1043" s="2"/>
      <c r="OG1043" s="2"/>
      <c r="OH1043" s="2"/>
      <c r="OI1043" s="2"/>
      <c r="OJ1043" s="2"/>
      <c r="OK1043" s="2"/>
      <c r="OL1043" s="2"/>
      <c r="OM1043" s="2"/>
      <c r="ON1043" s="2"/>
      <c r="OO1043" s="2"/>
      <c r="OP1043" s="2"/>
      <c r="OQ1043" s="2"/>
      <c r="OR1043" s="2"/>
      <c r="OS1043" s="2"/>
      <c r="OT1043" s="2"/>
      <c r="OU1043" s="2"/>
      <c r="OV1043" s="2"/>
      <c r="OW1043" s="2"/>
      <c r="OX1043" s="2"/>
      <c r="OY1043" s="2"/>
      <c r="OZ1043" s="2"/>
      <c r="PA1043" s="2"/>
      <c r="PB1043" s="2"/>
      <c r="PC1043" s="2"/>
      <c r="PD1043" s="2"/>
      <c r="PE1043" s="2"/>
      <c r="PF1043" s="2"/>
      <c r="PG1043" s="2"/>
      <c r="PH1043" s="2"/>
      <c r="PI1043" s="2"/>
      <c r="PJ1043" s="2"/>
      <c r="PK1043" s="2"/>
      <c r="PL1043" s="2"/>
      <c r="PM1043" s="2"/>
      <c r="PN1043" s="2"/>
      <c r="PO1043" s="2"/>
      <c r="PP1043" s="2"/>
      <c r="PQ1043" s="2"/>
      <c r="PR1043" s="2"/>
      <c r="PS1043" s="2"/>
      <c r="PT1043" s="2"/>
      <c r="PU1043" s="2"/>
      <c r="PV1043" s="2"/>
      <c r="PW1043" s="2"/>
      <c r="PX1043" s="2"/>
      <c r="PY1043" s="2"/>
      <c r="PZ1043" s="2"/>
      <c r="QA1043" s="2"/>
      <c r="QB1043" s="2"/>
      <c r="QC1043" s="2"/>
      <c r="QD1043" s="2"/>
      <c r="QE1043" s="2"/>
      <c r="QF1043" s="2"/>
      <c r="QG1043" s="2"/>
      <c r="QH1043" s="2"/>
      <c r="QI1043" s="2"/>
      <c r="QJ1043" s="2"/>
      <c r="QK1043" s="2"/>
      <c r="QL1043" s="2"/>
      <c r="QM1043" s="2"/>
      <c r="QN1043" s="2"/>
      <c r="QO1043" s="2"/>
      <c r="QP1043" s="2"/>
      <c r="QQ1043" s="2"/>
      <c r="QR1043" s="2"/>
      <c r="QS1043" s="2"/>
      <c r="QT1043" s="2"/>
      <c r="QU1043" s="2"/>
      <c r="QV1043" s="2"/>
      <c r="QW1043" s="2"/>
      <c r="QX1043" s="2"/>
      <c r="QY1043" s="2"/>
      <c r="QZ1043" s="2"/>
      <c r="RA1043" s="2"/>
      <c r="RB1043" s="2"/>
      <c r="RC1043" s="2"/>
      <c r="RD1043" s="2"/>
      <c r="RE1043" s="2"/>
      <c r="RF1043" s="2"/>
      <c r="RG1043" s="2"/>
      <c r="RH1043" s="2"/>
      <c r="RI1043" s="2"/>
      <c r="RJ1043" s="2"/>
      <c r="RK1043" s="2"/>
      <c r="RL1043" s="2"/>
      <c r="RM1043" s="2"/>
      <c r="RN1043" s="2"/>
      <c r="RO1043" s="2"/>
      <c r="RP1043" s="2"/>
      <c r="RQ1043" s="2"/>
      <c r="RR1043" s="2"/>
      <c r="RS1043" s="2"/>
      <c r="RT1043" s="2"/>
      <c r="RU1043" s="2"/>
      <c r="RV1043" s="2"/>
      <c r="RW1043" s="2"/>
      <c r="RX1043" s="2"/>
      <c r="RY1043" s="2"/>
      <c r="RZ1043" s="2"/>
      <c r="SA1043" s="2"/>
      <c r="SB1043" s="2"/>
      <c r="SC1043" s="2"/>
      <c r="SD1043" s="2"/>
      <c r="SE1043" s="2"/>
      <c r="SF1043" s="2"/>
      <c r="SG1043" s="2"/>
      <c r="SH1043" s="2"/>
      <c r="SI1043" s="2"/>
      <c r="SJ1043" s="2"/>
      <c r="SK1043" s="2"/>
      <c r="SL1043" s="2"/>
      <c r="SM1043" s="2"/>
      <c r="SN1043" s="2"/>
      <c r="SO1043" s="2"/>
      <c r="SP1043" s="2"/>
      <c r="SQ1043" s="2"/>
      <c r="SR1043" s="2"/>
      <c r="SS1043" s="2"/>
      <c r="ST1043" s="2"/>
      <c r="SU1043" s="2"/>
      <c r="SV1043" s="2"/>
      <c r="SW1043" s="2"/>
      <c r="SX1043" s="2"/>
      <c r="SY1043" s="2"/>
      <c r="SZ1043" s="2"/>
      <c r="TA1043" s="2"/>
      <c r="TB1043" s="2"/>
      <c r="TC1043" s="2"/>
      <c r="TD1043" s="2"/>
      <c r="TE1043" s="2"/>
      <c r="TF1043" s="2"/>
      <c r="TG1043" s="2"/>
      <c r="TH1043" s="2"/>
      <c r="TI1043" s="2"/>
      <c r="TJ1043" s="2"/>
      <c r="TK1043" s="2"/>
      <c r="TL1043" s="2"/>
      <c r="TM1043" s="2"/>
      <c r="TN1043" s="2"/>
      <c r="TO1043" s="2"/>
      <c r="TP1043" s="2"/>
      <c r="TQ1043" s="2"/>
      <c r="TR1043" s="2"/>
      <c r="TS1043" s="2"/>
      <c r="TT1043" s="2"/>
      <c r="TU1043" s="2"/>
      <c r="TV1043" s="2"/>
      <c r="TW1043" s="2"/>
      <c r="TX1043" s="2"/>
      <c r="TY1043" s="2"/>
      <c r="TZ1043" s="2"/>
      <c r="UA1043" s="2"/>
      <c r="UB1043" s="2"/>
      <c r="UC1043" s="2"/>
      <c r="UD1043" s="2"/>
      <c r="UE1043" s="2"/>
      <c r="UF1043" s="2"/>
      <c r="UG1043" s="2"/>
      <c r="UH1043" s="2"/>
      <c r="UI1043" s="2"/>
      <c r="UJ1043" s="2"/>
      <c r="UK1043" s="2"/>
      <c r="UL1043" s="2"/>
      <c r="UM1043" s="2"/>
      <c r="UN1043" s="2"/>
      <c r="UO1043" s="2"/>
      <c r="UP1043" s="2"/>
      <c r="UQ1043" s="2"/>
      <c r="UR1043" s="2"/>
      <c r="US1043" s="2"/>
      <c r="UT1043" s="2"/>
      <c r="UU1043" s="2"/>
      <c r="UV1043" s="2"/>
      <c r="UW1043" s="2"/>
      <c r="UX1043" s="2"/>
      <c r="UY1043" s="2"/>
      <c r="UZ1043" s="2"/>
      <c r="VA1043" s="2"/>
      <c r="VB1043" s="2"/>
      <c r="VC1043" s="2"/>
      <c r="VD1043" s="2"/>
      <c r="VE1043" s="2"/>
      <c r="VF1043" s="2"/>
      <c r="VG1043" s="2"/>
      <c r="VH1043" s="2"/>
      <c r="VI1043" s="2"/>
      <c r="VJ1043" s="2"/>
      <c r="VK1043" s="2"/>
      <c r="VL1043" s="2"/>
      <c r="VM1043" s="2"/>
      <c r="VN1043" s="2"/>
      <c r="VO1043" s="2"/>
      <c r="VP1043" s="2"/>
      <c r="VQ1043" s="2"/>
      <c r="VR1043" s="2"/>
      <c r="VS1043" s="2"/>
      <c r="VT1043" s="2"/>
      <c r="VU1043" s="2"/>
      <c r="VV1043" s="2"/>
      <c r="VW1043" s="2"/>
      <c r="VX1043" s="2"/>
      <c r="VY1043" s="2"/>
      <c r="VZ1043" s="2"/>
      <c r="WA1043" s="2"/>
      <c r="WB1043" s="2"/>
      <c r="WC1043" s="2"/>
      <c r="WD1043" s="2"/>
      <c r="WE1043" s="2"/>
      <c r="WF1043" s="2"/>
      <c r="WG1043" s="2"/>
      <c r="WH1043" s="2"/>
      <c r="WI1043" s="2"/>
      <c r="WJ1043" s="2"/>
      <c r="WK1043" s="2"/>
      <c r="WL1043" s="2"/>
      <c r="WM1043" s="2"/>
      <c r="WN1043" s="2"/>
      <c r="WO1043" s="2"/>
      <c r="WP1043" s="2"/>
      <c r="WQ1043" s="2"/>
      <c r="WR1043" s="2"/>
      <c r="WS1043" s="2"/>
      <c r="WT1043" s="2"/>
      <c r="WU1043" s="2"/>
      <c r="WV1043" s="2"/>
      <c r="WW1043" s="2"/>
      <c r="WX1043" s="2"/>
      <c r="WY1043" s="2"/>
      <c r="WZ1043" s="2"/>
      <c r="XA1043" s="2"/>
      <c r="XB1043" s="2"/>
      <c r="XC1043" s="2"/>
      <c r="XD1043" s="2"/>
      <c r="XE1043" s="2"/>
      <c r="XF1043" s="2"/>
      <c r="XG1043" s="2"/>
      <c r="XH1043" s="2"/>
      <c r="XI1043" s="2"/>
      <c r="XJ1043" s="2"/>
      <c r="XK1043" s="2"/>
      <c r="XL1043" s="2"/>
      <c r="XM1043" s="2"/>
      <c r="XN1043" s="2"/>
      <c r="XO1043" s="2"/>
      <c r="XP1043" s="2"/>
      <c r="XQ1043" s="2"/>
      <c r="XR1043" s="2"/>
      <c r="XS1043" s="2"/>
      <c r="XT1043" s="2"/>
      <c r="XU1043" s="2"/>
      <c r="XV1043" s="2"/>
      <c r="XW1043" s="2"/>
      <c r="XX1043" s="2"/>
      <c r="XY1043" s="2"/>
      <c r="XZ1043" s="2"/>
      <c r="YA1043" s="2"/>
      <c r="YB1043" s="2"/>
      <c r="YC1043" s="2"/>
      <c r="YD1043" s="2"/>
      <c r="YE1043" s="2"/>
      <c r="YF1043" s="2"/>
      <c r="YG1043" s="2"/>
      <c r="YH1043" s="2"/>
      <c r="YI1043" s="2"/>
      <c r="YJ1043" s="2"/>
      <c r="YK1043" s="2"/>
      <c r="YL1043" s="2"/>
      <c r="YM1043" s="2"/>
      <c r="YN1043" s="2"/>
      <c r="YO1043" s="2"/>
      <c r="YP1043" s="2"/>
      <c r="YQ1043" s="2"/>
      <c r="YR1043" s="2"/>
      <c r="YS1043" s="2"/>
      <c r="YT1043" s="2"/>
      <c r="YU1043" s="2"/>
      <c r="YV1043" s="2"/>
      <c r="YW1043" s="2"/>
      <c r="YX1043" s="2"/>
      <c r="YY1043" s="2"/>
      <c r="YZ1043" s="2"/>
      <c r="ZA1043" s="2"/>
      <c r="ZB1043" s="2"/>
      <c r="ZC1043" s="2"/>
      <c r="ZD1043" s="2"/>
      <c r="ZE1043" s="2"/>
      <c r="ZF1043" s="2"/>
      <c r="ZG1043" s="2"/>
      <c r="ZH1043" s="2"/>
      <c r="ZI1043" s="2"/>
      <c r="ZJ1043" s="2"/>
      <c r="ZK1043" s="2"/>
      <c r="ZL1043" s="2"/>
      <c r="ZM1043" s="2"/>
      <c r="ZN1043" s="2"/>
      <c r="ZO1043" s="2"/>
      <c r="ZP1043" s="2"/>
      <c r="ZQ1043" s="2"/>
      <c r="ZR1043" s="2"/>
      <c r="ZS1043" s="2"/>
      <c r="ZT1043" s="2"/>
      <c r="ZU1043" s="2"/>
      <c r="ZV1043" s="2"/>
      <c r="ZW1043" s="2"/>
      <c r="ZX1043" s="2"/>
      <c r="ZY1043" s="2"/>
      <c r="ZZ1043" s="2"/>
      <c r="AAA1043" s="2"/>
      <c r="AAB1043" s="2"/>
      <c r="AAC1043" s="2"/>
      <c r="AAD1043" s="2"/>
      <c r="AAE1043" s="2"/>
      <c r="AAF1043" s="2"/>
      <c r="AAG1043" s="2"/>
      <c r="AAH1043" s="2"/>
      <c r="AAI1043" s="2"/>
      <c r="AAJ1043" s="2"/>
      <c r="AAK1043" s="2"/>
      <c r="AAL1043" s="2"/>
      <c r="AAM1043" s="2"/>
      <c r="AAN1043" s="2"/>
      <c r="AAO1043" s="2"/>
      <c r="AAP1043" s="2"/>
      <c r="AAQ1043" s="2"/>
      <c r="AAR1043" s="2"/>
      <c r="AAS1043" s="2"/>
      <c r="AAT1043" s="2"/>
      <c r="AAU1043" s="2"/>
      <c r="AAV1043" s="2"/>
      <c r="AAW1043" s="2"/>
      <c r="AAX1043" s="2"/>
      <c r="AAY1043" s="2"/>
      <c r="AAZ1043" s="2"/>
      <c r="ABA1043" s="2"/>
      <c r="ABB1043" s="2"/>
      <c r="ABC1043" s="2"/>
      <c r="ABD1043" s="2"/>
      <c r="ABE1043" s="2"/>
      <c r="ABF1043" s="2"/>
      <c r="ABG1043" s="2"/>
      <c r="ABH1043" s="2"/>
      <c r="ABI1043" s="2"/>
      <c r="ABJ1043" s="2"/>
      <c r="ABK1043" s="2"/>
      <c r="ABL1043" s="2"/>
      <c r="ABM1043" s="2"/>
      <c r="ABN1043" s="2"/>
      <c r="ABO1043" s="2"/>
      <c r="ABP1043" s="2"/>
      <c r="ABQ1043" s="2"/>
      <c r="ABR1043" s="2"/>
      <c r="ABS1043" s="2"/>
      <c r="ABT1043" s="2"/>
      <c r="ABU1043" s="2"/>
      <c r="ABV1043" s="2"/>
      <c r="ABW1043" s="2"/>
      <c r="ABX1043" s="2"/>
      <c r="ABY1043" s="2"/>
      <c r="ABZ1043" s="2"/>
    </row>
    <row r="1044" spans="1:754" x14ac:dyDescent="0.2">
      <c r="A1044" s="2">
        <v>1974</v>
      </c>
      <c r="B1044" s="19" t="s">
        <v>50</v>
      </c>
      <c r="C1044" s="6">
        <v>80921</v>
      </c>
      <c r="D1044" s="5">
        <v>441</v>
      </c>
      <c r="E1044" s="7">
        <f>C1044/D1044</f>
        <v>183.49433106575964</v>
      </c>
      <c r="F1044" s="11">
        <f>C1044/210131</f>
        <v>0.38509786752073705</v>
      </c>
      <c r="G1044" s="14">
        <v>28932</v>
      </c>
      <c r="H1044" s="16">
        <f>C1044/G1044</f>
        <v>2.7969376468961702</v>
      </c>
    </row>
    <row r="1045" spans="1:754" x14ac:dyDescent="0.2">
      <c r="A1045" s="2">
        <v>2017</v>
      </c>
      <c r="B1045" s="19" t="s">
        <v>50</v>
      </c>
      <c r="C1045" s="5">
        <v>99819</v>
      </c>
      <c r="D1045">
        <v>406</v>
      </c>
      <c r="E1045" s="7">
        <f>C1045/D1045</f>
        <v>245.85960591133005</v>
      </c>
      <c r="F1045" s="11">
        <f>C1045/210131</f>
        <v>0.47503224179202497</v>
      </c>
      <c r="G1045" s="5">
        <v>31260</v>
      </c>
      <c r="H1045" s="16">
        <f>C1045/G1045</f>
        <v>3.193186180422265</v>
      </c>
    </row>
    <row r="1046" spans="1:754" x14ac:dyDescent="0.2">
      <c r="A1046" s="2">
        <v>1950</v>
      </c>
      <c r="B1046" s="19" t="s">
        <v>50</v>
      </c>
      <c r="C1046" s="6">
        <v>119001</v>
      </c>
      <c r="D1046" s="5">
        <v>1118</v>
      </c>
      <c r="E1046" s="7">
        <f>C1046/D1046</f>
        <v>106.44096601073345</v>
      </c>
      <c r="F1046" s="11">
        <f>C1046/210131</f>
        <v>0.56631815391351115</v>
      </c>
      <c r="G1046" s="12">
        <v>12979</v>
      </c>
      <c r="H1046" s="16">
        <f>C1046/G1046</f>
        <v>9.1687341089452197</v>
      </c>
    </row>
    <row r="1047" spans="1:754" x14ac:dyDescent="0.2">
      <c r="A1047" s="2">
        <v>1940</v>
      </c>
      <c r="B1047" s="19" t="s">
        <v>50</v>
      </c>
      <c r="C1047" s="6">
        <v>121594</v>
      </c>
      <c r="D1047" s="5">
        <v>1126</v>
      </c>
      <c r="E1047" s="7">
        <f>C1047/D1047</f>
        <v>107.98756660746004</v>
      </c>
      <c r="F1047" s="11">
        <f>C1047/210131</f>
        <v>0.57865807520070811</v>
      </c>
      <c r="G1047" s="12">
        <v>12979</v>
      </c>
      <c r="H1047" s="16">
        <f>C1047/G1047</f>
        <v>9.3685183758378923</v>
      </c>
    </row>
    <row r="1048" spans="1:754" x14ac:dyDescent="0.2">
      <c r="A1048">
        <v>1930</v>
      </c>
      <c r="B1048" s="19" t="s">
        <v>50</v>
      </c>
      <c r="C1048" s="5">
        <v>155974</v>
      </c>
      <c r="D1048" s="5">
        <v>1361</v>
      </c>
      <c r="E1048" s="7">
        <f>C1048/D1048</f>
        <v>114.60249816311536</v>
      </c>
      <c r="F1048" s="11">
        <f>C1048/210131</f>
        <v>0.74227029805216749</v>
      </c>
      <c r="G1048" s="12">
        <v>13098</v>
      </c>
      <c r="H1048" s="16">
        <f>C1048/G1048</f>
        <v>11.908230264162468</v>
      </c>
    </row>
    <row r="1049" spans="1:754" x14ac:dyDescent="0.2">
      <c r="A1049">
        <v>1920</v>
      </c>
      <c r="B1049" s="19" t="s">
        <v>50</v>
      </c>
      <c r="C1049" s="5">
        <v>176002</v>
      </c>
      <c r="D1049">
        <v>1639</v>
      </c>
      <c r="E1049" s="7">
        <f>C1049/D1049</f>
        <v>107.38377059182429</v>
      </c>
      <c r="F1049" s="11">
        <f>C1049/210131</f>
        <v>0.8375822701076947</v>
      </c>
      <c r="G1049" s="12">
        <v>13098</v>
      </c>
      <c r="H1049" s="16">
        <f>C1049/G1049</f>
        <v>13.437318674606811</v>
      </c>
    </row>
    <row r="1050" spans="1:754" x14ac:dyDescent="0.2">
      <c r="A1050">
        <v>1910</v>
      </c>
      <c r="B1050" s="19" t="s">
        <v>50</v>
      </c>
      <c r="C1050" s="5">
        <v>190032</v>
      </c>
      <c r="D1050">
        <v>1600</v>
      </c>
      <c r="E1050" s="7">
        <f>C1050/D1050</f>
        <v>118.77</v>
      </c>
      <c r="F1050" s="11">
        <f>C1050/210131</f>
        <v>0.90435014348192322</v>
      </c>
      <c r="G1050" s="15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  <c r="NH1050" s="2"/>
      <c r="NI1050" s="2"/>
      <c r="NJ1050" s="2"/>
      <c r="NK1050" s="2"/>
      <c r="NL1050" s="2"/>
      <c r="NM1050" s="2"/>
      <c r="NN1050" s="2"/>
      <c r="NO1050" s="2"/>
      <c r="NP1050" s="2"/>
      <c r="NQ1050" s="2"/>
      <c r="NR1050" s="2"/>
      <c r="NS1050" s="2"/>
      <c r="NT1050" s="2"/>
      <c r="NU1050" s="2"/>
      <c r="NV1050" s="2"/>
      <c r="NW1050" s="2"/>
      <c r="NX1050" s="2"/>
      <c r="NY1050" s="2"/>
      <c r="NZ1050" s="2"/>
      <c r="OA1050" s="2"/>
      <c r="OB1050" s="2"/>
      <c r="OC1050" s="2"/>
      <c r="OD1050" s="2"/>
      <c r="OE1050" s="2"/>
      <c r="OF1050" s="2"/>
      <c r="OG1050" s="2"/>
      <c r="OH1050" s="2"/>
      <c r="OI1050" s="2"/>
      <c r="OJ1050" s="2"/>
      <c r="OK1050" s="2"/>
      <c r="OL1050" s="2"/>
      <c r="OM1050" s="2"/>
      <c r="ON1050" s="2"/>
      <c r="OO1050" s="2"/>
      <c r="OP1050" s="2"/>
      <c r="OQ1050" s="2"/>
      <c r="OR1050" s="2"/>
      <c r="OS1050" s="2"/>
      <c r="OT1050" s="2"/>
      <c r="OU1050" s="2"/>
      <c r="OV1050" s="2"/>
      <c r="OW1050" s="2"/>
      <c r="OX1050" s="2"/>
      <c r="OY1050" s="2"/>
      <c r="OZ1050" s="2"/>
      <c r="PA1050" s="2"/>
      <c r="PB1050" s="2"/>
      <c r="PC1050" s="2"/>
      <c r="PD1050" s="2"/>
      <c r="PE1050" s="2"/>
      <c r="PF1050" s="2"/>
      <c r="PG1050" s="2"/>
      <c r="PH1050" s="2"/>
      <c r="PI1050" s="2"/>
      <c r="PJ1050" s="2"/>
      <c r="PK1050" s="2"/>
      <c r="PL1050" s="2"/>
      <c r="PM1050" s="2"/>
      <c r="PN1050" s="2"/>
      <c r="PO1050" s="2"/>
      <c r="PP1050" s="2"/>
      <c r="PQ1050" s="2"/>
      <c r="PR1050" s="2"/>
      <c r="PS1050" s="2"/>
      <c r="PT1050" s="2"/>
      <c r="PU1050" s="2"/>
      <c r="PV1050" s="2"/>
      <c r="PW1050" s="2"/>
      <c r="PX1050" s="2"/>
      <c r="PY1050" s="2"/>
      <c r="PZ1050" s="2"/>
      <c r="QA1050" s="2"/>
      <c r="QB1050" s="2"/>
      <c r="QC1050" s="2"/>
      <c r="QD1050" s="2"/>
      <c r="QE1050" s="2"/>
      <c r="QF1050" s="2"/>
      <c r="QG1050" s="2"/>
      <c r="QH1050" s="2"/>
      <c r="QI1050" s="2"/>
      <c r="QJ1050" s="2"/>
      <c r="QK1050" s="2"/>
      <c r="QL1050" s="2"/>
      <c r="QM1050" s="2"/>
      <c r="QN1050" s="2"/>
      <c r="QO1050" s="2"/>
      <c r="QP1050" s="2"/>
      <c r="QQ1050" s="2"/>
      <c r="QR1050" s="2"/>
      <c r="QS1050" s="2"/>
      <c r="QT1050" s="2"/>
      <c r="QU1050" s="2"/>
      <c r="QV1050" s="2"/>
      <c r="QW1050" s="2"/>
      <c r="QX1050" s="2"/>
      <c r="QY1050" s="2"/>
      <c r="QZ1050" s="2"/>
      <c r="RA1050" s="2"/>
      <c r="RB1050" s="2"/>
      <c r="RC1050" s="2"/>
      <c r="RD1050" s="2"/>
      <c r="RE1050" s="2"/>
      <c r="RF1050" s="2"/>
      <c r="RG1050" s="2"/>
      <c r="RH1050" s="2"/>
      <c r="RI1050" s="2"/>
      <c r="RJ1050" s="2"/>
      <c r="RK1050" s="2"/>
      <c r="RL1050" s="2"/>
      <c r="RM1050" s="2"/>
      <c r="RN1050" s="2"/>
      <c r="RO1050" s="2"/>
      <c r="RP1050" s="2"/>
      <c r="RQ1050" s="2"/>
      <c r="RR1050" s="2"/>
      <c r="RS1050" s="2"/>
      <c r="RT1050" s="2"/>
      <c r="RU1050" s="2"/>
      <c r="RV1050" s="2"/>
      <c r="RW1050" s="2"/>
      <c r="RX1050" s="2"/>
      <c r="RY1050" s="2"/>
      <c r="RZ1050" s="2"/>
      <c r="SA1050" s="2"/>
      <c r="SB1050" s="2"/>
      <c r="SC1050" s="2"/>
      <c r="SD1050" s="2"/>
      <c r="SE1050" s="2"/>
      <c r="SF1050" s="2"/>
      <c r="SG1050" s="2"/>
      <c r="SH1050" s="2"/>
      <c r="SI1050" s="2"/>
      <c r="SJ1050" s="2"/>
      <c r="SK1050" s="2"/>
      <c r="SL1050" s="2"/>
      <c r="SM1050" s="2"/>
      <c r="SN1050" s="2"/>
      <c r="SO1050" s="2"/>
      <c r="SP1050" s="2"/>
      <c r="SQ1050" s="2"/>
      <c r="SR1050" s="2"/>
      <c r="SS1050" s="2"/>
      <c r="ST1050" s="2"/>
      <c r="SU1050" s="2"/>
      <c r="SV1050" s="2"/>
      <c r="SW1050" s="2"/>
      <c r="SX1050" s="2"/>
      <c r="SY1050" s="2"/>
      <c r="SZ1050" s="2"/>
      <c r="TA1050" s="2"/>
      <c r="TB1050" s="2"/>
      <c r="TC1050" s="2"/>
      <c r="TD1050" s="2"/>
      <c r="TE1050" s="2"/>
      <c r="TF1050" s="2"/>
      <c r="TG1050" s="2"/>
      <c r="TH1050" s="2"/>
      <c r="TI1050" s="2"/>
      <c r="TJ1050" s="2"/>
      <c r="TK1050" s="2"/>
      <c r="TL1050" s="2"/>
      <c r="TM1050" s="2"/>
      <c r="TN1050" s="2"/>
      <c r="TO1050" s="2"/>
      <c r="TP1050" s="2"/>
      <c r="TQ1050" s="2"/>
      <c r="TR1050" s="2"/>
      <c r="TS1050" s="2"/>
      <c r="TT1050" s="2"/>
      <c r="TU1050" s="2"/>
      <c r="TV1050" s="2"/>
      <c r="TW1050" s="2"/>
      <c r="TX1050" s="2"/>
      <c r="TY1050" s="2"/>
      <c r="TZ1050" s="2"/>
      <c r="UA1050" s="2"/>
      <c r="UB1050" s="2"/>
      <c r="UC1050" s="2"/>
      <c r="UD1050" s="2"/>
      <c r="UE1050" s="2"/>
      <c r="UF1050" s="2"/>
      <c r="UG1050" s="2"/>
      <c r="UH1050" s="2"/>
      <c r="UI1050" s="2"/>
      <c r="UJ1050" s="2"/>
      <c r="UK1050" s="2"/>
      <c r="UL1050" s="2"/>
      <c r="UM1050" s="2"/>
      <c r="UN1050" s="2"/>
      <c r="UO1050" s="2"/>
      <c r="UP1050" s="2"/>
      <c r="UQ1050" s="2"/>
      <c r="UR1050" s="2"/>
      <c r="US1050" s="2"/>
      <c r="UT1050" s="2"/>
      <c r="UU1050" s="2"/>
      <c r="UV1050" s="2"/>
      <c r="UW1050" s="2"/>
      <c r="UX1050" s="2"/>
      <c r="UY1050" s="2"/>
      <c r="UZ1050" s="2"/>
      <c r="VA1050" s="2"/>
      <c r="VB1050" s="2"/>
      <c r="VC1050" s="2"/>
      <c r="VD1050" s="2"/>
      <c r="VE1050" s="2"/>
      <c r="VF1050" s="2"/>
      <c r="VG1050" s="2"/>
      <c r="VH1050" s="2"/>
      <c r="VI1050" s="2"/>
      <c r="VJ1050" s="2"/>
      <c r="VK1050" s="2"/>
      <c r="VL1050" s="2"/>
      <c r="VM1050" s="2"/>
      <c r="VN1050" s="2"/>
      <c r="VO1050" s="2"/>
      <c r="VP1050" s="2"/>
      <c r="VQ1050" s="2"/>
      <c r="VR1050" s="2"/>
      <c r="VS1050" s="2"/>
      <c r="VT1050" s="2"/>
      <c r="VU1050" s="2"/>
      <c r="VV1050" s="2"/>
      <c r="VW1050" s="2"/>
      <c r="VX1050" s="2"/>
      <c r="VY1050" s="2"/>
      <c r="VZ1050" s="2"/>
      <c r="WA1050" s="2"/>
      <c r="WB1050" s="2"/>
      <c r="WC1050" s="2"/>
      <c r="WD1050" s="2"/>
      <c r="WE1050" s="2"/>
      <c r="WF1050" s="2"/>
      <c r="WG1050" s="2"/>
      <c r="WH1050" s="2"/>
      <c r="WI1050" s="2"/>
      <c r="WJ1050" s="2"/>
      <c r="WK1050" s="2"/>
      <c r="WL1050" s="2"/>
      <c r="WM1050" s="2"/>
      <c r="WN1050" s="2"/>
      <c r="WO1050" s="2"/>
      <c r="WP1050" s="2"/>
      <c r="WQ1050" s="2"/>
      <c r="WR1050" s="2"/>
      <c r="WS1050" s="2"/>
      <c r="WT1050" s="2"/>
      <c r="WU1050" s="2"/>
      <c r="WV1050" s="2"/>
      <c r="WW1050" s="2"/>
      <c r="WX1050" s="2"/>
      <c r="WY1050" s="2"/>
      <c r="WZ1050" s="2"/>
      <c r="XA1050" s="2"/>
      <c r="XB1050" s="2"/>
      <c r="XC1050" s="2"/>
      <c r="XD1050" s="2"/>
      <c r="XE1050" s="2"/>
      <c r="XF1050" s="2"/>
      <c r="XG1050" s="2"/>
      <c r="XH1050" s="2"/>
      <c r="XI1050" s="2"/>
      <c r="XJ1050" s="2"/>
      <c r="XK1050" s="2"/>
      <c r="XL1050" s="2"/>
      <c r="XM1050" s="2"/>
      <c r="XN1050" s="2"/>
      <c r="XO1050" s="2"/>
      <c r="XP1050" s="2"/>
      <c r="XQ1050" s="2"/>
      <c r="XR1050" s="2"/>
      <c r="XS1050" s="2"/>
      <c r="XT1050" s="2"/>
      <c r="XU1050" s="2"/>
      <c r="XV1050" s="2"/>
      <c r="XW1050" s="2"/>
      <c r="XX1050" s="2"/>
      <c r="XY1050" s="2"/>
      <c r="XZ1050" s="2"/>
      <c r="YA1050" s="2"/>
      <c r="YB1050" s="2"/>
      <c r="YC1050" s="2"/>
      <c r="YD1050" s="2"/>
      <c r="YE1050" s="2"/>
      <c r="YF1050" s="2"/>
      <c r="YG1050" s="2"/>
      <c r="YH1050" s="2"/>
      <c r="YI1050" s="2"/>
      <c r="YJ1050" s="2"/>
      <c r="YK1050" s="2"/>
      <c r="YL1050" s="2"/>
      <c r="YM1050" s="2"/>
      <c r="YN1050" s="2"/>
      <c r="YO1050" s="2"/>
      <c r="YP1050" s="2"/>
      <c r="YQ1050" s="2"/>
      <c r="YR1050" s="2"/>
      <c r="YS1050" s="2"/>
      <c r="YT1050" s="2"/>
      <c r="YU1050" s="2"/>
      <c r="YV1050" s="2"/>
      <c r="YW1050" s="2"/>
      <c r="YX1050" s="2"/>
      <c r="YY1050" s="2"/>
      <c r="YZ1050" s="2"/>
      <c r="ZA1050" s="2"/>
      <c r="ZB1050" s="2"/>
      <c r="ZC1050" s="2"/>
      <c r="ZD1050" s="2"/>
      <c r="ZE1050" s="2"/>
      <c r="ZF1050" s="2"/>
      <c r="ZG1050" s="2"/>
      <c r="ZH1050" s="2"/>
      <c r="ZI1050" s="2"/>
      <c r="ZJ1050" s="2"/>
      <c r="ZK1050" s="2"/>
      <c r="ZL1050" s="2"/>
      <c r="ZM1050" s="2"/>
      <c r="ZN1050" s="2"/>
      <c r="ZO1050" s="2"/>
      <c r="ZP1050" s="2"/>
      <c r="ZQ1050" s="2"/>
      <c r="ZR1050" s="2"/>
      <c r="ZS1050" s="2"/>
      <c r="ZT1050" s="2"/>
      <c r="ZU1050" s="2"/>
      <c r="ZV1050" s="2"/>
      <c r="ZW1050" s="2"/>
      <c r="ZX1050" s="2"/>
      <c r="ZY1050" s="2"/>
      <c r="ZZ1050" s="2"/>
      <c r="AAA1050" s="2"/>
      <c r="AAB1050" s="2"/>
      <c r="AAC1050" s="2"/>
      <c r="AAD1050" s="2"/>
      <c r="AAE1050" s="2"/>
      <c r="AAF1050" s="2"/>
      <c r="AAG1050" s="2"/>
      <c r="AAH1050" s="2"/>
      <c r="AAI1050" s="2"/>
      <c r="AAJ1050" s="2"/>
      <c r="AAK1050" s="2"/>
      <c r="AAL1050" s="2"/>
      <c r="AAM1050" s="2"/>
      <c r="AAN1050" s="2"/>
      <c r="AAO1050" s="2"/>
      <c r="AAP1050" s="2"/>
      <c r="AAQ1050" s="2"/>
      <c r="AAR1050" s="2"/>
      <c r="AAS1050" s="2"/>
      <c r="AAT1050" s="2"/>
      <c r="AAU1050" s="2"/>
      <c r="AAV1050" s="2"/>
      <c r="AAW1050" s="2"/>
      <c r="AAX1050" s="2"/>
      <c r="AAY1050" s="2"/>
      <c r="AAZ1050" s="2"/>
      <c r="ABA1050" s="2"/>
      <c r="ABB1050" s="2"/>
      <c r="ABC1050" s="2"/>
      <c r="ABD1050" s="2"/>
      <c r="ABE1050" s="2"/>
      <c r="ABF1050" s="2"/>
      <c r="ABG1050" s="2"/>
      <c r="ABH1050" s="2"/>
      <c r="ABI1050" s="2"/>
      <c r="ABJ1050" s="2"/>
      <c r="ABK1050" s="2"/>
      <c r="ABL1050" s="2"/>
      <c r="ABM1050" s="2"/>
      <c r="ABN1050" s="2"/>
      <c r="ABO1050" s="2"/>
      <c r="ABP1050" s="2"/>
      <c r="ABQ1050" s="2"/>
      <c r="ABR1050" s="2"/>
      <c r="ABS1050" s="2"/>
      <c r="ABT1050" s="2"/>
      <c r="ABU1050" s="2"/>
      <c r="ABV1050" s="2"/>
      <c r="ABW1050" s="2"/>
      <c r="ABX1050" s="2"/>
      <c r="ABY1050" s="2"/>
      <c r="ABZ1050" s="2"/>
    </row>
    <row r="1051" spans="1:754" x14ac:dyDescent="0.2">
      <c r="A1051">
        <v>1925</v>
      </c>
      <c r="B1051" s="19" t="s">
        <v>50</v>
      </c>
      <c r="C1051" s="5">
        <v>173165</v>
      </c>
      <c r="D1051" s="6">
        <v>1920</v>
      </c>
      <c r="E1051" s="7">
        <f>C1051/D1051</f>
        <v>90.190104166666671</v>
      </c>
      <c r="F1051" s="11">
        <f>C1051/210131</f>
        <v>0.82408116841398937</v>
      </c>
    </row>
    <row r="1052" spans="1:754" x14ac:dyDescent="0.2">
      <c r="A1052" s="2">
        <v>1935</v>
      </c>
      <c r="B1052" s="19" t="s">
        <v>50</v>
      </c>
      <c r="C1052" s="5">
        <v>165440</v>
      </c>
      <c r="D1052" s="6">
        <v>1547</v>
      </c>
      <c r="E1052" s="7">
        <f>C1052/D1052</f>
        <v>106.94246929541048</v>
      </c>
      <c r="F1052" s="11">
        <f>C1052/210131</f>
        <v>0.78731838710137958</v>
      </c>
    </row>
    <row r="1053" spans="1:754" x14ac:dyDescent="0.2">
      <c r="A1053" s="2">
        <v>1945</v>
      </c>
      <c r="B1053" s="19" t="s">
        <v>50</v>
      </c>
      <c r="C1053" s="6">
        <v>145735</v>
      </c>
      <c r="D1053" s="5">
        <v>1160</v>
      </c>
      <c r="E1053" s="7">
        <f>C1053/D1053</f>
        <v>125.63362068965517</v>
      </c>
      <c r="F1053" s="11">
        <f>C1053/210131</f>
        <v>0.69354355140364821</v>
      </c>
    </row>
    <row r="1054" spans="1:754" x14ac:dyDescent="0.2">
      <c r="A1054" s="2">
        <v>1954</v>
      </c>
      <c r="B1054" s="19" t="s">
        <v>50</v>
      </c>
      <c r="C1054" s="6">
        <v>143301</v>
      </c>
      <c r="D1054" s="5">
        <v>958</v>
      </c>
      <c r="E1054" s="7">
        <f>C1054/D1054</f>
        <v>149.58350730688935</v>
      </c>
      <c r="F1054" s="11">
        <f>C1054/210131</f>
        <v>0.6819603009551185</v>
      </c>
    </row>
    <row r="1055" spans="1:754" x14ac:dyDescent="0.2">
      <c r="A1055" s="2">
        <v>1959</v>
      </c>
      <c r="B1055" s="19" t="s">
        <v>50</v>
      </c>
      <c r="C1055" s="6">
        <v>115504</v>
      </c>
      <c r="D1055" s="5">
        <v>675</v>
      </c>
      <c r="E1055" s="7">
        <f>C1055/D1055</f>
        <v>171.11703703703705</v>
      </c>
      <c r="F1055" s="11">
        <f>C1055/210131</f>
        <v>0.54967615439892259</v>
      </c>
      <c r="G1055" s="15"/>
    </row>
    <row r="1056" spans="1:754" x14ac:dyDescent="0.2">
      <c r="A1056" s="2">
        <v>1964</v>
      </c>
      <c r="B1056" s="19" t="s">
        <v>50</v>
      </c>
      <c r="C1056" s="6">
        <v>102744</v>
      </c>
      <c r="D1056" s="5">
        <v>522</v>
      </c>
      <c r="E1056" s="7">
        <f>C1056/D1056</f>
        <v>196.82758620689654</v>
      </c>
      <c r="F1056" s="11">
        <f>C1056/210131</f>
        <v>0.48895212986184811</v>
      </c>
    </row>
    <row r="1057" spans="1:754" x14ac:dyDescent="0.2">
      <c r="A1057" s="2">
        <v>1969</v>
      </c>
      <c r="B1057" s="19" t="s">
        <v>50</v>
      </c>
      <c r="C1057" s="6">
        <v>87499</v>
      </c>
      <c r="D1057" s="5">
        <v>482</v>
      </c>
      <c r="E1057" s="7">
        <f>C1057/D1057</f>
        <v>181.53319502074689</v>
      </c>
      <c r="F1057" s="11">
        <f>C1057/210131</f>
        <v>0.41640214913553925</v>
      </c>
      <c r="G1057" s="15"/>
    </row>
    <row r="1058" spans="1:754" x14ac:dyDescent="0.2">
      <c r="A1058" s="2">
        <v>2017</v>
      </c>
      <c r="B1058" s="19" t="s">
        <v>51</v>
      </c>
      <c r="C1058" s="5">
        <v>78805</v>
      </c>
      <c r="D1058">
        <v>516</v>
      </c>
      <c r="E1058" s="7">
        <f>C1058/D1058</f>
        <v>152.72286821705427</v>
      </c>
      <c r="F1058" s="11">
        <f>C1058/207174</f>
        <v>0.38038074275729578</v>
      </c>
      <c r="G1058" s="14">
        <v>17910</v>
      </c>
      <c r="H1058" s="16">
        <f>C1058/G1058</f>
        <v>4.4000558347292014</v>
      </c>
    </row>
    <row r="1059" spans="1:754" x14ac:dyDescent="0.2">
      <c r="A1059" s="2">
        <v>1950</v>
      </c>
      <c r="B1059" s="19" t="s">
        <v>51</v>
      </c>
      <c r="C1059" s="6">
        <v>151697</v>
      </c>
      <c r="D1059" s="5">
        <v>1275</v>
      </c>
      <c r="E1059" s="7">
        <f>C1059/D1059</f>
        <v>118.97803921568628</v>
      </c>
      <c r="F1059" s="11">
        <f>C1059/207174</f>
        <v>0.73222025929894674</v>
      </c>
      <c r="G1059" s="9">
        <v>25732</v>
      </c>
      <c r="H1059" s="16">
        <f>C1059/G1059</f>
        <v>5.8952665941240481</v>
      </c>
    </row>
    <row r="1060" spans="1:754" x14ac:dyDescent="0.2">
      <c r="A1060">
        <v>1992</v>
      </c>
      <c r="B1060" s="19" t="s">
        <v>51</v>
      </c>
      <c r="C1060" s="6">
        <v>115071</v>
      </c>
      <c r="D1060">
        <v>386</v>
      </c>
      <c r="E1060" s="7">
        <f>C1060/D1060</f>
        <v>298.11139896373055</v>
      </c>
      <c r="F1060" s="11">
        <f>C1060/207174</f>
        <v>0.55543166613571204</v>
      </c>
      <c r="G1060" s="14">
        <v>18907</v>
      </c>
      <c r="H1060" s="16">
        <f>C1060/G1060</f>
        <v>6.0861585656106207</v>
      </c>
    </row>
    <row r="1061" spans="1:754" x14ac:dyDescent="0.2">
      <c r="A1061">
        <v>1997</v>
      </c>
      <c r="B1061" s="19" t="s">
        <v>51</v>
      </c>
      <c r="C1061" s="6">
        <v>117426</v>
      </c>
      <c r="D1061">
        <v>4113</v>
      </c>
      <c r="E1061" s="7">
        <f>C1061/D1061</f>
        <v>28.549963530269878</v>
      </c>
      <c r="F1061" s="11">
        <f>C1061/207174</f>
        <v>0.56679892264473342</v>
      </c>
      <c r="G1061" s="5">
        <v>19023</v>
      </c>
      <c r="H1061" s="16">
        <f>C1061/G1061</f>
        <v>6.1728434000946226</v>
      </c>
    </row>
    <row r="1062" spans="1:754" x14ac:dyDescent="0.2">
      <c r="A1062" s="2">
        <v>1940</v>
      </c>
      <c r="B1062" s="19" t="s">
        <v>51</v>
      </c>
      <c r="C1062" s="6">
        <v>162709</v>
      </c>
      <c r="D1062" s="5">
        <v>1413</v>
      </c>
      <c r="E1062" s="7">
        <f>C1062/D1062</f>
        <v>115.15145081387119</v>
      </c>
      <c r="F1062" s="11">
        <f>C1062/207174</f>
        <v>0.78537364727234116</v>
      </c>
      <c r="G1062" s="9">
        <v>25732</v>
      </c>
      <c r="H1062" s="16">
        <f>C1062/G1062</f>
        <v>6.3232162288201463</v>
      </c>
    </row>
    <row r="1063" spans="1:754" x14ac:dyDescent="0.2">
      <c r="A1063" s="2">
        <v>2002</v>
      </c>
      <c r="B1063" s="19" t="s">
        <v>51</v>
      </c>
      <c r="C1063" s="6">
        <v>127242</v>
      </c>
      <c r="D1063">
        <v>466</v>
      </c>
      <c r="E1063" s="7">
        <f>C1063/D1063</f>
        <v>273.05150214592277</v>
      </c>
      <c r="F1063" s="11">
        <f>C1063/207174</f>
        <v>0.61417938544411943</v>
      </c>
      <c r="G1063" s="14">
        <v>19179</v>
      </c>
      <c r="H1063" s="16">
        <f>C1063/G1063</f>
        <v>6.6344439230408261</v>
      </c>
    </row>
    <row r="1064" spans="1:754" x14ac:dyDescent="0.2">
      <c r="A1064" s="2">
        <v>1974</v>
      </c>
      <c r="B1064" s="19" t="s">
        <v>51</v>
      </c>
      <c r="C1064" s="6">
        <v>116940</v>
      </c>
      <c r="D1064" s="5">
        <v>519</v>
      </c>
      <c r="E1064" s="7">
        <f>C1064/D1064</f>
        <v>225.31791907514452</v>
      </c>
      <c r="F1064" s="11">
        <f>C1064/207174</f>
        <v>0.56445306843522836</v>
      </c>
      <c r="G1064" s="14">
        <v>17583</v>
      </c>
      <c r="H1064" s="16">
        <f>C1064/G1064</f>
        <v>6.6507421941648186</v>
      </c>
    </row>
    <row r="1065" spans="1:754" x14ac:dyDescent="0.2">
      <c r="A1065" s="2">
        <v>2007</v>
      </c>
      <c r="B1065" s="19" t="s">
        <v>51</v>
      </c>
      <c r="C1065" s="5">
        <v>127972</v>
      </c>
      <c r="D1065">
        <v>513</v>
      </c>
      <c r="E1065" s="7">
        <f>C1065/D1065</f>
        <v>249.458089668616</v>
      </c>
      <c r="F1065" s="11">
        <f>C1065/207174</f>
        <v>0.61770299361889036</v>
      </c>
      <c r="G1065" s="5">
        <v>18707</v>
      </c>
      <c r="H1065" s="16">
        <f>C1065/G1065</f>
        <v>6.8408617095205004</v>
      </c>
    </row>
    <row r="1066" spans="1:754" x14ac:dyDescent="0.2">
      <c r="A1066">
        <v>1987</v>
      </c>
      <c r="B1066" s="19" t="s">
        <v>51</v>
      </c>
      <c r="C1066" s="6">
        <v>126320</v>
      </c>
      <c r="D1066" s="5">
        <v>432</v>
      </c>
      <c r="E1066" s="7">
        <f>C1066/D1066</f>
        <v>292.40740740740739</v>
      </c>
      <c r="F1066" s="11">
        <f>C1066/207174</f>
        <v>0.60972902005077856</v>
      </c>
      <c r="G1066" s="5">
        <v>18178</v>
      </c>
      <c r="H1066" s="16">
        <f>C1066/G1066</f>
        <v>6.9490593024535157</v>
      </c>
    </row>
    <row r="1067" spans="1:754" x14ac:dyDescent="0.2">
      <c r="A1067" s="2">
        <v>1978</v>
      </c>
      <c r="B1067" s="19" t="s">
        <v>51</v>
      </c>
      <c r="C1067" s="6">
        <v>124207</v>
      </c>
      <c r="D1067" s="5">
        <v>506</v>
      </c>
      <c r="E1067" s="7">
        <f>C1067/D1067</f>
        <v>245.46837944664031</v>
      </c>
      <c r="F1067" s="11">
        <f>C1067/207174</f>
        <v>0.59952986378599626</v>
      </c>
      <c r="G1067" s="5">
        <v>17865</v>
      </c>
      <c r="H1067" s="16">
        <f>C1067/G1067</f>
        <v>6.952532885530367</v>
      </c>
    </row>
    <row r="1068" spans="1:754" x14ac:dyDescent="0.2">
      <c r="A1068">
        <v>1982</v>
      </c>
      <c r="B1068" s="19" t="s">
        <v>51</v>
      </c>
      <c r="C1068" s="6">
        <v>124304</v>
      </c>
      <c r="D1068" s="5">
        <v>499</v>
      </c>
      <c r="E1068" s="7">
        <f>C1068/D1068</f>
        <v>249.1062124248497</v>
      </c>
      <c r="F1068" s="11">
        <f>C1068/207174</f>
        <v>0.59999806925579469</v>
      </c>
      <c r="G1068" s="14">
        <v>17869</v>
      </c>
      <c r="H1068" s="16">
        <f>C1068/G1068</f>
        <v>6.9564049471151153</v>
      </c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  <c r="NH1068" s="2"/>
      <c r="NI1068" s="2"/>
      <c r="NJ1068" s="2"/>
      <c r="NK1068" s="2"/>
      <c r="NL1068" s="2"/>
      <c r="NM1068" s="2"/>
      <c r="NN1068" s="2"/>
      <c r="NO1068" s="2"/>
      <c r="NP1068" s="2"/>
      <c r="NQ1068" s="2"/>
      <c r="NR1068" s="2"/>
      <c r="NS1068" s="2"/>
      <c r="NT1068" s="2"/>
      <c r="NU1068" s="2"/>
      <c r="NV1068" s="2"/>
      <c r="NW1068" s="2"/>
      <c r="NX1068" s="2"/>
      <c r="NY1068" s="2"/>
      <c r="NZ1068" s="2"/>
      <c r="OA1068" s="2"/>
      <c r="OB1068" s="2"/>
      <c r="OC1068" s="2"/>
      <c r="OD1068" s="2"/>
      <c r="OE1068" s="2"/>
      <c r="OF1068" s="2"/>
      <c r="OG1068" s="2"/>
      <c r="OH1068" s="2"/>
      <c r="OI1068" s="2"/>
      <c r="OJ1068" s="2"/>
      <c r="OK1068" s="2"/>
      <c r="OL1068" s="2"/>
      <c r="OM1068" s="2"/>
      <c r="ON1068" s="2"/>
      <c r="OO1068" s="2"/>
      <c r="OP1068" s="2"/>
      <c r="OQ1068" s="2"/>
      <c r="OR1068" s="2"/>
      <c r="OS1068" s="2"/>
      <c r="OT1068" s="2"/>
      <c r="OU1068" s="2"/>
      <c r="OV1068" s="2"/>
      <c r="OW1068" s="2"/>
      <c r="OX1068" s="2"/>
      <c r="OY1068" s="2"/>
      <c r="OZ1068" s="2"/>
      <c r="PA1068" s="2"/>
      <c r="PB1068" s="2"/>
      <c r="PC1068" s="2"/>
      <c r="PD1068" s="2"/>
      <c r="PE1068" s="2"/>
      <c r="PF1068" s="2"/>
      <c r="PG1068" s="2"/>
      <c r="PH1068" s="2"/>
      <c r="PI1068" s="2"/>
      <c r="PJ1068" s="2"/>
      <c r="PK1068" s="2"/>
      <c r="PL1068" s="2"/>
      <c r="PM1068" s="2"/>
      <c r="PN1068" s="2"/>
      <c r="PO1068" s="2"/>
      <c r="PP1068" s="2"/>
      <c r="PQ1068" s="2"/>
      <c r="PR1068" s="2"/>
      <c r="PS1068" s="2"/>
      <c r="PT1068" s="2"/>
      <c r="PU1068" s="2"/>
      <c r="PV1068" s="2"/>
      <c r="PW1068" s="2"/>
      <c r="PX1068" s="2"/>
      <c r="PY1068" s="2"/>
      <c r="PZ1068" s="2"/>
      <c r="QA1068" s="2"/>
      <c r="QB1068" s="2"/>
      <c r="QC1068" s="2"/>
      <c r="QD1068" s="2"/>
      <c r="QE1068" s="2"/>
      <c r="QF1068" s="2"/>
      <c r="QG1068" s="2"/>
      <c r="QH1068" s="2"/>
      <c r="QI1068" s="2"/>
      <c r="QJ1068" s="2"/>
      <c r="QK1068" s="2"/>
      <c r="QL1068" s="2"/>
      <c r="QM1068" s="2"/>
      <c r="QN1068" s="2"/>
      <c r="QO1068" s="2"/>
      <c r="QP1068" s="2"/>
      <c r="QQ1068" s="2"/>
      <c r="QR1068" s="2"/>
      <c r="QS1068" s="2"/>
      <c r="QT1068" s="2"/>
      <c r="QU1068" s="2"/>
      <c r="QV1068" s="2"/>
      <c r="QW1068" s="2"/>
      <c r="QX1068" s="2"/>
      <c r="QY1068" s="2"/>
      <c r="QZ1068" s="2"/>
      <c r="RA1068" s="2"/>
      <c r="RB1068" s="2"/>
      <c r="RC1068" s="2"/>
      <c r="RD1068" s="2"/>
      <c r="RE1068" s="2"/>
      <c r="RF1068" s="2"/>
      <c r="RG1068" s="2"/>
      <c r="RH1068" s="2"/>
      <c r="RI1068" s="2"/>
      <c r="RJ1068" s="2"/>
      <c r="RK1068" s="2"/>
      <c r="RL1068" s="2"/>
      <c r="RM1068" s="2"/>
      <c r="RN1068" s="2"/>
      <c r="RO1068" s="2"/>
      <c r="RP1068" s="2"/>
      <c r="RQ1068" s="2"/>
      <c r="RR1068" s="2"/>
      <c r="RS1068" s="2"/>
      <c r="RT1068" s="2"/>
      <c r="RU1068" s="2"/>
      <c r="RV1068" s="2"/>
      <c r="RW1068" s="2"/>
      <c r="RX1068" s="2"/>
      <c r="RY1068" s="2"/>
      <c r="RZ1068" s="2"/>
      <c r="SA1068" s="2"/>
      <c r="SB1068" s="2"/>
      <c r="SC1068" s="2"/>
      <c r="SD1068" s="2"/>
      <c r="SE1068" s="2"/>
      <c r="SF1068" s="2"/>
      <c r="SG1068" s="2"/>
      <c r="SH1068" s="2"/>
      <c r="SI1068" s="2"/>
      <c r="SJ1068" s="2"/>
      <c r="SK1068" s="2"/>
      <c r="SL1068" s="2"/>
      <c r="SM1068" s="2"/>
      <c r="SN1068" s="2"/>
      <c r="SO1068" s="2"/>
      <c r="SP1068" s="2"/>
      <c r="SQ1068" s="2"/>
      <c r="SR1068" s="2"/>
      <c r="SS1068" s="2"/>
      <c r="ST1068" s="2"/>
      <c r="SU1068" s="2"/>
      <c r="SV1068" s="2"/>
      <c r="SW1068" s="2"/>
      <c r="SX1068" s="2"/>
      <c r="SY1068" s="2"/>
      <c r="SZ1068" s="2"/>
      <c r="TA1068" s="2"/>
      <c r="TB1068" s="2"/>
      <c r="TC1068" s="2"/>
      <c r="TD1068" s="2"/>
      <c r="TE1068" s="2"/>
      <c r="TF1068" s="2"/>
      <c r="TG1068" s="2"/>
      <c r="TH1068" s="2"/>
      <c r="TI1068" s="2"/>
      <c r="TJ1068" s="2"/>
      <c r="TK1068" s="2"/>
      <c r="TL1068" s="2"/>
      <c r="TM1068" s="2"/>
      <c r="TN1068" s="2"/>
      <c r="TO1068" s="2"/>
      <c r="TP1068" s="2"/>
      <c r="TQ1068" s="2"/>
      <c r="TR1068" s="2"/>
      <c r="TS1068" s="2"/>
      <c r="TT1068" s="2"/>
      <c r="TU1068" s="2"/>
      <c r="TV1068" s="2"/>
      <c r="TW1068" s="2"/>
      <c r="TX1068" s="2"/>
      <c r="TY1068" s="2"/>
      <c r="TZ1068" s="2"/>
      <c r="UA1068" s="2"/>
      <c r="UB1068" s="2"/>
      <c r="UC1068" s="2"/>
      <c r="UD1068" s="2"/>
      <c r="UE1068" s="2"/>
      <c r="UF1068" s="2"/>
      <c r="UG1068" s="2"/>
      <c r="UH1068" s="2"/>
      <c r="UI1068" s="2"/>
      <c r="UJ1068" s="2"/>
      <c r="UK1068" s="2"/>
      <c r="UL1068" s="2"/>
      <c r="UM1068" s="2"/>
      <c r="UN1068" s="2"/>
      <c r="UO1068" s="2"/>
      <c r="UP1068" s="2"/>
      <c r="UQ1068" s="2"/>
      <c r="UR1068" s="2"/>
      <c r="US1068" s="2"/>
      <c r="UT1068" s="2"/>
      <c r="UU1068" s="2"/>
      <c r="UV1068" s="2"/>
      <c r="UW1068" s="2"/>
      <c r="UX1068" s="2"/>
      <c r="UY1068" s="2"/>
      <c r="UZ1068" s="2"/>
      <c r="VA1068" s="2"/>
      <c r="VB1068" s="2"/>
      <c r="VC1068" s="2"/>
      <c r="VD1068" s="2"/>
      <c r="VE1068" s="2"/>
      <c r="VF1068" s="2"/>
      <c r="VG1068" s="2"/>
      <c r="VH1068" s="2"/>
      <c r="VI1068" s="2"/>
      <c r="VJ1068" s="2"/>
      <c r="VK1068" s="2"/>
      <c r="VL1068" s="2"/>
      <c r="VM1068" s="2"/>
      <c r="VN1068" s="2"/>
      <c r="VO1068" s="2"/>
      <c r="VP1068" s="2"/>
      <c r="VQ1068" s="2"/>
      <c r="VR1068" s="2"/>
      <c r="VS1068" s="2"/>
      <c r="VT1068" s="2"/>
      <c r="VU1068" s="2"/>
      <c r="VV1068" s="2"/>
      <c r="VW1068" s="2"/>
      <c r="VX1068" s="2"/>
      <c r="VY1068" s="2"/>
      <c r="VZ1068" s="2"/>
      <c r="WA1068" s="2"/>
      <c r="WB1068" s="2"/>
      <c r="WC1068" s="2"/>
      <c r="WD1068" s="2"/>
      <c r="WE1068" s="2"/>
      <c r="WF1068" s="2"/>
      <c r="WG1068" s="2"/>
      <c r="WH1068" s="2"/>
      <c r="WI1068" s="2"/>
      <c r="WJ1068" s="2"/>
      <c r="WK1068" s="2"/>
      <c r="WL1068" s="2"/>
      <c r="WM1068" s="2"/>
      <c r="WN1068" s="2"/>
      <c r="WO1068" s="2"/>
      <c r="WP1068" s="2"/>
      <c r="WQ1068" s="2"/>
      <c r="WR1068" s="2"/>
      <c r="WS1068" s="2"/>
      <c r="WT1068" s="2"/>
      <c r="WU1068" s="2"/>
      <c r="WV1068" s="2"/>
      <c r="WW1068" s="2"/>
      <c r="WX1068" s="2"/>
      <c r="WY1068" s="2"/>
      <c r="WZ1068" s="2"/>
      <c r="XA1068" s="2"/>
      <c r="XB1068" s="2"/>
      <c r="XC1068" s="2"/>
      <c r="XD1068" s="2"/>
      <c r="XE1068" s="2"/>
      <c r="XF1068" s="2"/>
      <c r="XG1068" s="2"/>
      <c r="XH1068" s="2"/>
      <c r="XI1068" s="2"/>
      <c r="XJ1068" s="2"/>
      <c r="XK1068" s="2"/>
      <c r="XL1068" s="2"/>
      <c r="XM1068" s="2"/>
      <c r="XN1068" s="2"/>
      <c r="XO1068" s="2"/>
      <c r="XP1068" s="2"/>
      <c r="XQ1068" s="2"/>
      <c r="XR1068" s="2"/>
      <c r="XS1068" s="2"/>
      <c r="XT1068" s="2"/>
      <c r="XU1068" s="2"/>
      <c r="XV1068" s="2"/>
      <c r="XW1068" s="2"/>
      <c r="XX1068" s="2"/>
      <c r="XY1068" s="2"/>
      <c r="XZ1068" s="2"/>
      <c r="YA1068" s="2"/>
      <c r="YB1068" s="2"/>
      <c r="YC1068" s="2"/>
      <c r="YD1068" s="2"/>
      <c r="YE1068" s="2"/>
      <c r="YF1068" s="2"/>
      <c r="YG1068" s="2"/>
      <c r="YH1068" s="2"/>
      <c r="YI1068" s="2"/>
      <c r="YJ1068" s="2"/>
      <c r="YK1068" s="2"/>
      <c r="YL1068" s="2"/>
      <c r="YM1068" s="2"/>
      <c r="YN1068" s="2"/>
      <c r="YO1068" s="2"/>
      <c r="YP1068" s="2"/>
      <c r="YQ1068" s="2"/>
      <c r="YR1068" s="2"/>
      <c r="YS1068" s="2"/>
      <c r="YT1068" s="2"/>
      <c r="YU1068" s="2"/>
      <c r="YV1068" s="2"/>
      <c r="YW1068" s="2"/>
      <c r="YX1068" s="2"/>
      <c r="YY1068" s="2"/>
      <c r="YZ1068" s="2"/>
      <c r="ZA1068" s="2"/>
      <c r="ZB1068" s="2"/>
      <c r="ZC1068" s="2"/>
      <c r="ZD1068" s="2"/>
      <c r="ZE1068" s="2"/>
      <c r="ZF1068" s="2"/>
      <c r="ZG1068" s="2"/>
      <c r="ZH1068" s="2"/>
      <c r="ZI1068" s="2"/>
      <c r="ZJ1068" s="2"/>
      <c r="ZK1068" s="2"/>
      <c r="ZL1068" s="2"/>
      <c r="ZM1068" s="2"/>
      <c r="ZN1068" s="2"/>
      <c r="ZO1068" s="2"/>
      <c r="ZP1068" s="2"/>
      <c r="ZQ1068" s="2"/>
      <c r="ZR1068" s="2"/>
      <c r="ZS1068" s="2"/>
      <c r="ZT1068" s="2"/>
      <c r="ZU1068" s="2"/>
      <c r="ZV1068" s="2"/>
      <c r="ZW1068" s="2"/>
      <c r="ZX1068" s="2"/>
      <c r="ZY1068" s="2"/>
      <c r="ZZ1068" s="2"/>
      <c r="AAA1068" s="2"/>
      <c r="AAB1068" s="2"/>
      <c r="AAC1068" s="2"/>
      <c r="AAD1068" s="2"/>
      <c r="AAE1068" s="2"/>
      <c r="AAF1068" s="2"/>
      <c r="AAG1068" s="2"/>
      <c r="AAH1068" s="2"/>
      <c r="AAI1068" s="2"/>
      <c r="AAJ1068" s="2"/>
      <c r="AAK1068" s="2"/>
      <c r="AAL1068" s="2"/>
      <c r="AAM1068" s="2"/>
      <c r="AAN1068" s="2"/>
      <c r="AAO1068" s="2"/>
      <c r="AAP1068" s="2"/>
      <c r="AAQ1068" s="2"/>
      <c r="AAR1068" s="2"/>
      <c r="AAS1068" s="2"/>
      <c r="AAT1068" s="2"/>
      <c r="AAU1068" s="2"/>
      <c r="AAV1068" s="2"/>
      <c r="AAW1068" s="2"/>
      <c r="AAX1068" s="2"/>
      <c r="AAY1068" s="2"/>
      <c r="AAZ1068" s="2"/>
      <c r="ABA1068" s="2"/>
      <c r="ABB1068" s="2"/>
      <c r="ABC1068" s="2"/>
      <c r="ABD1068" s="2"/>
      <c r="ABE1068" s="2"/>
      <c r="ABF1068" s="2"/>
      <c r="ABG1068" s="2"/>
      <c r="ABH1068" s="2"/>
      <c r="ABI1068" s="2"/>
      <c r="ABJ1068" s="2"/>
      <c r="ABK1068" s="2"/>
      <c r="ABL1068" s="2"/>
      <c r="ABM1068" s="2"/>
      <c r="ABN1068" s="2"/>
      <c r="ABO1068" s="2"/>
      <c r="ABP1068" s="2"/>
      <c r="ABQ1068" s="2"/>
      <c r="ABR1068" s="2"/>
      <c r="ABS1068" s="2"/>
      <c r="ABT1068" s="2"/>
      <c r="ABU1068" s="2"/>
      <c r="ABV1068" s="2"/>
      <c r="ABW1068" s="2"/>
      <c r="ABX1068" s="2"/>
      <c r="ABY1068" s="2"/>
      <c r="ABZ1068" s="2"/>
    </row>
    <row r="1069" spans="1:754" x14ac:dyDescent="0.2">
      <c r="A1069">
        <v>1930</v>
      </c>
      <c r="B1069" s="19" t="s">
        <v>51</v>
      </c>
      <c r="C1069" s="5">
        <v>172700</v>
      </c>
      <c r="D1069" s="5">
        <v>1666</v>
      </c>
      <c r="E1069" s="7">
        <f>C1069/D1069</f>
        <v>103.66146458583434</v>
      </c>
      <c r="F1069" s="11">
        <f>C1069/207174</f>
        <v>0.83359881066156949</v>
      </c>
      <c r="G1069" s="9">
        <v>24735</v>
      </c>
      <c r="H1069" s="16">
        <f>C1069/G1069</f>
        <v>6.9820092985647868</v>
      </c>
    </row>
    <row r="1070" spans="1:754" x14ac:dyDescent="0.2">
      <c r="A1070" s="2">
        <v>2012</v>
      </c>
      <c r="B1070" s="19" t="s">
        <v>51</v>
      </c>
      <c r="C1070" s="5">
        <v>130206</v>
      </c>
      <c r="D1070">
        <v>584</v>
      </c>
      <c r="E1070" s="7">
        <f>C1070/D1070</f>
        <v>222.95547945205479</v>
      </c>
      <c r="F1070" s="11">
        <f>C1070/207174</f>
        <v>0.62848620000579225</v>
      </c>
      <c r="G1070" s="5">
        <v>18505</v>
      </c>
      <c r="H1070" s="16">
        <f>C1070/G1070</f>
        <v>7.0362604701432048</v>
      </c>
    </row>
    <row r="1071" spans="1:754" x14ac:dyDescent="0.2">
      <c r="A1071">
        <v>1920</v>
      </c>
      <c r="B1071" s="19" t="s">
        <v>51</v>
      </c>
      <c r="C1071">
        <v>188210</v>
      </c>
      <c r="D1071" s="5">
        <v>1857</v>
      </c>
      <c r="E1071" s="7">
        <f>C1071/D1071</f>
        <v>101.35164243403339</v>
      </c>
      <c r="F1071" s="11">
        <f>C1071/207174</f>
        <v>0.90846341722416901</v>
      </c>
      <c r="G1071" s="9">
        <v>24735</v>
      </c>
      <c r="H1071" s="16">
        <f>C1071/G1071</f>
        <v>7.6090559935314328</v>
      </c>
    </row>
    <row r="1072" spans="1:754" x14ac:dyDescent="0.2">
      <c r="A1072" s="2">
        <v>1935</v>
      </c>
      <c r="B1072" s="19" t="s">
        <v>51</v>
      </c>
      <c r="C1072" s="5">
        <v>191420</v>
      </c>
      <c r="D1072" s="5">
        <v>1943</v>
      </c>
      <c r="E1072" s="7">
        <f>C1072/D1072</f>
        <v>98.517756047349465</v>
      </c>
      <c r="F1072" s="11">
        <f>C1072/207174</f>
        <v>0.9239576394721345</v>
      </c>
      <c r="G1072" s="15"/>
    </row>
    <row r="1073" spans="1:754" x14ac:dyDescent="0.2">
      <c r="A1073">
        <v>1910</v>
      </c>
      <c r="B1073" s="19" t="s">
        <v>51</v>
      </c>
      <c r="C1073" s="5">
        <v>191105</v>
      </c>
      <c r="D1073" s="5">
        <v>2085</v>
      </c>
      <c r="E1073" s="7">
        <f>C1073/D1073</f>
        <v>91.657074340527572</v>
      </c>
      <c r="F1073" s="11">
        <f>C1073/207174</f>
        <v>0.92243717841041828</v>
      </c>
      <c r="DU1073" s="2"/>
      <c r="DV1073" s="2"/>
      <c r="DW1073" s="2"/>
      <c r="DX1073" s="2"/>
      <c r="DY1073" s="2"/>
      <c r="DZ1073" s="2"/>
      <c r="EA1073" s="2"/>
      <c r="EB1073" s="2"/>
      <c r="EC1073" s="2"/>
      <c r="ED1073" s="2"/>
      <c r="EE1073" s="2"/>
      <c r="EF1073" s="2"/>
      <c r="EG1073" s="2"/>
      <c r="EH1073" s="2"/>
      <c r="EI1073" s="2"/>
      <c r="EJ1073" s="2"/>
      <c r="EK1073" s="2"/>
      <c r="EL1073" s="2"/>
      <c r="EM1073" s="2"/>
      <c r="EN1073" s="2"/>
      <c r="EO1073" s="2"/>
      <c r="EP1073" s="2"/>
      <c r="EQ1073" s="2"/>
      <c r="ER1073" s="2"/>
      <c r="ES1073" s="2"/>
      <c r="ET1073" s="2"/>
      <c r="EU1073" s="2"/>
      <c r="EV1073" s="2"/>
      <c r="EW1073" s="2"/>
      <c r="EX1073" s="2"/>
      <c r="EY1073" s="2"/>
      <c r="EZ1073" s="2"/>
      <c r="FA1073" s="2"/>
      <c r="FB1073" s="2"/>
      <c r="FC1073" s="2"/>
      <c r="FD1073" s="2"/>
      <c r="FE1073" s="2"/>
      <c r="FF1073" s="2"/>
      <c r="FG1073" s="2"/>
      <c r="FH1073" s="2"/>
      <c r="FI1073" s="2"/>
      <c r="FJ1073" s="2"/>
      <c r="FK1073" s="2"/>
      <c r="FL1073" s="2"/>
      <c r="FM1073" s="2"/>
      <c r="FN1073" s="2"/>
      <c r="FO1073" s="2"/>
      <c r="FP1073" s="2"/>
      <c r="FQ1073" s="2"/>
      <c r="FR1073" s="2"/>
      <c r="FS1073" s="2"/>
      <c r="FT1073" s="2"/>
      <c r="FU1073" s="2"/>
      <c r="FV1073" s="2"/>
      <c r="FW1073" s="2"/>
      <c r="FX1073" s="2"/>
      <c r="FY1073" s="2"/>
      <c r="FZ1073" s="2"/>
      <c r="GA1073" s="2"/>
      <c r="GB1073" s="2"/>
      <c r="GC1073" s="2"/>
      <c r="GD1073" s="2"/>
      <c r="GE1073" s="2"/>
      <c r="GF1073" s="2"/>
      <c r="GG1073" s="2"/>
      <c r="GH1073" s="2"/>
      <c r="GI1073" s="2"/>
      <c r="GJ1073" s="2"/>
      <c r="GK1073" s="2"/>
      <c r="GL1073" s="2"/>
      <c r="GM1073" s="2"/>
      <c r="GN1073" s="2"/>
      <c r="GO1073" s="2"/>
      <c r="GP1073" s="2"/>
      <c r="GQ1073" s="2"/>
      <c r="GR1073" s="2"/>
      <c r="GS1073" s="2"/>
      <c r="GT1073" s="2"/>
      <c r="GU1073" s="2"/>
      <c r="GV1073" s="2"/>
      <c r="GW1073" s="2"/>
      <c r="GX1073" s="2"/>
      <c r="GY1073" s="2"/>
      <c r="GZ1073" s="2"/>
      <c r="HA1073" s="2"/>
      <c r="HB1073" s="2"/>
      <c r="HC1073" s="2"/>
      <c r="HD1073" s="2"/>
      <c r="HE1073" s="2"/>
      <c r="HF1073" s="2"/>
      <c r="HG1073" s="2"/>
      <c r="HH1073" s="2"/>
      <c r="HI1073" s="2"/>
      <c r="HJ1073" s="2"/>
      <c r="HK1073" s="2"/>
      <c r="HL1073" s="2"/>
      <c r="HM1073" s="2"/>
      <c r="HN1073" s="2"/>
      <c r="HO1073" s="2"/>
      <c r="HP1073" s="2"/>
      <c r="HQ1073" s="2"/>
      <c r="HR1073" s="2"/>
      <c r="HS1073" s="2"/>
      <c r="HT1073" s="2"/>
      <c r="HU1073" s="2"/>
      <c r="HV1073" s="2"/>
      <c r="HW1073" s="2"/>
      <c r="HX1073" s="2"/>
      <c r="HY1073" s="2"/>
      <c r="HZ1073" s="2"/>
      <c r="IA1073" s="2"/>
      <c r="IB1073" s="2"/>
      <c r="IC1073" s="2"/>
      <c r="ID1073" s="2"/>
      <c r="IE1073" s="2"/>
      <c r="IF1073" s="2"/>
      <c r="IG1073" s="2"/>
      <c r="IH1073" s="2"/>
      <c r="II1073" s="2"/>
      <c r="IJ1073" s="2"/>
      <c r="IK1073" s="2"/>
      <c r="IL1073" s="2"/>
      <c r="IM1073" s="2"/>
      <c r="IN1073" s="2"/>
      <c r="IO1073" s="2"/>
      <c r="IP1073" s="2"/>
      <c r="IQ1073" s="2"/>
      <c r="IR1073" s="2"/>
      <c r="IS1073" s="2"/>
      <c r="IT1073" s="2"/>
      <c r="IU1073" s="2"/>
      <c r="IV1073" s="2"/>
      <c r="IW1073" s="2"/>
      <c r="IX1073" s="2"/>
      <c r="IY1073" s="2"/>
      <c r="IZ1073" s="2"/>
      <c r="JA1073" s="2"/>
      <c r="JB1073" s="2"/>
      <c r="JC1073" s="2"/>
      <c r="JD1073" s="2"/>
      <c r="JE1073" s="2"/>
      <c r="JF1073" s="2"/>
      <c r="JG1073" s="2"/>
      <c r="JH1073" s="2"/>
      <c r="JI1073" s="2"/>
      <c r="JJ1073" s="2"/>
      <c r="JK1073" s="2"/>
      <c r="JL1073" s="2"/>
      <c r="JM1073" s="2"/>
      <c r="JN1073" s="2"/>
      <c r="JO1073" s="2"/>
      <c r="JP1073" s="2"/>
      <c r="JQ1073" s="2"/>
      <c r="JR1073" s="2"/>
      <c r="JS1073" s="2"/>
      <c r="JT1073" s="2"/>
      <c r="JU1073" s="2"/>
      <c r="JV1073" s="2"/>
      <c r="JW1073" s="2"/>
      <c r="JX1073" s="2"/>
      <c r="JY1073" s="2"/>
      <c r="JZ1073" s="2"/>
      <c r="KA1073" s="2"/>
      <c r="KB1073" s="2"/>
      <c r="KC1073" s="2"/>
      <c r="KD1073" s="2"/>
      <c r="KE1073" s="2"/>
      <c r="KF1073" s="2"/>
      <c r="KG1073" s="2"/>
      <c r="KH1073" s="2"/>
      <c r="KI1073" s="2"/>
      <c r="KJ1073" s="2"/>
      <c r="KK1073" s="2"/>
      <c r="KL1073" s="2"/>
      <c r="KM1073" s="2"/>
      <c r="KN1073" s="2"/>
      <c r="KO1073" s="2"/>
      <c r="KP1073" s="2"/>
      <c r="KQ1073" s="2"/>
      <c r="KR1073" s="2"/>
      <c r="KS1073" s="2"/>
      <c r="KT1073" s="2"/>
      <c r="KU1073" s="2"/>
      <c r="KV1073" s="2"/>
      <c r="KW1073" s="2"/>
      <c r="KX1073" s="2"/>
      <c r="KY1073" s="2"/>
      <c r="KZ1073" s="2"/>
      <c r="LA1073" s="2"/>
      <c r="LB1073" s="2"/>
      <c r="LC1073" s="2"/>
      <c r="LD1073" s="2"/>
      <c r="LE1073" s="2"/>
      <c r="LF1073" s="2"/>
      <c r="LG1073" s="2"/>
      <c r="LH1073" s="2"/>
      <c r="LI1073" s="2"/>
      <c r="LJ1073" s="2"/>
      <c r="LK1073" s="2"/>
      <c r="LL1073" s="2"/>
      <c r="LM1073" s="2"/>
      <c r="LN1073" s="2"/>
      <c r="LO1073" s="2"/>
      <c r="LP1073" s="2"/>
      <c r="LQ1073" s="2"/>
      <c r="LR1073" s="2"/>
      <c r="LS1073" s="2"/>
      <c r="LT1073" s="2"/>
      <c r="LU1073" s="2"/>
      <c r="LV1073" s="2"/>
      <c r="LW1073" s="2"/>
      <c r="LX1073" s="2"/>
      <c r="LY1073" s="2"/>
      <c r="LZ1073" s="2"/>
      <c r="MA1073" s="2"/>
      <c r="MB1073" s="2"/>
      <c r="MC1073" s="2"/>
      <c r="MD1073" s="2"/>
      <c r="ME1073" s="2"/>
      <c r="MF1073" s="2"/>
      <c r="MG1073" s="2"/>
      <c r="MH1073" s="2"/>
      <c r="MI1073" s="2"/>
      <c r="MJ1073" s="2"/>
      <c r="MK1073" s="2"/>
      <c r="ML1073" s="2"/>
      <c r="MM1073" s="2"/>
      <c r="MN1073" s="2"/>
      <c r="MO1073" s="2"/>
      <c r="MP1073" s="2"/>
      <c r="MQ1073" s="2"/>
      <c r="MR1073" s="2"/>
      <c r="MS1073" s="2"/>
      <c r="MT1073" s="2"/>
      <c r="MU1073" s="2"/>
      <c r="MV1073" s="2"/>
      <c r="MW1073" s="2"/>
      <c r="MX1073" s="2"/>
      <c r="MY1073" s="2"/>
      <c r="MZ1073" s="2"/>
      <c r="NA1073" s="2"/>
      <c r="NB1073" s="2"/>
      <c r="NC1073" s="2"/>
      <c r="ND1073" s="2"/>
      <c r="NE1073" s="2"/>
      <c r="NF1073" s="2"/>
      <c r="NG1073" s="2"/>
      <c r="NH1073" s="2"/>
      <c r="NI1073" s="2"/>
      <c r="NJ1073" s="2"/>
      <c r="NK1073" s="2"/>
      <c r="NL1073" s="2"/>
      <c r="NM1073" s="2"/>
      <c r="NN1073" s="2"/>
      <c r="NO1073" s="2"/>
      <c r="NP1073" s="2"/>
      <c r="NQ1073" s="2"/>
      <c r="NR1073" s="2"/>
      <c r="NS1073" s="2"/>
      <c r="NT1073" s="2"/>
      <c r="NU1073" s="2"/>
      <c r="NV1073" s="2"/>
      <c r="NW1073" s="2"/>
      <c r="NX1073" s="2"/>
      <c r="NY1073" s="2"/>
      <c r="NZ1073" s="2"/>
      <c r="OA1073" s="2"/>
      <c r="OB1073" s="2"/>
      <c r="OC1073" s="2"/>
      <c r="OD1073" s="2"/>
      <c r="OE1073" s="2"/>
      <c r="OF1073" s="2"/>
      <c r="OG1073" s="2"/>
      <c r="OH1073" s="2"/>
      <c r="OI1073" s="2"/>
      <c r="OJ1073" s="2"/>
      <c r="OK1073" s="2"/>
      <c r="OL1073" s="2"/>
      <c r="OM1073" s="2"/>
      <c r="ON1073" s="2"/>
      <c r="OO1073" s="2"/>
      <c r="OP1073" s="2"/>
      <c r="OQ1073" s="2"/>
      <c r="OR1073" s="2"/>
      <c r="OS1073" s="2"/>
      <c r="OT1073" s="2"/>
      <c r="OU1073" s="2"/>
      <c r="OV1073" s="2"/>
      <c r="OW1073" s="2"/>
      <c r="OX1073" s="2"/>
      <c r="OY1073" s="2"/>
      <c r="OZ1073" s="2"/>
      <c r="PA1073" s="2"/>
      <c r="PB1073" s="2"/>
      <c r="PC1073" s="2"/>
      <c r="PD1073" s="2"/>
      <c r="PE1073" s="2"/>
      <c r="PF1073" s="2"/>
      <c r="PG1073" s="2"/>
      <c r="PH1073" s="2"/>
      <c r="PI1073" s="2"/>
      <c r="PJ1073" s="2"/>
      <c r="PK1073" s="2"/>
      <c r="PL1073" s="2"/>
      <c r="PM1073" s="2"/>
      <c r="PN1073" s="2"/>
      <c r="PO1073" s="2"/>
      <c r="PP1073" s="2"/>
      <c r="PQ1073" s="2"/>
      <c r="PR1073" s="2"/>
      <c r="PS1073" s="2"/>
      <c r="PT1073" s="2"/>
      <c r="PU1073" s="2"/>
      <c r="PV1073" s="2"/>
      <c r="PW1073" s="2"/>
      <c r="PX1073" s="2"/>
      <c r="PY1073" s="2"/>
      <c r="PZ1073" s="2"/>
      <c r="QA1073" s="2"/>
      <c r="QB1073" s="2"/>
      <c r="QC1073" s="2"/>
      <c r="QD1073" s="2"/>
      <c r="QE1073" s="2"/>
      <c r="QF1073" s="2"/>
      <c r="QG1073" s="2"/>
      <c r="QH1073" s="2"/>
      <c r="QI1073" s="2"/>
      <c r="QJ1073" s="2"/>
      <c r="QK1073" s="2"/>
      <c r="QL1073" s="2"/>
      <c r="QM1073" s="2"/>
      <c r="QN1073" s="2"/>
      <c r="QO1073" s="2"/>
      <c r="QP1073" s="2"/>
      <c r="QQ1073" s="2"/>
      <c r="QR1073" s="2"/>
      <c r="QS1073" s="2"/>
      <c r="QT1073" s="2"/>
      <c r="QU1073" s="2"/>
      <c r="QV1073" s="2"/>
      <c r="QW1073" s="2"/>
      <c r="QX1073" s="2"/>
      <c r="QY1073" s="2"/>
      <c r="QZ1073" s="2"/>
      <c r="RA1073" s="2"/>
      <c r="RB1073" s="2"/>
      <c r="RC1073" s="2"/>
      <c r="RD1073" s="2"/>
      <c r="RE1073" s="2"/>
      <c r="RF1073" s="2"/>
      <c r="RG1073" s="2"/>
      <c r="RH1073" s="2"/>
      <c r="RI1073" s="2"/>
      <c r="RJ1073" s="2"/>
      <c r="RK1073" s="2"/>
      <c r="RL1073" s="2"/>
      <c r="RM1073" s="2"/>
      <c r="RN1073" s="2"/>
      <c r="RO1073" s="2"/>
      <c r="RP1073" s="2"/>
      <c r="RQ1073" s="2"/>
      <c r="RR1073" s="2"/>
      <c r="RS1073" s="2"/>
      <c r="RT1073" s="2"/>
      <c r="RU1073" s="2"/>
      <c r="RV1073" s="2"/>
      <c r="RW1073" s="2"/>
      <c r="RX1073" s="2"/>
      <c r="RY1073" s="2"/>
      <c r="RZ1073" s="2"/>
      <c r="SA1073" s="2"/>
      <c r="SB1073" s="2"/>
      <c r="SC1073" s="2"/>
      <c r="SD1073" s="2"/>
      <c r="SE1073" s="2"/>
      <c r="SF1073" s="2"/>
      <c r="SG1073" s="2"/>
      <c r="SH1073" s="2"/>
      <c r="SI1073" s="2"/>
      <c r="SJ1073" s="2"/>
      <c r="SK1073" s="2"/>
      <c r="SL1073" s="2"/>
      <c r="SM1073" s="2"/>
      <c r="SN1073" s="2"/>
      <c r="SO1073" s="2"/>
      <c r="SP1073" s="2"/>
      <c r="SQ1073" s="2"/>
      <c r="SR1073" s="2"/>
      <c r="SS1073" s="2"/>
      <c r="ST1073" s="2"/>
      <c r="SU1073" s="2"/>
      <c r="SV1073" s="2"/>
      <c r="SW1073" s="2"/>
      <c r="SX1073" s="2"/>
      <c r="SY1073" s="2"/>
      <c r="SZ1073" s="2"/>
      <c r="TA1073" s="2"/>
      <c r="TB1073" s="2"/>
      <c r="TC1073" s="2"/>
      <c r="TD1073" s="2"/>
      <c r="TE1073" s="2"/>
      <c r="TF1073" s="2"/>
      <c r="TG1073" s="2"/>
      <c r="TH1073" s="2"/>
      <c r="TI1073" s="2"/>
      <c r="TJ1073" s="2"/>
      <c r="TK1073" s="2"/>
      <c r="TL1073" s="2"/>
      <c r="TM1073" s="2"/>
      <c r="TN1073" s="2"/>
      <c r="TO1073" s="2"/>
      <c r="TP1073" s="2"/>
      <c r="TQ1073" s="2"/>
      <c r="TR1073" s="2"/>
      <c r="TS1073" s="2"/>
      <c r="TT1073" s="2"/>
      <c r="TU1073" s="2"/>
      <c r="TV1073" s="2"/>
      <c r="TW1073" s="2"/>
      <c r="TX1073" s="2"/>
      <c r="TY1073" s="2"/>
      <c r="TZ1073" s="2"/>
      <c r="UA1073" s="2"/>
      <c r="UB1073" s="2"/>
      <c r="UC1073" s="2"/>
      <c r="UD1073" s="2"/>
      <c r="UE1073" s="2"/>
      <c r="UF1073" s="2"/>
      <c r="UG1073" s="2"/>
      <c r="UH1073" s="2"/>
      <c r="UI1073" s="2"/>
      <c r="UJ1073" s="2"/>
      <c r="UK1073" s="2"/>
      <c r="UL1073" s="2"/>
      <c r="UM1073" s="2"/>
      <c r="UN1073" s="2"/>
      <c r="UO1073" s="2"/>
      <c r="UP1073" s="2"/>
      <c r="UQ1073" s="2"/>
      <c r="UR1073" s="2"/>
      <c r="US1073" s="2"/>
      <c r="UT1073" s="2"/>
      <c r="UU1073" s="2"/>
      <c r="UV1073" s="2"/>
      <c r="UW1073" s="2"/>
      <c r="UX1073" s="2"/>
      <c r="UY1073" s="2"/>
      <c r="UZ1073" s="2"/>
      <c r="VA1073" s="2"/>
      <c r="VB1073" s="2"/>
      <c r="VC1073" s="2"/>
      <c r="VD1073" s="2"/>
      <c r="VE1073" s="2"/>
      <c r="VF1073" s="2"/>
      <c r="VG1073" s="2"/>
      <c r="VH1073" s="2"/>
      <c r="VI1073" s="2"/>
      <c r="VJ1073" s="2"/>
      <c r="VK1073" s="2"/>
      <c r="VL1073" s="2"/>
      <c r="VM1073" s="2"/>
      <c r="VN1073" s="2"/>
      <c r="VO1073" s="2"/>
      <c r="VP1073" s="2"/>
      <c r="VQ1073" s="2"/>
      <c r="VR1073" s="2"/>
      <c r="VS1073" s="2"/>
      <c r="VT1073" s="2"/>
      <c r="VU1073" s="2"/>
      <c r="VV1073" s="2"/>
      <c r="VW1073" s="2"/>
      <c r="VX1073" s="2"/>
      <c r="VY1073" s="2"/>
      <c r="VZ1073" s="2"/>
      <c r="WA1073" s="2"/>
      <c r="WB1073" s="2"/>
      <c r="WC1073" s="2"/>
      <c r="WD1073" s="2"/>
      <c r="WE1073" s="2"/>
      <c r="WF1073" s="2"/>
      <c r="WG1073" s="2"/>
      <c r="WH1073" s="2"/>
      <c r="WI1073" s="2"/>
      <c r="WJ1073" s="2"/>
      <c r="WK1073" s="2"/>
      <c r="WL1073" s="2"/>
      <c r="WM1073" s="2"/>
      <c r="WN1073" s="2"/>
      <c r="WO1073" s="2"/>
      <c r="WP1073" s="2"/>
      <c r="WQ1073" s="2"/>
      <c r="WR1073" s="2"/>
      <c r="WS1073" s="2"/>
      <c r="WT1073" s="2"/>
      <c r="WU1073" s="2"/>
      <c r="WV1073" s="2"/>
      <c r="WW1073" s="2"/>
      <c r="WX1073" s="2"/>
      <c r="WY1073" s="2"/>
      <c r="WZ1073" s="2"/>
      <c r="XA1073" s="2"/>
      <c r="XB1073" s="2"/>
      <c r="XC1073" s="2"/>
      <c r="XD1073" s="2"/>
      <c r="XE1073" s="2"/>
      <c r="XF1073" s="2"/>
      <c r="XG1073" s="2"/>
      <c r="XH1073" s="2"/>
      <c r="XI1073" s="2"/>
      <c r="XJ1073" s="2"/>
      <c r="XK1073" s="2"/>
      <c r="XL1073" s="2"/>
      <c r="XM1073" s="2"/>
      <c r="XN1073" s="2"/>
      <c r="XO1073" s="2"/>
      <c r="XP1073" s="2"/>
      <c r="XQ1073" s="2"/>
      <c r="XR1073" s="2"/>
      <c r="XS1073" s="2"/>
      <c r="XT1073" s="2"/>
      <c r="XU1073" s="2"/>
      <c r="XV1073" s="2"/>
      <c r="XW1073" s="2"/>
      <c r="XX1073" s="2"/>
      <c r="XY1073" s="2"/>
      <c r="XZ1073" s="2"/>
      <c r="YA1073" s="2"/>
      <c r="YB1073" s="2"/>
      <c r="YC1073" s="2"/>
      <c r="YD1073" s="2"/>
      <c r="YE1073" s="2"/>
      <c r="YF1073" s="2"/>
      <c r="YG1073" s="2"/>
      <c r="YH1073" s="2"/>
      <c r="YI1073" s="2"/>
      <c r="YJ1073" s="2"/>
      <c r="YK1073" s="2"/>
      <c r="YL1073" s="2"/>
      <c r="YM1073" s="2"/>
      <c r="YN1073" s="2"/>
      <c r="YO1073" s="2"/>
      <c r="YP1073" s="2"/>
      <c r="YQ1073" s="2"/>
      <c r="YR1073" s="2"/>
      <c r="YS1073" s="2"/>
      <c r="YT1073" s="2"/>
      <c r="YU1073" s="2"/>
      <c r="YV1073" s="2"/>
      <c r="YW1073" s="2"/>
      <c r="YX1073" s="2"/>
      <c r="YY1073" s="2"/>
      <c r="YZ1073" s="2"/>
      <c r="ZA1073" s="2"/>
      <c r="ZB1073" s="2"/>
      <c r="ZC1073" s="2"/>
      <c r="ZD1073" s="2"/>
      <c r="ZE1073" s="2"/>
      <c r="ZF1073" s="2"/>
      <c r="ZG1073" s="2"/>
      <c r="ZH1073" s="2"/>
      <c r="ZI1073" s="2"/>
      <c r="ZJ1073" s="2"/>
      <c r="ZK1073" s="2"/>
      <c r="ZL1073" s="2"/>
      <c r="ZM1073" s="2"/>
      <c r="ZN1073" s="2"/>
      <c r="ZO1073" s="2"/>
      <c r="ZP1073" s="2"/>
      <c r="ZQ1073" s="2"/>
      <c r="ZR1073" s="2"/>
      <c r="ZS1073" s="2"/>
      <c r="ZT1073" s="2"/>
      <c r="ZU1073" s="2"/>
      <c r="ZV1073" s="2"/>
      <c r="ZW1073" s="2"/>
      <c r="ZX1073" s="2"/>
      <c r="ZY1073" s="2"/>
      <c r="ZZ1073" s="2"/>
      <c r="AAA1073" s="2"/>
      <c r="AAB1073" s="2"/>
      <c r="AAC1073" s="2"/>
      <c r="AAD1073" s="2"/>
      <c r="AAE1073" s="2"/>
      <c r="AAF1073" s="2"/>
      <c r="AAG1073" s="2"/>
      <c r="AAH1073" s="2"/>
      <c r="AAI1073" s="2"/>
      <c r="AAJ1073" s="2"/>
      <c r="AAK1073" s="2"/>
      <c r="AAL1073" s="2"/>
      <c r="AAM1073" s="2"/>
      <c r="AAN1073" s="2"/>
      <c r="AAO1073" s="2"/>
      <c r="AAP1073" s="2"/>
      <c r="AAQ1073" s="2"/>
      <c r="AAR1073" s="2"/>
      <c r="AAS1073" s="2"/>
      <c r="AAT1073" s="2"/>
      <c r="AAU1073" s="2"/>
      <c r="AAV1073" s="2"/>
      <c r="AAW1073" s="2"/>
      <c r="AAX1073" s="2"/>
      <c r="AAY1073" s="2"/>
      <c r="AAZ1073" s="2"/>
      <c r="ABA1073" s="2"/>
      <c r="ABB1073" s="2"/>
      <c r="ABC1073" s="2"/>
      <c r="ABD1073" s="2"/>
      <c r="ABE1073" s="2"/>
      <c r="ABF1073" s="2"/>
      <c r="ABG1073" s="2"/>
      <c r="ABH1073" s="2"/>
      <c r="ABI1073" s="2"/>
      <c r="ABJ1073" s="2"/>
      <c r="ABK1073" s="2"/>
      <c r="ABL1073" s="2"/>
      <c r="ABM1073" s="2"/>
      <c r="ABN1073" s="2"/>
      <c r="ABO1073" s="2"/>
      <c r="ABP1073" s="2"/>
      <c r="ABQ1073" s="2"/>
      <c r="ABR1073" s="2"/>
      <c r="ABS1073" s="2"/>
      <c r="ABT1073" s="2"/>
      <c r="ABU1073" s="2"/>
      <c r="ABV1073" s="2"/>
      <c r="ABW1073" s="2"/>
      <c r="ABX1073" s="2"/>
      <c r="ABY1073" s="2"/>
      <c r="ABZ1073" s="2"/>
    </row>
    <row r="1074" spans="1:754" x14ac:dyDescent="0.2">
      <c r="A1074">
        <v>1925</v>
      </c>
      <c r="B1074" s="19" t="s">
        <v>51</v>
      </c>
      <c r="C1074" s="5">
        <v>179722</v>
      </c>
      <c r="D1074">
        <v>1902</v>
      </c>
      <c r="E1074" s="7">
        <f>C1074/D1074</f>
        <v>94.491062039957939</v>
      </c>
      <c r="F1074" s="11">
        <f>C1074/207174</f>
        <v>0.86749302518655813</v>
      </c>
    </row>
    <row r="1075" spans="1:754" x14ac:dyDescent="0.2">
      <c r="A1075" s="2">
        <v>1945</v>
      </c>
      <c r="B1075" s="19" t="s">
        <v>51</v>
      </c>
      <c r="C1075" s="6">
        <v>162052</v>
      </c>
      <c r="D1075" s="5">
        <v>1286</v>
      </c>
      <c r="E1075" s="7">
        <f>C1075/D1075</f>
        <v>126.01244167962675</v>
      </c>
      <c r="F1075" s="11">
        <f>C1075/207174</f>
        <v>0.78220239991504725</v>
      </c>
    </row>
    <row r="1076" spans="1:754" x14ac:dyDescent="0.2">
      <c r="A1076" s="2">
        <v>1954</v>
      </c>
      <c r="B1076" s="19" t="s">
        <v>51</v>
      </c>
      <c r="C1076" s="6">
        <v>153602</v>
      </c>
      <c r="D1076" s="5">
        <v>1089</v>
      </c>
      <c r="E1076" s="7">
        <f>C1076/D1076</f>
        <v>141.04866850321395</v>
      </c>
      <c r="F1076" s="11">
        <f>C1076/207174</f>
        <v>0.74141542857694498</v>
      </c>
    </row>
    <row r="1077" spans="1:754" x14ac:dyDescent="0.2">
      <c r="A1077" s="2">
        <v>1964</v>
      </c>
      <c r="B1077" s="19" t="s">
        <v>51</v>
      </c>
      <c r="C1077" s="6">
        <v>135766</v>
      </c>
      <c r="D1077" s="5">
        <v>720</v>
      </c>
      <c r="E1077" s="7">
        <f>C1077/D1077</f>
        <v>188.5638888888889</v>
      </c>
      <c r="F1077" s="11">
        <f>C1077/207174</f>
        <v>0.65532354446021224</v>
      </c>
    </row>
    <row r="1078" spans="1:754" x14ac:dyDescent="0.2">
      <c r="A1078" s="2">
        <v>1959</v>
      </c>
      <c r="B1078" s="19" t="s">
        <v>51</v>
      </c>
      <c r="C1078" s="6">
        <v>132005</v>
      </c>
      <c r="D1078" s="5">
        <v>813</v>
      </c>
      <c r="E1078" s="7">
        <f>C1078/D1078</f>
        <v>162.36777367773678</v>
      </c>
      <c r="F1078" s="11">
        <f>C1078/207174</f>
        <v>0.63716972206937161</v>
      </c>
    </row>
    <row r="1079" spans="1:754" x14ac:dyDescent="0.2">
      <c r="A1079" s="2">
        <v>1969</v>
      </c>
      <c r="B1079" s="19" t="s">
        <v>51</v>
      </c>
      <c r="C1079" s="6">
        <v>122135</v>
      </c>
      <c r="D1079" s="5">
        <v>585</v>
      </c>
      <c r="E1079" s="7">
        <f>C1079/D1079</f>
        <v>208.77777777777777</v>
      </c>
      <c r="F1079" s="11">
        <f>C1079/207174</f>
        <v>0.58952860880226288</v>
      </c>
      <c r="G1079" s="15"/>
    </row>
    <row r="1080" spans="1:754" x14ac:dyDescent="0.2">
      <c r="A1080" s="2">
        <v>2017</v>
      </c>
      <c r="B1080" s="20" t="s">
        <v>65</v>
      </c>
      <c r="C1080" s="5">
        <v>118545</v>
      </c>
      <c r="D1080" s="5">
        <v>1253</v>
      </c>
      <c r="E1080" s="7">
        <f>C1080/D1080</f>
        <v>94.608938547486034</v>
      </c>
      <c r="F1080" s="11">
        <f>C1080/1715443</f>
        <v>6.9104598637203335E-2</v>
      </c>
      <c r="G1080" s="14">
        <v>34293</v>
      </c>
      <c r="H1080" s="16">
        <f>C1080/G1080</f>
        <v>3.4568279240661361</v>
      </c>
    </row>
    <row r="1081" spans="1:754" x14ac:dyDescent="0.2">
      <c r="A1081" s="2">
        <v>1950</v>
      </c>
      <c r="B1081" s="20" t="s">
        <v>65</v>
      </c>
      <c r="C1081" s="6">
        <v>886855</v>
      </c>
      <c r="D1081" s="5">
        <v>5091</v>
      </c>
      <c r="E1081" s="7">
        <f>C1081/D1081</f>
        <v>174.20054999017876</v>
      </c>
      <c r="F1081" s="11">
        <f>C1081/1715443</f>
        <v>0.51698307667465493</v>
      </c>
      <c r="G1081" s="12">
        <v>91098</v>
      </c>
      <c r="H1081" s="16">
        <f>C1081/G1081</f>
        <v>9.7351753057147246</v>
      </c>
    </row>
    <row r="1082" spans="1:754" x14ac:dyDescent="0.2">
      <c r="A1082" s="2">
        <v>2007</v>
      </c>
      <c r="B1082" s="20" t="s">
        <v>65</v>
      </c>
      <c r="C1082" s="5">
        <v>347246</v>
      </c>
      <c r="D1082">
        <v>1330</v>
      </c>
      <c r="E1082" s="7">
        <f>C1082/D1082</f>
        <v>261.08721804511276</v>
      </c>
      <c r="F1082" s="11">
        <f>C1082/1715443</f>
        <v>0.20242351392614036</v>
      </c>
      <c r="G1082" s="14">
        <v>35469</v>
      </c>
      <c r="H1082" s="16">
        <f>C1082/G1082</f>
        <v>9.7901265894161096</v>
      </c>
    </row>
    <row r="1083" spans="1:754" x14ac:dyDescent="0.2">
      <c r="A1083" s="2">
        <v>2012</v>
      </c>
      <c r="B1083" s="20" t="s">
        <v>65</v>
      </c>
      <c r="C1083" s="5">
        <v>356909</v>
      </c>
      <c r="D1083">
        <v>1303</v>
      </c>
      <c r="E1083" s="7">
        <f>C1083/D1083</f>
        <v>273.9132770529547</v>
      </c>
      <c r="F1083" s="11">
        <f>C1083/1715443</f>
        <v>0.20805646121730656</v>
      </c>
      <c r="G1083" s="14">
        <v>35354</v>
      </c>
      <c r="H1083" s="16">
        <f>C1083/G1083</f>
        <v>10.095293319002094</v>
      </c>
    </row>
    <row r="1084" spans="1:754" x14ac:dyDescent="0.2">
      <c r="A1084" s="2">
        <v>1940</v>
      </c>
      <c r="B1084" s="20" t="s">
        <v>65</v>
      </c>
      <c r="C1084" s="6">
        <v>925439</v>
      </c>
      <c r="D1084" s="5">
        <v>6236</v>
      </c>
      <c r="E1084" s="7">
        <f>C1084/D1084</f>
        <v>148.40266196279666</v>
      </c>
      <c r="F1084" s="11">
        <f>C1084/1715443</f>
        <v>0.5394752259328931</v>
      </c>
      <c r="G1084" s="12">
        <v>91098</v>
      </c>
      <c r="H1084" s="16">
        <f>C1084/G1084</f>
        <v>10.158719181540759</v>
      </c>
    </row>
    <row r="1085" spans="1:754" x14ac:dyDescent="0.2">
      <c r="A1085">
        <v>1930</v>
      </c>
      <c r="B1085" s="20" t="s">
        <v>65</v>
      </c>
      <c r="C1085" s="5">
        <v>1001289</v>
      </c>
      <c r="D1085" s="5">
        <v>6979</v>
      </c>
      <c r="E1085" s="7">
        <f>C1085/D1085</f>
        <v>143.47170081673593</v>
      </c>
      <c r="F1085" s="11">
        <f>C1085/1715443</f>
        <v>0.58369120979245592</v>
      </c>
      <c r="G1085" s="12">
        <v>88121</v>
      </c>
      <c r="H1085" s="16">
        <f>C1085/G1085</f>
        <v>11.362660432813971</v>
      </c>
    </row>
    <row r="1086" spans="1:754" x14ac:dyDescent="0.2">
      <c r="A1086" s="2">
        <v>2002</v>
      </c>
      <c r="B1086" s="20" t="s">
        <v>65</v>
      </c>
      <c r="C1086" s="6">
        <v>403364</v>
      </c>
      <c r="D1086" s="5">
        <v>1451</v>
      </c>
      <c r="E1086" s="7">
        <f>C1086/D1086</f>
        <v>277.99035148173675</v>
      </c>
      <c r="F1086" s="11">
        <f>C1086/1715443</f>
        <v>0.23513692964441255</v>
      </c>
      <c r="G1086" s="14">
        <v>35046</v>
      </c>
      <c r="H1086" s="16">
        <f>C1086/G1086</f>
        <v>11.509558865491069</v>
      </c>
    </row>
    <row r="1087" spans="1:754" x14ac:dyDescent="0.2">
      <c r="A1087">
        <v>1992</v>
      </c>
      <c r="B1087" s="20" t="s">
        <v>65</v>
      </c>
      <c r="C1087" s="6">
        <v>396721</v>
      </c>
      <c r="D1087">
        <v>1367</v>
      </c>
      <c r="E1087" s="7">
        <f>C1087/D1087</f>
        <v>290.21287490855889</v>
      </c>
      <c r="F1087" s="11">
        <f>C1087/1715443</f>
        <v>0.23126446055042341</v>
      </c>
      <c r="G1087" s="5">
        <v>33518</v>
      </c>
      <c r="H1087" s="16">
        <f>C1087/G1087</f>
        <v>11.836058237364998</v>
      </c>
    </row>
    <row r="1088" spans="1:754" x14ac:dyDescent="0.2">
      <c r="A1088">
        <v>1997</v>
      </c>
      <c r="B1088" s="20" t="s">
        <v>65</v>
      </c>
      <c r="C1088" s="6">
        <v>396406</v>
      </c>
      <c r="D1088">
        <v>1363</v>
      </c>
      <c r="E1088" s="7">
        <f>C1088/D1088</f>
        <v>290.83345561261922</v>
      </c>
      <c r="F1088" s="11">
        <f>C1088/1715443</f>
        <v>0.23108083451330064</v>
      </c>
      <c r="G1088" s="5">
        <v>33362</v>
      </c>
      <c r="H1088" s="16">
        <f>C1088/G1088</f>
        <v>11.881961513098735</v>
      </c>
    </row>
    <row r="1089" spans="1:754" x14ac:dyDescent="0.2">
      <c r="A1089">
        <v>1920</v>
      </c>
      <c r="B1089" s="20" t="s">
        <v>65</v>
      </c>
      <c r="C1089" s="5">
        <v>1047151</v>
      </c>
      <c r="D1089">
        <v>7652</v>
      </c>
      <c r="E1089" s="7">
        <f>C1089/D1089</f>
        <v>136.84670674333506</v>
      </c>
      <c r="F1089" s="11">
        <f>C1089/1715443</f>
        <v>0.61042599491793081</v>
      </c>
      <c r="G1089" s="12">
        <v>88121</v>
      </c>
      <c r="H1089" s="16">
        <f>C1089/G1089</f>
        <v>11.88310391393652</v>
      </c>
    </row>
    <row r="1090" spans="1:754" x14ac:dyDescent="0.2">
      <c r="A1090" s="2">
        <v>1974</v>
      </c>
      <c r="B1090" s="20" t="s">
        <v>65</v>
      </c>
      <c r="C1090" s="6">
        <v>464190</v>
      </c>
      <c r="D1090" s="5">
        <v>1730</v>
      </c>
      <c r="E1090" s="7">
        <f>C1090/D1090</f>
        <v>268.31791907514452</v>
      </c>
      <c r="F1090" s="11">
        <f>C1090/1715443</f>
        <v>0.27059482594291973</v>
      </c>
      <c r="G1090" s="14">
        <v>33936</v>
      </c>
      <c r="H1090" s="16">
        <f>C1090/G1090</f>
        <v>13.678394625176804</v>
      </c>
    </row>
    <row r="1091" spans="1:754" x14ac:dyDescent="0.2">
      <c r="A1091">
        <v>1987</v>
      </c>
      <c r="B1091" s="20" t="s">
        <v>65</v>
      </c>
      <c r="C1091" s="6">
        <v>456497</v>
      </c>
      <c r="D1091" s="5">
        <v>1602</v>
      </c>
      <c r="E1091" s="7">
        <f>C1091/D1091</f>
        <v>284.95443196004993</v>
      </c>
      <c r="F1091" s="11">
        <f>C1091/1715443</f>
        <v>0.26611027005852134</v>
      </c>
      <c r="G1091" s="14">
        <v>33186</v>
      </c>
      <c r="H1091" s="16">
        <f>C1091/G1091</f>
        <v>13.755710239257517</v>
      </c>
    </row>
    <row r="1092" spans="1:754" x14ac:dyDescent="0.2">
      <c r="A1092" s="2">
        <v>1978</v>
      </c>
      <c r="B1092" s="20" t="s">
        <v>65</v>
      </c>
      <c r="C1092" s="6">
        <v>500142</v>
      </c>
      <c r="D1092" s="5">
        <v>1834</v>
      </c>
      <c r="E1092" s="7">
        <f>C1092/D1092</f>
        <v>272.70556161395854</v>
      </c>
      <c r="F1092" s="11">
        <f>C1092/1715443</f>
        <v>0.29155267764653214</v>
      </c>
      <c r="G1092" s="14">
        <v>34492</v>
      </c>
      <c r="H1092" s="16">
        <f>C1092/G1092</f>
        <v>14.500231937840658</v>
      </c>
    </row>
    <row r="1093" spans="1:754" x14ac:dyDescent="0.2">
      <c r="A1093">
        <v>1982</v>
      </c>
      <c r="B1093" s="20" t="s">
        <v>65</v>
      </c>
      <c r="C1093" s="6">
        <v>493073</v>
      </c>
      <c r="D1093" s="5">
        <v>1807</v>
      </c>
      <c r="E1093" s="7">
        <f>C1093/D1093</f>
        <v>272.86828998339791</v>
      </c>
      <c r="F1093" s="11">
        <f>C1093/1715443</f>
        <v>0.28743187619757693</v>
      </c>
      <c r="G1093" s="14">
        <v>33265</v>
      </c>
      <c r="H1093" s="16">
        <f>C1093/G1093</f>
        <v>14.822576281376822</v>
      </c>
      <c r="DU1093" s="2"/>
      <c r="DV1093" s="2"/>
      <c r="DW1093" s="2"/>
      <c r="DX1093" s="2"/>
      <c r="DY1093" s="2"/>
      <c r="DZ1093" s="2"/>
      <c r="EA1093" s="2"/>
      <c r="EB1093" s="2"/>
      <c r="EC1093" s="2"/>
      <c r="ED1093" s="2"/>
      <c r="EE1093" s="2"/>
      <c r="EF1093" s="2"/>
      <c r="EG1093" s="2"/>
      <c r="EH1093" s="2"/>
      <c r="EI1093" s="2"/>
      <c r="EJ1093" s="2"/>
      <c r="EK1093" s="2"/>
      <c r="EL1093" s="2"/>
      <c r="EM1093" s="2"/>
      <c r="EN1093" s="2"/>
      <c r="EO1093" s="2"/>
      <c r="EP1093" s="2"/>
      <c r="EQ1093" s="2"/>
      <c r="ER1093" s="2"/>
      <c r="ES1093" s="2"/>
      <c r="ET1093" s="2"/>
      <c r="EU1093" s="2"/>
      <c r="EV1093" s="2"/>
      <c r="EW1093" s="2"/>
      <c r="EX1093" s="2"/>
      <c r="EY1093" s="2"/>
      <c r="EZ1093" s="2"/>
      <c r="FA1093" s="2"/>
      <c r="FB1093" s="2"/>
      <c r="FC1093" s="2"/>
      <c r="FD1093" s="2"/>
      <c r="FE1093" s="2"/>
      <c r="FF1093" s="2"/>
      <c r="FG1093" s="2"/>
      <c r="FH1093" s="2"/>
      <c r="FI1093" s="2"/>
      <c r="FJ1093" s="2"/>
      <c r="FK1093" s="2"/>
      <c r="FL1093" s="2"/>
      <c r="FM1093" s="2"/>
      <c r="FN1093" s="2"/>
      <c r="FO1093" s="2"/>
      <c r="FP1093" s="2"/>
      <c r="FQ1093" s="2"/>
      <c r="FR1093" s="2"/>
      <c r="FS1093" s="2"/>
      <c r="FT1093" s="2"/>
      <c r="FU1093" s="2"/>
      <c r="FV1093" s="2"/>
      <c r="FW1093" s="2"/>
      <c r="FX1093" s="2"/>
      <c r="FY1093" s="2"/>
      <c r="FZ1093" s="2"/>
      <c r="GA1093" s="2"/>
      <c r="GB1093" s="2"/>
      <c r="GC1093" s="2"/>
      <c r="GD1093" s="2"/>
      <c r="GE1093" s="2"/>
      <c r="GF1093" s="2"/>
      <c r="GG1093" s="2"/>
      <c r="GH1093" s="2"/>
      <c r="GI1093" s="2"/>
      <c r="GJ1093" s="2"/>
      <c r="GK1093" s="2"/>
      <c r="GL1093" s="2"/>
      <c r="GM1093" s="2"/>
      <c r="GN1093" s="2"/>
      <c r="GO1093" s="2"/>
      <c r="GP1093" s="2"/>
      <c r="GQ1093" s="2"/>
      <c r="GR1093" s="2"/>
      <c r="GS1093" s="2"/>
      <c r="GT1093" s="2"/>
      <c r="GU1093" s="2"/>
      <c r="GV1093" s="2"/>
      <c r="GW1093" s="2"/>
      <c r="GX1093" s="2"/>
      <c r="GY1093" s="2"/>
      <c r="GZ1093" s="2"/>
      <c r="HA1093" s="2"/>
      <c r="HB1093" s="2"/>
      <c r="HC1093" s="2"/>
      <c r="HD1093" s="2"/>
      <c r="HE1093" s="2"/>
      <c r="HF1093" s="2"/>
      <c r="HG1093" s="2"/>
      <c r="HH1093" s="2"/>
      <c r="HI1093" s="2"/>
      <c r="HJ1093" s="2"/>
      <c r="HK1093" s="2"/>
      <c r="HL1093" s="2"/>
      <c r="HM1093" s="2"/>
      <c r="HN1093" s="2"/>
      <c r="HO1093" s="2"/>
      <c r="HP1093" s="2"/>
      <c r="HQ1093" s="2"/>
      <c r="HR1093" s="2"/>
      <c r="HS1093" s="2"/>
      <c r="HT1093" s="2"/>
      <c r="HU1093" s="2"/>
      <c r="HV1093" s="2"/>
      <c r="HW1093" s="2"/>
      <c r="HX1093" s="2"/>
      <c r="HY1093" s="2"/>
      <c r="HZ1093" s="2"/>
      <c r="IA1093" s="2"/>
      <c r="IB1093" s="2"/>
      <c r="IC1093" s="2"/>
      <c r="ID1093" s="2"/>
      <c r="IE1093" s="2"/>
      <c r="IF1093" s="2"/>
      <c r="IG1093" s="2"/>
      <c r="IH1093" s="2"/>
      <c r="II1093" s="2"/>
      <c r="IJ1093" s="2"/>
      <c r="IK1093" s="2"/>
      <c r="IL1093" s="2"/>
      <c r="IM1093" s="2"/>
      <c r="IN1093" s="2"/>
      <c r="IO1093" s="2"/>
      <c r="IP1093" s="2"/>
      <c r="IQ1093" s="2"/>
      <c r="IR1093" s="2"/>
      <c r="IS1093" s="2"/>
      <c r="IT1093" s="2"/>
      <c r="IU1093" s="2"/>
      <c r="IV1093" s="2"/>
      <c r="IW1093" s="2"/>
      <c r="IX1093" s="2"/>
      <c r="IY1093" s="2"/>
      <c r="IZ1093" s="2"/>
      <c r="JA1093" s="2"/>
      <c r="JB1093" s="2"/>
      <c r="JC1093" s="2"/>
      <c r="JD1093" s="2"/>
      <c r="JE1093" s="2"/>
      <c r="JF1093" s="2"/>
      <c r="JG1093" s="2"/>
      <c r="JH1093" s="2"/>
      <c r="JI1093" s="2"/>
      <c r="JJ1093" s="2"/>
      <c r="JK1093" s="2"/>
      <c r="JL1093" s="2"/>
      <c r="JM1093" s="2"/>
      <c r="JN1093" s="2"/>
      <c r="JO1093" s="2"/>
      <c r="JP1093" s="2"/>
      <c r="JQ1093" s="2"/>
      <c r="JR1093" s="2"/>
      <c r="JS1093" s="2"/>
      <c r="JT1093" s="2"/>
      <c r="JU1093" s="2"/>
      <c r="JV1093" s="2"/>
      <c r="JW1093" s="2"/>
      <c r="JX1093" s="2"/>
      <c r="JY1093" s="2"/>
      <c r="JZ1093" s="2"/>
      <c r="KA1093" s="2"/>
      <c r="KB1093" s="2"/>
      <c r="KC1093" s="2"/>
      <c r="KD1093" s="2"/>
      <c r="KE1093" s="2"/>
      <c r="KF1093" s="2"/>
      <c r="KG1093" s="2"/>
      <c r="KH1093" s="2"/>
      <c r="KI1093" s="2"/>
      <c r="KJ1093" s="2"/>
      <c r="KK1093" s="2"/>
      <c r="KL1093" s="2"/>
      <c r="KM1093" s="2"/>
      <c r="KN1093" s="2"/>
      <c r="KO1093" s="2"/>
      <c r="KP1093" s="2"/>
      <c r="KQ1093" s="2"/>
      <c r="KR1093" s="2"/>
      <c r="KS1093" s="2"/>
      <c r="KT1093" s="2"/>
      <c r="KU1093" s="2"/>
      <c r="KV1093" s="2"/>
      <c r="KW1093" s="2"/>
      <c r="KX1093" s="2"/>
      <c r="KY1093" s="2"/>
      <c r="KZ1093" s="2"/>
      <c r="LA1093" s="2"/>
      <c r="LB1093" s="2"/>
      <c r="LC1093" s="2"/>
      <c r="LD1093" s="2"/>
      <c r="LE1093" s="2"/>
      <c r="LF1093" s="2"/>
      <c r="LG1093" s="2"/>
      <c r="LH1093" s="2"/>
      <c r="LI1093" s="2"/>
      <c r="LJ1093" s="2"/>
      <c r="LK1093" s="2"/>
      <c r="LL1093" s="2"/>
      <c r="LM1093" s="2"/>
      <c r="LN1093" s="2"/>
      <c r="LO1093" s="2"/>
      <c r="LP1093" s="2"/>
      <c r="LQ1093" s="2"/>
      <c r="LR1093" s="2"/>
      <c r="LS1093" s="2"/>
      <c r="LT1093" s="2"/>
      <c r="LU1093" s="2"/>
      <c r="LV1093" s="2"/>
      <c r="LW1093" s="2"/>
      <c r="LX1093" s="2"/>
      <c r="LY1093" s="2"/>
      <c r="LZ1093" s="2"/>
      <c r="MA1093" s="2"/>
      <c r="MB1093" s="2"/>
      <c r="MC1093" s="2"/>
      <c r="MD1093" s="2"/>
      <c r="ME1093" s="2"/>
      <c r="MF1093" s="2"/>
      <c r="MG1093" s="2"/>
      <c r="MH1093" s="2"/>
      <c r="MI1093" s="2"/>
      <c r="MJ1093" s="2"/>
      <c r="MK1093" s="2"/>
      <c r="ML1093" s="2"/>
      <c r="MM1093" s="2"/>
      <c r="MN1093" s="2"/>
      <c r="MO1093" s="2"/>
      <c r="MP1093" s="2"/>
      <c r="MQ1093" s="2"/>
      <c r="MR1093" s="2"/>
      <c r="MS1093" s="2"/>
      <c r="MT1093" s="2"/>
      <c r="MU1093" s="2"/>
      <c r="MV1093" s="2"/>
      <c r="MW1093" s="2"/>
      <c r="MX1093" s="2"/>
      <c r="MY1093" s="2"/>
      <c r="MZ1093" s="2"/>
      <c r="NA1093" s="2"/>
      <c r="NB1093" s="2"/>
      <c r="NC1093" s="2"/>
      <c r="ND1093" s="2"/>
      <c r="NE1093" s="2"/>
      <c r="NF1093" s="2"/>
      <c r="NG1093" s="2"/>
      <c r="NH1093" s="2"/>
      <c r="NI1093" s="2"/>
      <c r="NJ1093" s="2"/>
      <c r="NK1093" s="2"/>
      <c r="NL1093" s="2"/>
      <c r="NM1093" s="2"/>
      <c r="NN1093" s="2"/>
      <c r="NO1093" s="2"/>
      <c r="NP1093" s="2"/>
      <c r="NQ1093" s="2"/>
      <c r="NR1093" s="2"/>
      <c r="NS1093" s="2"/>
      <c r="NT1093" s="2"/>
      <c r="NU1093" s="2"/>
      <c r="NV1093" s="2"/>
      <c r="NW1093" s="2"/>
      <c r="NX1093" s="2"/>
      <c r="NY1093" s="2"/>
      <c r="NZ1093" s="2"/>
      <c r="OA1093" s="2"/>
      <c r="OB1093" s="2"/>
      <c r="OC1093" s="2"/>
      <c r="OD1093" s="2"/>
      <c r="OE1093" s="2"/>
      <c r="OF1093" s="2"/>
      <c r="OG1093" s="2"/>
      <c r="OH1093" s="2"/>
      <c r="OI1093" s="2"/>
      <c r="OJ1093" s="2"/>
      <c r="OK1093" s="2"/>
      <c r="OL1093" s="2"/>
      <c r="OM1093" s="2"/>
      <c r="ON1093" s="2"/>
      <c r="OO1093" s="2"/>
      <c r="OP1093" s="2"/>
      <c r="OQ1093" s="2"/>
      <c r="OR1093" s="2"/>
      <c r="OS1093" s="2"/>
      <c r="OT1093" s="2"/>
      <c r="OU1093" s="2"/>
      <c r="OV1093" s="2"/>
      <c r="OW1093" s="2"/>
      <c r="OX1093" s="2"/>
      <c r="OY1093" s="2"/>
      <c r="OZ1093" s="2"/>
      <c r="PA1093" s="2"/>
      <c r="PB1093" s="2"/>
      <c r="PC1093" s="2"/>
      <c r="PD1093" s="2"/>
      <c r="PE1093" s="2"/>
      <c r="PF1093" s="2"/>
      <c r="PG1093" s="2"/>
      <c r="PH1093" s="2"/>
      <c r="PI1093" s="2"/>
      <c r="PJ1093" s="2"/>
      <c r="PK1093" s="2"/>
      <c r="PL1093" s="2"/>
      <c r="PM1093" s="2"/>
      <c r="PN1093" s="2"/>
      <c r="PO1093" s="2"/>
      <c r="PP1093" s="2"/>
      <c r="PQ1093" s="2"/>
      <c r="PR1093" s="2"/>
      <c r="PS1093" s="2"/>
      <c r="PT1093" s="2"/>
      <c r="PU1093" s="2"/>
      <c r="PV1093" s="2"/>
      <c r="PW1093" s="2"/>
      <c r="PX1093" s="2"/>
      <c r="PY1093" s="2"/>
      <c r="PZ1093" s="2"/>
      <c r="QA1093" s="2"/>
      <c r="QB1093" s="2"/>
      <c r="QC1093" s="2"/>
      <c r="QD1093" s="2"/>
      <c r="QE1093" s="2"/>
      <c r="QF1093" s="2"/>
      <c r="QG1093" s="2"/>
      <c r="QH1093" s="2"/>
      <c r="QI1093" s="2"/>
      <c r="QJ1093" s="2"/>
      <c r="QK1093" s="2"/>
      <c r="QL1093" s="2"/>
      <c r="QM1093" s="2"/>
      <c r="QN1093" s="2"/>
      <c r="QO1093" s="2"/>
      <c r="QP1093" s="2"/>
      <c r="QQ1093" s="2"/>
      <c r="QR1093" s="2"/>
      <c r="QS1093" s="2"/>
      <c r="QT1093" s="2"/>
      <c r="QU1093" s="2"/>
      <c r="QV1093" s="2"/>
      <c r="QW1093" s="2"/>
      <c r="QX1093" s="2"/>
      <c r="QY1093" s="2"/>
      <c r="QZ1093" s="2"/>
      <c r="RA1093" s="2"/>
      <c r="RB1093" s="2"/>
      <c r="RC1093" s="2"/>
      <c r="RD1093" s="2"/>
      <c r="RE1093" s="2"/>
      <c r="RF1093" s="2"/>
      <c r="RG1093" s="2"/>
      <c r="RH1093" s="2"/>
      <c r="RI1093" s="2"/>
      <c r="RJ1093" s="2"/>
      <c r="RK1093" s="2"/>
      <c r="RL1093" s="2"/>
      <c r="RM1093" s="2"/>
      <c r="RN1093" s="2"/>
      <c r="RO1093" s="2"/>
      <c r="RP1093" s="2"/>
      <c r="RQ1093" s="2"/>
      <c r="RR1093" s="2"/>
      <c r="RS1093" s="2"/>
      <c r="RT1093" s="2"/>
      <c r="RU1093" s="2"/>
      <c r="RV1093" s="2"/>
      <c r="RW1093" s="2"/>
      <c r="RX1093" s="2"/>
      <c r="RY1093" s="2"/>
      <c r="RZ1093" s="2"/>
      <c r="SA1093" s="2"/>
      <c r="SB1093" s="2"/>
      <c r="SC1093" s="2"/>
      <c r="SD1093" s="2"/>
      <c r="SE1093" s="2"/>
      <c r="SF1093" s="2"/>
      <c r="SG1093" s="2"/>
      <c r="SH1093" s="2"/>
      <c r="SI1093" s="2"/>
      <c r="SJ1093" s="2"/>
      <c r="SK1093" s="2"/>
      <c r="SL1093" s="2"/>
      <c r="SM1093" s="2"/>
      <c r="SN1093" s="2"/>
      <c r="SO1093" s="2"/>
      <c r="SP1093" s="2"/>
      <c r="SQ1093" s="2"/>
      <c r="SR1093" s="2"/>
      <c r="SS1093" s="2"/>
      <c r="ST1093" s="2"/>
      <c r="SU1093" s="2"/>
      <c r="SV1093" s="2"/>
      <c r="SW1093" s="2"/>
      <c r="SX1093" s="2"/>
      <c r="SY1093" s="2"/>
      <c r="SZ1093" s="2"/>
      <c r="TA1093" s="2"/>
      <c r="TB1093" s="2"/>
      <c r="TC1093" s="2"/>
      <c r="TD1093" s="2"/>
      <c r="TE1093" s="2"/>
      <c r="TF1093" s="2"/>
      <c r="TG1093" s="2"/>
      <c r="TH1093" s="2"/>
      <c r="TI1093" s="2"/>
      <c r="TJ1093" s="2"/>
      <c r="TK1093" s="2"/>
      <c r="TL1093" s="2"/>
      <c r="TM1093" s="2"/>
      <c r="TN1093" s="2"/>
      <c r="TO1093" s="2"/>
      <c r="TP1093" s="2"/>
      <c r="TQ1093" s="2"/>
      <c r="TR1093" s="2"/>
      <c r="TS1093" s="2"/>
      <c r="TT1093" s="2"/>
      <c r="TU1093" s="2"/>
      <c r="TV1093" s="2"/>
      <c r="TW1093" s="2"/>
      <c r="TX1093" s="2"/>
      <c r="TY1093" s="2"/>
      <c r="TZ1093" s="2"/>
      <c r="UA1093" s="2"/>
      <c r="UB1093" s="2"/>
      <c r="UC1093" s="2"/>
      <c r="UD1093" s="2"/>
      <c r="UE1093" s="2"/>
      <c r="UF1093" s="2"/>
      <c r="UG1093" s="2"/>
      <c r="UH1093" s="2"/>
      <c r="UI1093" s="2"/>
      <c r="UJ1093" s="2"/>
      <c r="UK1093" s="2"/>
      <c r="UL1093" s="2"/>
      <c r="UM1093" s="2"/>
      <c r="UN1093" s="2"/>
      <c r="UO1093" s="2"/>
      <c r="UP1093" s="2"/>
      <c r="UQ1093" s="2"/>
      <c r="UR1093" s="2"/>
      <c r="US1093" s="2"/>
      <c r="UT1093" s="2"/>
      <c r="UU1093" s="2"/>
      <c r="UV1093" s="2"/>
      <c r="UW1093" s="2"/>
      <c r="UX1093" s="2"/>
      <c r="UY1093" s="2"/>
      <c r="UZ1093" s="2"/>
      <c r="VA1093" s="2"/>
      <c r="VB1093" s="2"/>
      <c r="VC1093" s="2"/>
      <c r="VD1093" s="2"/>
      <c r="VE1093" s="2"/>
      <c r="VF1093" s="2"/>
      <c r="VG1093" s="2"/>
      <c r="VH1093" s="2"/>
      <c r="VI1093" s="2"/>
      <c r="VJ1093" s="2"/>
      <c r="VK1093" s="2"/>
      <c r="VL1093" s="2"/>
      <c r="VM1093" s="2"/>
      <c r="VN1093" s="2"/>
      <c r="VO1093" s="2"/>
      <c r="VP1093" s="2"/>
      <c r="VQ1093" s="2"/>
      <c r="VR1093" s="2"/>
      <c r="VS1093" s="2"/>
      <c r="VT1093" s="2"/>
      <c r="VU1093" s="2"/>
      <c r="VV1093" s="2"/>
      <c r="VW1093" s="2"/>
      <c r="VX1093" s="2"/>
      <c r="VY1093" s="2"/>
      <c r="VZ1093" s="2"/>
      <c r="WA1093" s="2"/>
      <c r="WB1093" s="2"/>
      <c r="WC1093" s="2"/>
      <c r="WD1093" s="2"/>
      <c r="WE1093" s="2"/>
      <c r="WF1093" s="2"/>
      <c r="WG1093" s="2"/>
      <c r="WH1093" s="2"/>
      <c r="WI1093" s="2"/>
      <c r="WJ1093" s="2"/>
      <c r="WK1093" s="2"/>
      <c r="WL1093" s="2"/>
      <c r="WM1093" s="2"/>
      <c r="WN1093" s="2"/>
      <c r="WO1093" s="2"/>
      <c r="WP1093" s="2"/>
      <c r="WQ1093" s="2"/>
      <c r="WR1093" s="2"/>
      <c r="WS1093" s="2"/>
      <c r="WT1093" s="2"/>
      <c r="WU1093" s="2"/>
      <c r="WV1093" s="2"/>
      <c r="WW1093" s="2"/>
      <c r="WX1093" s="2"/>
      <c r="WY1093" s="2"/>
      <c r="WZ1093" s="2"/>
      <c r="XA1093" s="2"/>
      <c r="XB1093" s="2"/>
      <c r="XC1093" s="2"/>
      <c r="XD1093" s="2"/>
      <c r="XE1093" s="2"/>
      <c r="XF1093" s="2"/>
      <c r="XG1093" s="2"/>
      <c r="XH1093" s="2"/>
      <c r="XI1093" s="2"/>
      <c r="XJ1093" s="2"/>
      <c r="XK1093" s="2"/>
      <c r="XL1093" s="2"/>
      <c r="XM1093" s="2"/>
      <c r="XN1093" s="2"/>
      <c r="XO1093" s="2"/>
      <c r="XP1093" s="2"/>
      <c r="XQ1093" s="2"/>
      <c r="XR1093" s="2"/>
      <c r="XS1093" s="2"/>
      <c r="XT1093" s="2"/>
      <c r="XU1093" s="2"/>
      <c r="XV1093" s="2"/>
      <c r="XW1093" s="2"/>
      <c r="XX1093" s="2"/>
      <c r="XY1093" s="2"/>
      <c r="XZ1093" s="2"/>
      <c r="YA1093" s="2"/>
      <c r="YB1093" s="2"/>
      <c r="YC1093" s="2"/>
      <c r="YD1093" s="2"/>
      <c r="YE1093" s="2"/>
      <c r="YF1093" s="2"/>
      <c r="YG1093" s="2"/>
      <c r="YH1093" s="2"/>
      <c r="YI1093" s="2"/>
      <c r="YJ1093" s="2"/>
      <c r="YK1093" s="2"/>
      <c r="YL1093" s="2"/>
      <c r="YM1093" s="2"/>
      <c r="YN1093" s="2"/>
      <c r="YO1093" s="2"/>
      <c r="YP1093" s="2"/>
      <c r="YQ1093" s="2"/>
      <c r="YR1093" s="2"/>
      <c r="YS1093" s="2"/>
      <c r="YT1093" s="2"/>
      <c r="YU1093" s="2"/>
      <c r="YV1093" s="2"/>
      <c r="YW1093" s="2"/>
      <c r="YX1093" s="2"/>
      <c r="YY1093" s="2"/>
      <c r="YZ1093" s="2"/>
      <c r="ZA1093" s="2"/>
      <c r="ZB1093" s="2"/>
      <c r="ZC1093" s="2"/>
      <c r="ZD1093" s="2"/>
      <c r="ZE1093" s="2"/>
      <c r="ZF1093" s="2"/>
      <c r="ZG1093" s="2"/>
      <c r="ZH1093" s="2"/>
      <c r="ZI1093" s="2"/>
      <c r="ZJ1093" s="2"/>
      <c r="ZK1093" s="2"/>
      <c r="ZL1093" s="2"/>
      <c r="ZM1093" s="2"/>
      <c r="ZN1093" s="2"/>
      <c r="ZO1093" s="2"/>
      <c r="ZP1093" s="2"/>
      <c r="ZQ1093" s="2"/>
      <c r="ZR1093" s="2"/>
      <c r="ZS1093" s="2"/>
      <c r="ZT1093" s="2"/>
      <c r="ZU1093" s="2"/>
      <c r="ZV1093" s="2"/>
      <c r="ZW1093" s="2"/>
      <c r="ZX1093" s="2"/>
      <c r="ZY1093" s="2"/>
      <c r="ZZ1093" s="2"/>
      <c r="AAA1093" s="2"/>
      <c r="AAB1093" s="2"/>
      <c r="AAC1093" s="2"/>
      <c r="AAD1093" s="2"/>
      <c r="AAE1093" s="2"/>
      <c r="AAF1093" s="2"/>
      <c r="AAG1093" s="2"/>
      <c r="AAH1093" s="2"/>
      <c r="AAI1093" s="2"/>
      <c r="AAJ1093" s="2"/>
      <c r="AAK1093" s="2"/>
      <c r="AAL1093" s="2"/>
      <c r="AAM1093" s="2"/>
      <c r="AAN1093" s="2"/>
      <c r="AAO1093" s="2"/>
      <c r="AAP1093" s="2"/>
      <c r="AAQ1093" s="2"/>
      <c r="AAR1093" s="2"/>
      <c r="AAS1093" s="2"/>
      <c r="AAT1093" s="2"/>
      <c r="AAU1093" s="2"/>
      <c r="AAV1093" s="2"/>
      <c r="AAW1093" s="2"/>
      <c r="AAX1093" s="2"/>
      <c r="AAY1093" s="2"/>
      <c r="AAZ1093" s="2"/>
      <c r="ABA1093" s="2"/>
      <c r="ABB1093" s="2"/>
      <c r="ABC1093" s="2"/>
      <c r="ABD1093" s="2"/>
      <c r="ABE1093" s="2"/>
      <c r="ABF1093" s="2"/>
      <c r="ABG1093" s="2"/>
      <c r="ABH1093" s="2"/>
      <c r="ABI1093" s="2"/>
      <c r="ABJ1093" s="2"/>
      <c r="ABK1093" s="2"/>
      <c r="ABL1093" s="2"/>
      <c r="ABM1093" s="2"/>
      <c r="ABN1093" s="2"/>
      <c r="ABO1093" s="2"/>
      <c r="ABP1093" s="2"/>
      <c r="ABQ1093" s="2"/>
      <c r="ABR1093" s="2"/>
      <c r="ABS1093" s="2"/>
      <c r="ABT1093" s="2"/>
      <c r="ABU1093" s="2"/>
      <c r="ABV1093" s="2"/>
      <c r="ABW1093" s="2"/>
      <c r="ABX1093" s="2"/>
      <c r="ABY1093" s="2"/>
      <c r="ABZ1093" s="2"/>
    </row>
    <row r="1094" spans="1:754" x14ac:dyDescent="0.2">
      <c r="A1094">
        <v>1925</v>
      </c>
      <c r="B1094" s="20" t="s">
        <v>65</v>
      </c>
      <c r="C1094" s="5">
        <v>1061516</v>
      </c>
      <c r="D1094">
        <v>7583</v>
      </c>
      <c r="E1094" s="7">
        <f>C1094/D1094</f>
        <v>139.98628511143346</v>
      </c>
      <c r="F1094" s="11">
        <f>C1094/1715443</f>
        <v>0.61879992515052962</v>
      </c>
    </row>
    <row r="1095" spans="1:754" x14ac:dyDescent="0.2">
      <c r="A1095">
        <v>1910</v>
      </c>
      <c r="B1095" s="20" t="s">
        <v>65</v>
      </c>
      <c r="C1095" s="5">
        <v>1012449</v>
      </c>
      <c r="D1095">
        <v>8224</v>
      </c>
      <c r="E1095" s="7">
        <f>C1095/D1095</f>
        <v>123.10907101167315</v>
      </c>
      <c r="F1095" s="11">
        <f>C1095/1715443</f>
        <v>0.59019681796480561</v>
      </c>
      <c r="DU1095" s="2"/>
      <c r="DV1095" s="2"/>
      <c r="DW1095" s="2"/>
      <c r="DX1095" s="2"/>
      <c r="DY1095" s="2"/>
      <c r="DZ1095" s="2"/>
      <c r="EA1095" s="2"/>
      <c r="EB1095" s="2"/>
      <c r="EC1095" s="2"/>
      <c r="ED1095" s="2"/>
      <c r="EE1095" s="2"/>
      <c r="EF1095" s="2"/>
      <c r="EG1095" s="2"/>
      <c r="EH1095" s="2"/>
      <c r="EI1095" s="2"/>
      <c r="EJ1095" s="2"/>
      <c r="EK1095" s="2"/>
      <c r="EL1095" s="2"/>
      <c r="EM1095" s="2"/>
      <c r="EN1095" s="2"/>
      <c r="EO1095" s="2"/>
      <c r="EP1095" s="2"/>
      <c r="EQ1095" s="2"/>
      <c r="ER1095" s="2"/>
      <c r="ES1095" s="2"/>
      <c r="ET1095" s="2"/>
      <c r="EU1095" s="2"/>
      <c r="EV1095" s="2"/>
      <c r="EW1095" s="2"/>
      <c r="EX1095" s="2"/>
      <c r="EY1095" s="2"/>
      <c r="EZ1095" s="2"/>
      <c r="FA1095" s="2"/>
      <c r="FB1095" s="2"/>
      <c r="FC1095" s="2"/>
      <c r="FD1095" s="2"/>
      <c r="FE1095" s="2"/>
      <c r="FF1095" s="2"/>
      <c r="FG1095" s="2"/>
      <c r="FH1095" s="2"/>
      <c r="FI1095" s="2"/>
      <c r="FJ1095" s="2"/>
      <c r="FK1095" s="2"/>
      <c r="FL1095" s="2"/>
      <c r="FM1095" s="2"/>
      <c r="FN1095" s="2"/>
      <c r="FO1095" s="2"/>
      <c r="FP1095" s="2"/>
      <c r="FQ1095" s="2"/>
      <c r="FR1095" s="2"/>
      <c r="FS1095" s="2"/>
      <c r="FT1095" s="2"/>
      <c r="FU1095" s="2"/>
      <c r="FV1095" s="2"/>
      <c r="FW1095" s="2"/>
      <c r="FX1095" s="2"/>
      <c r="FY1095" s="2"/>
      <c r="FZ1095" s="2"/>
      <c r="GA1095" s="2"/>
      <c r="GB1095" s="2"/>
      <c r="GC1095" s="2"/>
      <c r="GD1095" s="2"/>
      <c r="GE1095" s="2"/>
      <c r="GF1095" s="2"/>
      <c r="GG1095" s="2"/>
      <c r="GH1095" s="2"/>
      <c r="GI1095" s="2"/>
      <c r="GJ1095" s="2"/>
      <c r="GK1095" s="2"/>
      <c r="GL1095" s="2"/>
      <c r="GM1095" s="2"/>
      <c r="GN1095" s="2"/>
      <c r="GO1095" s="2"/>
      <c r="GP1095" s="2"/>
      <c r="GQ1095" s="2"/>
      <c r="GR1095" s="2"/>
      <c r="GS1095" s="2"/>
      <c r="GT1095" s="2"/>
      <c r="GU1095" s="2"/>
      <c r="GV1095" s="2"/>
      <c r="GW1095" s="2"/>
      <c r="GX1095" s="2"/>
      <c r="GY1095" s="2"/>
      <c r="GZ1095" s="2"/>
      <c r="HA1095" s="2"/>
      <c r="HB1095" s="2"/>
      <c r="HC1095" s="2"/>
      <c r="HD1095" s="2"/>
      <c r="HE1095" s="2"/>
      <c r="HF1095" s="2"/>
      <c r="HG1095" s="2"/>
      <c r="HH1095" s="2"/>
      <c r="HI1095" s="2"/>
      <c r="HJ1095" s="2"/>
      <c r="HK1095" s="2"/>
      <c r="HL1095" s="2"/>
      <c r="HM1095" s="2"/>
      <c r="HN1095" s="2"/>
      <c r="HO1095" s="2"/>
      <c r="HP1095" s="2"/>
      <c r="HQ1095" s="2"/>
      <c r="HR1095" s="2"/>
      <c r="HS1095" s="2"/>
      <c r="HT1095" s="2"/>
      <c r="HU1095" s="2"/>
      <c r="HV1095" s="2"/>
      <c r="HW1095" s="2"/>
      <c r="HX1095" s="2"/>
      <c r="HY1095" s="2"/>
      <c r="HZ1095" s="2"/>
      <c r="IA1095" s="2"/>
      <c r="IB1095" s="2"/>
      <c r="IC1095" s="2"/>
      <c r="ID1095" s="2"/>
      <c r="IE1095" s="2"/>
      <c r="IF1095" s="2"/>
      <c r="IG1095" s="2"/>
      <c r="IH1095" s="2"/>
      <c r="II1095" s="2"/>
      <c r="IJ1095" s="2"/>
      <c r="IK1095" s="2"/>
      <c r="IL1095" s="2"/>
      <c r="IM1095" s="2"/>
      <c r="IN1095" s="2"/>
      <c r="IO1095" s="2"/>
      <c r="IP1095" s="2"/>
      <c r="IQ1095" s="2"/>
      <c r="IR1095" s="2"/>
      <c r="IS1095" s="2"/>
      <c r="IT1095" s="2"/>
      <c r="IU1095" s="2"/>
      <c r="IV1095" s="2"/>
      <c r="IW1095" s="2"/>
      <c r="IX1095" s="2"/>
      <c r="IY1095" s="2"/>
      <c r="IZ1095" s="2"/>
      <c r="JA1095" s="2"/>
      <c r="JB1095" s="2"/>
      <c r="JC1095" s="2"/>
      <c r="JD1095" s="2"/>
      <c r="JE1095" s="2"/>
      <c r="JF1095" s="2"/>
      <c r="JG1095" s="2"/>
      <c r="JH1095" s="2"/>
      <c r="JI1095" s="2"/>
      <c r="JJ1095" s="2"/>
      <c r="JK1095" s="2"/>
      <c r="JL1095" s="2"/>
      <c r="JM1095" s="2"/>
      <c r="JN1095" s="2"/>
      <c r="JO1095" s="2"/>
      <c r="JP1095" s="2"/>
      <c r="JQ1095" s="2"/>
      <c r="JR1095" s="2"/>
      <c r="JS1095" s="2"/>
      <c r="JT1095" s="2"/>
      <c r="JU1095" s="2"/>
      <c r="JV1095" s="2"/>
      <c r="JW1095" s="2"/>
      <c r="JX1095" s="2"/>
      <c r="JY1095" s="2"/>
      <c r="JZ1095" s="2"/>
      <c r="KA1095" s="2"/>
      <c r="KB1095" s="2"/>
      <c r="KC1095" s="2"/>
      <c r="KD1095" s="2"/>
      <c r="KE1095" s="2"/>
      <c r="KF1095" s="2"/>
      <c r="KG1095" s="2"/>
      <c r="KH1095" s="2"/>
      <c r="KI1095" s="2"/>
      <c r="KJ1095" s="2"/>
      <c r="KK1095" s="2"/>
      <c r="KL1095" s="2"/>
      <c r="KM1095" s="2"/>
      <c r="KN1095" s="2"/>
      <c r="KO1095" s="2"/>
      <c r="KP1095" s="2"/>
      <c r="KQ1095" s="2"/>
      <c r="KR1095" s="2"/>
      <c r="KS1095" s="2"/>
      <c r="KT1095" s="2"/>
      <c r="KU1095" s="2"/>
      <c r="KV1095" s="2"/>
      <c r="KW1095" s="2"/>
      <c r="KX1095" s="2"/>
      <c r="KY1095" s="2"/>
      <c r="KZ1095" s="2"/>
      <c r="LA1095" s="2"/>
      <c r="LB1095" s="2"/>
      <c r="LC1095" s="2"/>
      <c r="LD1095" s="2"/>
      <c r="LE1095" s="2"/>
      <c r="LF1095" s="2"/>
      <c r="LG1095" s="2"/>
      <c r="LH1095" s="2"/>
      <c r="LI1095" s="2"/>
      <c r="LJ1095" s="2"/>
      <c r="LK1095" s="2"/>
      <c r="LL1095" s="2"/>
      <c r="LM1095" s="2"/>
      <c r="LN1095" s="2"/>
      <c r="LO1095" s="2"/>
      <c r="LP1095" s="2"/>
      <c r="LQ1095" s="2"/>
      <c r="LR1095" s="2"/>
      <c r="LS1095" s="2"/>
      <c r="LT1095" s="2"/>
      <c r="LU1095" s="2"/>
      <c r="LV1095" s="2"/>
      <c r="LW1095" s="2"/>
      <c r="LX1095" s="2"/>
      <c r="LY1095" s="2"/>
      <c r="LZ1095" s="2"/>
      <c r="MA1095" s="2"/>
      <c r="MB1095" s="2"/>
      <c r="MC1095" s="2"/>
      <c r="MD1095" s="2"/>
      <c r="ME1095" s="2"/>
      <c r="MF1095" s="2"/>
      <c r="MG1095" s="2"/>
      <c r="MH1095" s="2"/>
      <c r="MI1095" s="2"/>
      <c r="MJ1095" s="2"/>
      <c r="MK1095" s="2"/>
      <c r="ML1095" s="2"/>
      <c r="MM1095" s="2"/>
      <c r="MN1095" s="2"/>
      <c r="MO1095" s="2"/>
      <c r="MP1095" s="2"/>
      <c r="MQ1095" s="2"/>
      <c r="MR1095" s="2"/>
      <c r="MS1095" s="2"/>
      <c r="MT1095" s="2"/>
      <c r="MU1095" s="2"/>
      <c r="MV1095" s="2"/>
      <c r="MW1095" s="2"/>
      <c r="MX1095" s="2"/>
      <c r="MY1095" s="2"/>
      <c r="MZ1095" s="2"/>
      <c r="NA1095" s="2"/>
      <c r="NB1095" s="2"/>
      <c r="NC1095" s="2"/>
      <c r="ND1095" s="2"/>
      <c r="NE1095" s="2"/>
      <c r="NF1095" s="2"/>
      <c r="NG1095" s="2"/>
      <c r="NH1095" s="2"/>
      <c r="NI1095" s="2"/>
      <c r="NJ1095" s="2"/>
      <c r="NK1095" s="2"/>
      <c r="NL1095" s="2"/>
      <c r="NM1095" s="2"/>
      <c r="NN1095" s="2"/>
      <c r="NO1095" s="2"/>
      <c r="NP1095" s="2"/>
      <c r="NQ1095" s="2"/>
      <c r="NR1095" s="2"/>
      <c r="NS1095" s="2"/>
      <c r="NT1095" s="2"/>
      <c r="NU1095" s="2"/>
      <c r="NV1095" s="2"/>
      <c r="NW1095" s="2"/>
      <c r="NX1095" s="2"/>
      <c r="NY1095" s="2"/>
      <c r="NZ1095" s="2"/>
      <c r="OA1095" s="2"/>
      <c r="OB1095" s="2"/>
      <c r="OC1095" s="2"/>
      <c r="OD1095" s="2"/>
      <c r="OE1095" s="2"/>
      <c r="OF1095" s="2"/>
      <c r="OG1095" s="2"/>
      <c r="OH1095" s="2"/>
      <c r="OI1095" s="2"/>
      <c r="OJ1095" s="2"/>
      <c r="OK1095" s="2"/>
      <c r="OL1095" s="2"/>
      <c r="OM1095" s="2"/>
      <c r="ON1095" s="2"/>
      <c r="OO1095" s="2"/>
      <c r="OP1095" s="2"/>
      <c r="OQ1095" s="2"/>
      <c r="OR1095" s="2"/>
      <c r="OS1095" s="2"/>
      <c r="OT1095" s="2"/>
      <c r="OU1095" s="2"/>
      <c r="OV1095" s="2"/>
      <c r="OW1095" s="2"/>
      <c r="OX1095" s="2"/>
      <c r="OY1095" s="2"/>
      <c r="OZ1095" s="2"/>
      <c r="PA1095" s="2"/>
      <c r="PB1095" s="2"/>
      <c r="PC1095" s="2"/>
      <c r="PD1095" s="2"/>
      <c r="PE1095" s="2"/>
      <c r="PF1095" s="2"/>
      <c r="PG1095" s="2"/>
      <c r="PH1095" s="2"/>
      <c r="PI1095" s="2"/>
      <c r="PJ1095" s="2"/>
      <c r="PK1095" s="2"/>
      <c r="PL1095" s="2"/>
      <c r="PM1095" s="2"/>
      <c r="PN1095" s="2"/>
      <c r="PO1095" s="2"/>
      <c r="PP1095" s="2"/>
      <c r="PQ1095" s="2"/>
      <c r="PR1095" s="2"/>
      <c r="PS1095" s="2"/>
      <c r="PT1095" s="2"/>
      <c r="PU1095" s="2"/>
      <c r="PV1095" s="2"/>
      <c r="PW1095" s="2"/>
      <c r="PX1095" s="2"/>
      <c r="PY1095" s="2"/>
      <c r="PZ1095" s="2"/>
      <c r="QA1095" s="2"/>
      <c r="QB1095" s="2"/>
      <c r="QC1095" s="2"/>
      <c r="QD1095" s="2"/>
      <c r="QE1095" s="2"/>
      <c r="QF1095" s="2"/>
      <c r="QG1095" s="2"/>
      <c r="QH1095" s="2"/>
      <c r="QI1095" s="2"/>
      <c r="QJ1095" s="2"/>
      <c r="QK1095" s="2"/>
      <c r="QL1095" s="2"/>
      <c r="QM1095" s="2"/>
      <c r="QN1095" s="2"/>
      <c r="QO1095" s="2"/>
      <c r="QP1095" s="2"/>
      <c r="QQ1095" s="2"/>
      <c r="QR1095" s="2"/>
      <c r="QS1095" s="2"/>
      <c r="QT1095" s="2"/>
      <c r="QU1095" s="2"/>
      <c r="QV1095" s="2"/>
      <c r="QW1095" s="2"/>
      <c r="QX1095" s="2"/>
      <c r="QY1095" s="2"/>
      <c r="QZ1095" s="2"/>
      <c r="RA1095" s="2"/>
      <c r="RB1095" s="2"/>
      <c r="RC1095" s="2"/>
      <c r="RD1095" s="2"/>
      <c r="RE1095" s="2"/>
      <c r="RF1095" s="2"/>
      <c r="RG1095" s="2"/>
      <c r="RH1095" s="2"/>
      <c r="RI1095" s="2"/>
      <c r="RJ1095" s="2"/>
      <c r="RK1095" s="2"/>
      <c r="RL1095" s="2"/>
      <c r="RM1095" s="2"/>
      <c r="RN1095" s="2"/>
      <c r="RO1095" s="2"/>
      <c r="RP1095" s="2"/>
      <c r="RQ1095" s="2"/>
      <c r="RR1095" s="2"/>
      <c r="RS1095" s="2"/>
      <c r="RT1095" s="2"/>
      <c r="RU1095" s="2"/>
      <c r="RV1095" s="2"/>
      <c r="RW1095" s="2"/>
      <c r="RX1095" s="2"/>
      <c r="RY1095" s="2"/>
      <c r="RZ1095" s="2"/>
      <c r="SA1095" s="2"/>
      <c r="SB1095" s="2"/>
      <c r="SC1095" s="2"/>
      <c r="SD1095" s="2"/>
      <c r="SE1095" s="2"/>
      <c r="SF1095" s="2"/>
      <c r="SG1095" s="2"/>
      <c r="SH1095" s="2"/>
      <c r="SI1095" s="2"/>
      <c r="SJ1095" s="2"/>
      <c r="SK1095" s="2"/>
      <c r="SL1095" s="2"/>
      <c r="SM1095" s="2"/>
      <c r="SN1095" s="2"/>
      <c r="SO1095" s="2"/>
      <c r="SP1095" s="2"/>
      <c r="SQ1095" s="2"/>
      <c r="SR1095" s="2"/>
      <c r="SS1095" s="2"/>
      <c r="ST1095" s="2"/>
      <c r="SU1095" s="2"/>
      <c r="SV1095" s="2"/>
      <c r="SW1095" s="2"/>
      <c r="SX1095" s="2"/>
      <c r="SY1095" s="2"/>
      <c r="SZ1095" s="2"/>
      <c r="TA1095" s="2"/>
      <c r="TB1095" s="2"/>
      <c r="TC1095" s="2"/>
      <c r="TD1095" s="2"/>
      <c r="TE1095" s="2"/>
      <c r="TF1095" s="2"/>
      <c r="TG1095" s="2"/>
      <c r="TH1095" s="2"/>
      <c r="TI1095" s="2"/>
      <c r="TJ1095" s="2"/>
      <c r="TK1095" s="2"/>
      <c r="TL1095" s="2"/>
      <c r="TM1095" s="2"/>
      <c r="TN1095" s="2"/>
      <c r="TO1095" s="2"/>
      <c r="TP1095" s="2"/>
      <c r="TQ1095" s="2"/>
      <c r="TR1095" s="2"/>
      <c r="TS1095" s="2"/>
      <c r="TT1095" s="2"/>
      <c r="TU1095" s="2"/>
      <c r="TV1095" s="2"/>
      <c r="TW1095" s="2"/>
      <c r="TX1095" s="2"/>
      <c r="TY1095" s="2"/>
      <c r="TZ1095" s="2"/>
      <c r="UA1095" s="2"/>
      <c r="UB1095" s="2"/>
      <c r="UC1095" s="2"/>
      <c r="UD1095" s="2"/>
      <c r="UE1095" s="2"/>
      <c r="UF1095" s="2"/>
      <c r="UG1095" s="2"/>
      <c r="UH1095" s="2"/>
      <c r="UI1095" s="2"/>
      <c r="UJ1095" s="2"/>
      <c r="UK1095" s="2"/>
      <c r="UL1095" s="2"/>
      <c r="UM1095" s="2"/>
      <c r="UN1095" s="2"/>
      <c r="UO1095" s="2"/>
      <c r="UP1095" s="2"/>
      <c r="UQ1095" s="2"/>
      <c r="UR1095" s="2"/>
      <c r="US1095" s="2"/>
      <c r="UT1095" s="2"/>
      <c r="UU1095" s="2"/>
      <c r="UV1095" s="2"/>
      <c r="UW1095" s="2"/>
      <c r="UX1095" s="2"/>
      <c r="UY1095" s="2"/>
      <c r="UZ1095" s="2"/>
      <c r="VA1095" s="2"/>
      <c r="VB1095" s="2"/>
      <c r="VC1095" s="2"/>
      <c r="VD1095" s="2"/>
      <c r="VE1095" s="2"/>
      <c r="VF1095" s="2"/>
      <c r="VG1095" s="2"/>
      <c r="VH1095" s="2"/>
      <c r="VI1095" s="2"/>
      <c r="VJ1095" s="2"/>
      <c r="VK1095" s="2"/>
      <c r="VL1095" s="2"/>
      <c r="VM1095" s="2"/>
      <c r="VN1095" s="2"/>
      <c r="VO1095" s="2"/>
      <c r="VP1095" s="2"/>
      <c r="VQ1095" s="2"/>
      <c r="VR1095" s="2"/>
      <c r="VS1095" s="2"/>
      <c r="VT1095" s="2"/>
      <c r="VU1095" s="2"/>
      <c r="VV1095" s="2"/>
      <c r="VW1095" s="2"/>
      <c r="VX1095" s="2"/>
      <c r="VY1095" s="2"/>
      <c r="VZ1095" s="2"/>
      <c r="WA1095" s="2"/>
      <c r="WB1095" s="2"/>
      <c r="WC1095" s="2"/>
      <c r="WD1095" s="2"/>
      <c r="WE1095" s="2"/>
      <c r="WF1095" s="2"/>
      <c r="WG1095" s="2"/>
      <c r="WH1095" s="2"/>
      <c r="WI1095" s="2"/>
      <c r="WJ1095" s="2"/>
      <c r="WK1095" s="2"/>
      <c r="WL1095" s="2"/>
      <c r="WM1095" s="2"/>
      <c r="WN1095" s="2"/>
      <c r="WO1095" s="2"/>
      <c r="WP1095" s="2"/>
      <c r="WQ1095" s="2"/>
      <c r="WR1095" s="2"/>
      <c r="WS1095" s="2"/>
      <c r="WT1095" s="2"/>
      <c r="WU1095" s="2"/>
      <c r="WV1095" s="2"/>
      <c r="WW1095" s="2"/>
      <c r="WX1095" s="2"/>
      <c r="WY1095" s="2"/>
      <c r="WZ1095" s="2"/>
      <c r="XA1095" s="2"/>
      <c r="XB1095" s="2"/>
      <c r="XC1095" s="2"/>
      <c r="XD1095" s="2"/>
      <c r="XE1095" s="2"/>
      <c r="XF1095" s="2"/>
      <c r="XG1095" s="2"/>
      <c r="XH1095" s="2"/>
      <c r="XI1095" s="2"/>
      <c r="XJ1095" s="2"/>
      <c r="XK1095" s="2"/>
      <c r="XL1095" s="2"/>
      <c r="XM1095" s="2"/>
      <c r="XN1095" s="2"/>
      <c r="XO1095" s="2"/>
      <c r="XP1095" s="2"/>
      <c r="XQ1095" s="2"/>
      <c r="XR1095" s="2"/>
      <c r="XS1095" s="2"/>
      <c r="XT1095" s="2"/>
      <c r="XU1095" s="2"/>
      <c r="XV1095" s="2"/>
      <c r="XW1095" s="2"/>
      <c r="XX1095" s="2"/>
      <c r="XY1095" s="2"/>
      <c r="XZ1095" s="2"/>
      <c r="YA1095" s="2"/>
      <c r="YB1095" s="2"/>
      <c r="YC1095" s="2"/>
      <c r="YD1095" s="2"/>
      <c r="YE1095" s="2"/>
      <c r="YF1095" s="2"/>
      <c r="YG1095" s="2"/>
      <c r="YH1095" s="2"/>
      <c r="YI1095" s="2"/>
      <c r="YJ1095" s="2"/>
      <c r="YK1095" s="2"/>
      <c r="YL1095" s="2"/>
      <c r="YM1095" s="2"/>
      <c r="YN1095" s="2"/>
      <c r="YO1095" s="2"/>
      <c r="YP1095" s="2"/>
      <c r="YQ1095" s="2"/>
      <c r="YR1095" s="2"/>
      <c r="YS1095" s="2"/>
      <c r="YT1095" s="2"/>
      <c r="YU1095" s="2"/>
      <c r="YV1095" s="2"/>
      <c r="YW1095" s="2"/>
      <c r="YX1095" s="2"/>
      <c r="YY1095" s="2"/>
      <c r="YZ1095" s="2"/>
      <c r="ZA1095" s="2"/>
      <c r="ZB1095" s="2"/>
      <c r="ZC1095" s="2"/>
      <c r="ZD1095" s="2"/>
      <c r="ZE1095" s="2"/>
      <c r="ZF1095" s="2"/>
      <c r="ZG1095" s="2"/>
      <c r="ZH1095" s="2"/>
      <c r="ZI1095" s="2"/>
      <c r="ZJ1095" s="2"/>
      <c r="ZK1095" s="2"/>
      <c r="ZL1095" s="2"/>
      <c r="ZM1095" s="2"/>
      <c r="ZN1095" s="2"/>
      <c r="ZO1095" s="2"/>
      <c r="ZP1095" s="2"/>
      <c r="ZQ1095" s="2"/>
      <c r="ZR1095" s="2"/>
      <c r="ZS1095" s="2"/>
      <c r="ZT1095" s="2"/>
      <c r="ZU1095" s="2"/>
      <c r="ZV1095" s="2"/>
      <c r="ZW1095" s="2"/>
      <c r="ZX1095" s="2"/>
      <c r="ZY1095" s="2"/>
      <c r="ZZ1095" s="2"/>
      <c r="AAA1095" s="2"/>
      <c r="AAB1095" s="2"/>
      <c r="AAC1095" s="2"/>
      <c r="AAD1095" s="2"/>
      <c r="AAE1095" s="2"/>
      <c r="AAF1095" s="2"/>
      <c r="AAG1095" s="2"/>
      <c r="AAH1095" s="2"/>
      <c r="AAI1095" s="2"/>
      <c r="AAJ1095" s="2"/>
      <c r="AAK1095" s="2"/>
      <c r="AAL1095" s="2"/>
      <c r="AAM1095" s="2"/>
      <c r="AAN1095" s="2"/>
      <c r="AAO1095" s="2"/>
      <c r="AAP1095" s="2"/>
      <c r="AAQ1095" s="2"/>
      <c r="AAR1095" s="2"/>
      <c r="AAS1095" s="2"/>
      <c r="AAT1095" s="2"/>
      <c r="AAU1095" s="2"/>
      <c r="AAV1095" s="2"/>
      <c r="AAW1095" s="2"/>
      <c r="AAX1095" s="2"/>
      <c r="AAY1095" s="2"/>
      <c r="AAZ1095" s="2"/>
      <c r="ABA1095" s="2"/>
      <c r="ABB1095" s="2"/>
      <c r="ABC1095" s="2"/>
      <c r="ABD1095" s="2"/>
      <c r="ABE1095" s="2"/>
      <c r="ABF1095" s="2"/>
      <c r="ABG1095" s="2"/>
      <c r="ABH1095" s="2"/>
      <c r="ABI1095" s="2"/>
      <c r="ABJ1095" s="2"/>
      <c r="ABK1095" s="2"/>
      <c r="ABL1095" s="2"/>
      <c r="ABM1095" s="2"/>
      <c r="ABN1095" s="2"/>
      <c r="ABO1095" s="2"/>
      <c r="ABP1095" s="2"/>
      <c r="ABQ1095" s="2"/>
      <c r="ABR1095" s="2"/>
      <c r="ABS1095" s="2"/>
      <c r="ABT1095" s="2"/>
      <c r="ABU1095" s="2"/>
      <c r="ABV1095" s="2"/>
      <c r="ABW1095" s="2"/>
      <c r="ABX1095" s="2"/>
      <c r="ABY1095" s="2"/>
      <c r="ABZ1095" s="2"/>
    </row>
    <row r="1096" spans="1:754" x14ac:dyDescent="0.2">
      <c r="A1096" s="2">
        <v>1935</v>
      </c>
      <c r="B1096" s="20" t="s">
        <v>65</v>
      </c>
      <c r="C1096" s="5">
        <v>991642</v>
      </c>
      <c r="D1096" s="6">
        <v>7000</v>
      </c>
      <c r="E1096" s="7">
        <f>C1096/D1096</f>
        <v>141.66314285714284</v>
      </c>
      <c r="F1096" s="11">
        <f>C1096/1715443</f>
        <v>0.578067589538096</v>
      </c>
    </row>
    <row r="1097" spans="1:754" x14ac:dyDescent="0.2">
      <c r="A1097" s="2">
        <v>1945</v>
      </c>
      <c r="B1097" s="20" t="s">
        <v>65</v>
      </c>
      <c r="C1097" s="6">
        <v>924476</v>
      </c>
      <c r="D1097" s="5">
        <v>6050</v>
      </c>
      <c r="E1097" s="7">
        <f>C1097/D1097</f>
        <v>152.80595041322314</v>
      </c>
      <c r="F1097" s="11">
        <f>C1097/1715443</f>
        <v>0.53891385490511778</v>
      </c>
    </row>
    <row r="1098" spans="1:754" x14ac:dyDescent="0.2">
      <c r="A1098" s="2">
        <v>1954</v>
      </c>
      <c r="B1098" s="20" t="s">
        <v>65</v>
      </c>
      <c r="C1098" s="6">
        <v>833930</v>
      </c>
      <c r="D1098" s="5">
        <v>4380</v>
      </c>
      <c r="E1098" s="7">
        <f>C1098/D1098</f>
        <v>190.39497716894977</v>
      </c>
      <c r="F1098" s="11">
        <f>C1098/1715443</f>
        <v>0.48613098773902719</v>
      </c>
    </row>
    <row r="1099" spans="1:754" x14ac:dyDescent="0.2">
      <c r="A1099" s="2">
        <v>1959</v>
      </c>
      <c r="B1099" s="20" t="s">
        <v>65</v>
      </c>
      <c r="C1099" s="6">
        <v>716416</v>
      </c>
      <c r="D1099" s="5">
        <v>3426</v>
      </c>
      <c r="E1099" s="7">
        <f>C1099/D1099</f>
        <v>209.11150029188559</v>
      </c>
      <c r="F1099" s="11">
        <f>C1099/1715443</f>
        <v>0.41762740003602566</v>
      </c>
      <c r="G1099" s="15"/>
    </row>
    <row r="1100" spans="1:754" x14ac:dyDescent="0.2">
      <c r="A1100" s="2">
        <v>1964</v>
      </c>
      <c r="B1100" s="20" t="s">
        <v>65</v>
      </c>
      <c r="C1100" s="6">
        <v>664649</v>
      </c>
      <c r="D1100" s="5">
        <v>2895</v>
      </c>
      <c r="E1100" s="7">
        <f>C1100/D1100</f>
        <v>229.58514680483592</v>
      </c>
      <c r="F1100" s="11">
        <f>C1100/1715443</f>
        <v>0.38745035538924932</v>
      </c>
      <c r="G1100" s="15"/>
    </row>
    <row r="1101" spans="1:754" x14ac:dyDescent="0.2">
      <c r="A1101" s="2">
        <v>1969</v>
      </c>
      <c r="B1101" s="20" t="s">
        <v>65</v>
      </c>
      <c r="C1101" s="6">
        <v>543494</v>
      </c>
      <c r="D1101" s="5">
        <v>2190</v>
      </c>
      <c r="E1101" s="7">
        <f>C1101/D1101</f>
        <v>248.17077625570775</v>
      </c>
      <c r="F1101" s="11">
        <f>C1101/1715443</f>
        <v>0.31682428387302869</v>
      </c>
      <c r="G1101" s="15"/>
    </row>
    <row r="1102" spans="1:754" x14ac:dyDescent="0.2">
      <c r="A1102">
        <v>1997</v>
      </c>
      <c r="B1102" s="19" t="s">
        <v>66</v>
      </c>
      <c r="C1102" s="6">
        <v>348971</v>
      </c>
      <c r="D1102">
        <v>1295</v>
      </c>
      <c r="E1102" s="7">
        <f>C1102/D1102</f>
        <v>269.47567567567569</v>
      </c>
      <c r="F1102" s="11">
        <f>C1102/889958</f>
        <v>0.39212075176581368</v>
      </c>
      <c r="G1102" s="14">
        <v>98907</v>
      </c>
      <c r="H1102" s="16">
        <f>C1102/G1102</f>
        <v>3.5282740352047886</v>
      </c>
    </row>
    <row r="1103" spans="1:754" x14ac:dyDescent="0.2">
      <c r="A1103">
        <v>1992</v>
      </c>
      <c r="B1103" s="19" t="s">
        <v>66</v>
      </c>
      <c r="C1103" s="6">
        <v>363293</v>
      </c>
      <c r="D1103">
        <v>1254</v>
      </c>
      <c r="E1103" s="7">
        <f>C1103/D1103</f>
        <v>289.707336523126</v>
      </c>
      <c r="F1103" s="11">
        <f>C1103/889958</f>
        <v>0.40821364603722871</v>
      </c>
      <c r="G1103" s="5">
        <v>100232</v>
      </c>
      <c r="H1103" s="16">
        <f>C1103/G1103</f>
        <v>3.6245211110224278</v>
      </c>
    </row>
    <row r="1104" spans="1:754" x14ac:dyDescent="0.2">
      <c r="A1104" s="2">
        <v>2002</v>
      </c>
      <c r="B1104" s="19" t="s">
        <v>66</v>
      </c>
      <c r="C1104" s="6">
        <v>373294</v>
      </c>
      <c r="D1104">
        <v>1501</v>
      </c>
      <c r="E1104" s="7">
        <f>C1104/D1104</f>
        <v>248.69686875416389</v>
      </c>
      <c r="F1104" s="11">
        <f>C1104/889958</f>
        <v>0.41945125500304509</v>
      </c>
      <c r="G1104" s="5">
        <v>99583</v>
      </c>
      <c r="H1104" s="16">
        <f>C1104/G1104</f>
        <v>3.7485715433357099</v>
      </c>
    </row>
    <row r="1105" spans="1:754" x14ac:dyDescent="0.2">
      <c r="A1105" s="2">
        <v>2007</v>
      </c>
      <c r="B1105" s="19" t="s">
        <v>66</v>
      </c>
      <c r="C1105" s="5">
        <v>371932</v>
      </c>
      <c r="D1105">
        <v>1578</v>
      </c>
      <c r="E1105" s="7">
        <f>C1105/D1105</f>
        <v>235.69835234474019</v>
      </c>
      <c r="F1105" s="11">
        <f>C1105/889958</f>
        <v>0.41792084570283095</v>
      </c>
      <c r="G1105" s="14">
        <v>98541</v>
      </c>
      <c r="H1105" s="16">
        <f>C1105/G1105</f>
        <v>3.774388325671548</v>
      </c>
    </row>
    <row r="1106" spans="1:754" x14ac:dyDescent="0.2">
      <c r="A1106">
        <v>1987</v>
      </c>
      <c r="B1106" s="19" t="s">
        <v>66</v>
      </c>
      <c r="C1106" s="6">
        <v>388822</v>
      </c>
      <c r="D1106" s="5">
        <v>1407</v>
      </c>
      <c r="E1106" s="7">
        <f>C1106/D1106</f>
        <v>276.34825870646767</v>
      </c>
      <c r="F1106" s="11">
        <f>C1106/889958</f>
        <v>0.43689926940372464</v>
      </c>
      <c r="G1106" s="14">
        <v>96983</v>
      </c>
      <c r="H1106" s="16">
        <f>C1106/G1106</f>
        <v>4.0091768660486888</v>
      </c>
    </row>
    <row r="1107" spans="1:754" x14ac:dyDescent="0.2">
      <c r="A1107" s="2">
        <v>2012</v>
      </c>
      <c r="B1107" s="19" t="s">
        <v>66</v>
      </c>
      <c r="C1107" s="5">
        <v>405727</v>
      </c>
      <c r="D1107">
        <v>1667</v>
      </c>
      <c r="E1107" s="7">
        <f>C1107/D1107</f>
        <v>243.38752249550089</v>
      </c>
      <c r="F1107" s="11">
        <f>C1107/889958</f>
        <v>0.45589454783259437</v>
      </c>
      <c r="G1107" s="14">
        <v>98903</v>
      </c>
      <c r="H1107" s="16">
        <f>C1107/G1107</f>
        <v>4.102271922995258</v>
      </c>
    </row>
    <row r="1108" spans="1:754" x14ac:dyDescent="0.2">
      <c r="A1108" s="2">
        <v>2017</v>
      </c>
      <c r="B1108" s="19" t="s">
        <v>66</v>
      </c>
      <c r="C1108" s="5">
        <v>397157</v>
      </c>
      <c r="D1108">
        <v>1542</v>
      </c>
      <c r="E1108" s="7">
        <f>C1108/D1108</f>
        <v>257.55966277561606</v>
      </c>
      <c r="F1108" s="11">
        <f>C1108/889958</f>
        <v>0.44626487991568142</v>
      </c>
      <c r="G1108" s="14">
        <v>96379</v>
      </c>
      <c r="H1108" s="16">
        <f>C1108/G1108</f>
        <v>4.1207835731850295</v>
      </c>
    </row>
    <row r="1109" spans="1:754" x14ac:dyDescent="0.2">
      <c r="A1109">
        <v>1982</v>
      </c>
      <c r="B1109" s="19" t="s">
        <v>66</v>
      </c>
      <c r="C1109" s="6">
        <v>412558</v>
      </c>
      <c r="D1109" s="5">
        <v>1525</v>
      </c>
      <c r="E1109" s="7">
        <f>C1109/D1109</f>
        <v>270.52983606557376</v>
      </c>
      <c r="F1109" s="11">
        <f>C1109/889958</f>
        <v>0.46357019095283147</v>
      </c>
      <c r="G1109" s="14">
        <v>98121</v>
      </c>
      <c r="H1109" s="16">
        <f>C1109/G1109</f>
        <v>4.2045841359138203</v>
      </c>
      <c r="DU1109" s="2"/>
      <c r="DV1109" s="2"/>
      <c r="DW1109" s="2"/>
      <c r="DX1109" s="2"/>
      <c r="DY1109" s="2"/>
      <c r="DZ1109" s="2"/>
      <c r="EA1109" s="2"/>
      <c r="EB1109" s="2"/>
      <c r="EC1109" s="2"/>
      <c r="ED1109" s="2"/>
      <c r="EE1109" s="2"/>
      <c r="EF1109" s="2"/>
      <c r="EG1109" s="2"/>
      <c r="EH1109" s="2"/>
      <c r="EI1109" s="2"/>
      <c r="EJ1109" s="2"/>
      <c r="EK1109" s="2"/>
      <c r="EL1109" s="2"/>
      <c r="EM1109" s="2"/>
      <c r="EN1109" s="2"/>
      <c r="EO1109" s="2"/>
      <c r="EP1109" s="2"/>
      <c r="EQ1109" s="2"/>
      <c r="ER1109" s="2"/>
      <c r="ES1109" s="2"/>
      <c r="ET1109" s="2"/>
      <c r="EU1109" s="2"/>
      <c r="EV1109" s="2"/>
      <c r="EW1109" s="2"/>
      <c r="EX1109" s="2"/>
      <c r="EY1109" s="2"/>
      <c r="EZ1109" s="2"/>
      <c r="FA1109" s="2"/>
      <c r="FB1109" s="2"/>
      <c r="FC1109" s="2"/>
      <c r="FD1109" s="2"/>
      <c r="FE1109" s="2"/>
      <c r="FF1109" s="2"/>
      <c r="FG1109" s="2"/>
      <c r="FH1109" s="2"/>
      <c r="FI1109" s="2"/>
      <c r="FJ1109" s="2"/>
      <c r="FK1109" s="2"/>
      <c r="FL1109" s="2"/>
      <c r="FM1109" s="2"/>
      <c r="FN1109" s="2"/>
      <c r="FO1109" s="2"/>
      <c r="FP1109" s="2"/>
      <c r="FQ1109" s="2"/>
      <c r="FR1109" s="2"/>
      <c r="FS1109" s="2"/>
      <c r="FT1109" s="2"/>
      <c r="FU1109" s="2"/>
      <c r="FV1109" s="2"/>
      <c r="FW1109" s="2"/>
      <c r="FX1109" s="2"/>
      <c r="FY1109" s="2"/>
      <c r="FZ1109" s="2"/>
      <c r="GA1109" s="2"/>
      <c r="GB1109" s="2"/>
      <c r="GC1109" s="2"/>
      <c r="GD1109" s="2"/>
      <c r="GE1109" s="2"/>
      <c r="GF1109" s="2"/>
      <c r="GG1109" s="2"/>
      <c r="GH1109" s="2"/>
      <c r="GI1109" s="2"/>
      <c r="GJ1109" s="2"/>
      <c r="GK1109" s="2"/>
      <c r="GL1109" s="2"/>
      <c r="GM1109" s="2"/>
      <c r="GN1109" s="2"/>
      <c r="GO1109" s="2"/>
      <c r="GP1109" s="2"/>
      <c r="GQ1109" s="2"/>
      <c r="GR1109" s="2"/>
      <c r="GS1109" s="2"/>
      <c r="GT1109" s="2"/>
      <c r="GU1109" s="2"/>
      <c r="GV1109" s="2"/>
      <c r="GW1109" s="2"/>
      <c r="GX1109" s="2"/>
      <c r="GY1109" s="2"/>
      <c r="GZ1109" s="2"/>
      <c r="HA1109" s="2"/>
      <c r="HB1109" s="2"/>
      <c r="HC1109" s="2"/>
      <c r="HD1109" s="2"/>
      <c r="HE1109" s="2"/>
      <c r="HF1109" s="2"/>
      <c r="HG1109" s="2"/>
      <c r="HH1109" s="2"/>
      <c r="HI1109" s="2"/>
      <c r="HJ1109" s="2"/>
      <c r="HK1109" s="2"/>
      <c r="HL1109" s="2"/>
      <c r="HM1109" s="2"/>
      <c r="HN1109" s="2"/>
      <c r="HO1109" s="2"/>
      <c r="HP1109" s="2"/>
      <c r="HQ1109" s="2"/>
      <c r="HR1109" s="2"/>
      <c r="HS1109" s="2"/>
      <c r="HT1109" s="2"/>
      <c r="HU1109" s="2"/>
      <c r="HV1109" s="2"/>
      <c r="HW1109" s="2"/>
      <c r="HX1109" s="2"/>
      <c r="HY1109" s="2"/>
      <c r="HZ1109" s="2"/>
      <c r="IA1109" s="2"/>
      <c r="IB1109" s="2"/>
      <c r="IC1109" s="2"/>
      <c r="ID1109" s="2"/>
      <c r="IE1109" s="2"/>
      <c r="IF1109" s="2"/>
      <c r="IG1109" s="2"/>
      <c r="IH1109" s="2"/>
      <c r="II1109" s="2"/>
      <c r="IJ1109" s="2"/>
      <c r="IK1109" s="2"/>
      <c r="IL1109" s="2"/>
      <c r="IM1109" s="2"/>
      <c r="IN1109" s="2"/>
      <c r="IO1109" s="2"/>
      <c r="IP1109" s="2"/>
      <c r="IQ1109" s="2"/>
      <c r="IR1109" s="2"/>
      <c r="IS1109" s="2"/>
      <c r="IT1109" s="2"/>
      <c r="IU1109" s="2"/>
      <c r="IV1109" s="2"/>
      <c r="IW1109" s="2"/>
      <c r="IX1109" s="2"/>
      <c r="IY1109" s="2"/>
      <c r="IZ1109" s="2"/>
      <c r="JA1109" s="2"/>
      <c r="JB1109" s="2"/>
      <c r="JC1109" s="2"/>
      <c r="JD1109" s="2"/>
      <c r="JE1109" s="2"/>
      <c r="JF1109" s="2"/>
      <c r="JG1109" s="2"/>
      <c r="JH1109" s="2"/>
      <c r="JI1109" s="2"/>
      <c r="JJ1109" s="2"/>
      <c r="JK1109" s="2"/>
      <c r="JL1109" s="2"/>
      <c r="JM1109" s="2"/>
      <c r="JN1109" s="2"/>
      <c r="JO1109" s="2"/>
      <c r="JP1109" s="2"/>
      <c r="JQ1109" s="2"/>
      <c r="JR1109" s="2"/>
      <c r="JS1109" s="2"/>
      <c r="JT1109" s="2"/>
      <c r="JU1109" s="2"/>
      <c r="JV1109" s="2"/>
      <c r="JW1109" s="2"/>
      <c r="JX1109" s="2"/>
      <c r="JY1109" s="2"/>
      <c r="JZ1109" s="2"/>
      <c r="KA1109" s="2"/>
      <c r="KB1109" s="2"/>
      <c r="KC1109" s="2"/>
      <c r="KD1109" s="2"/>
      <c r="KE1109" s="2"/>
      <c r="KF1109" s="2"/>
      <c r="KG1109" s="2"/>
      <c r="KH1109" s="2"/>
      <c r="KI1109" s="2"/>
      <c r="KJ1109" s="2"/>
      <c r="KK1109" s="2"/>
      <c r="KL1109" s="2"/>
      <c r="KM1109" s="2"/>
      <c r="KN1109" s="2"/>
      <c r="KO1109" s="2"/>
      <c r="KP1109" s="2"/>
      <c r="KQ1109" s="2"/>
      <c r="KR1109" s="2"/>
      <c r="KS1109" s="2"/>
      <c r="KT1109" s="2"/>
      <c r="KU1109" s="2"/>
      <c r="KV1109" s="2"/>
      <c r="KW1109" s="2"/>
      <c r="KX1109" s="2"/>
      <c r="KY1109" s="2"/>
      <c r="KZ1109" s="2"/>
      <c r="LA1109" s="2"/>
      <c r="LB1109" s="2"/>
      <c r="LC1109" s="2"/>
      <c r="LD1109" s="2"/>
      <c r="LE1109" s="2"/>
      <c r="LF1109" s="2"/>
      <c r="LG1109" s="2"/>
      <c r="LH1109" s="2"/>
      <c r="LI1109" s="2"/>
      <c r="LJ1109" s="2"/>
      <c r="LK1109" s="2"/>
      <c r="LL1109" s="2"/>
      <c r="LM1109" s="2"/>
      <c r="LN1109" s="2"/>
      <c r="LO1109" s="2"/>
      <c r="LP1109" s="2"/>
      <c r="LQ1109" s="2"/>
      <c r="LR1109" s="2"/>
      <c r="LS1109" s="2"/>
      <c r="LT1109" s="2"/>
      <c r="LU1109" s="2"/>
      <c r="LV1109" s="2"/>
      <c r="LW1109" s="2"/>
      <c r="LX1109" s="2"/>
      <c r="LY1109" s="2"/>
      <c r="LZ1109" s="2"/>
      <c r="MA1109" s="2"/>
      <c r="MB1109" s="2"/>
      <c r="MC1109" s="2"/>
      <c r="MD1109" s="2"/>
      <c r="ME1109" s="2"/>
      <c r="MF1109" s="2"/>
      <c r="MG1109" s="2"/>
      <c r="MH1109" s="2"/>
      <c r="MI1109" s="2"/>
      <c r="MJ1109" s="2"/>
      <c r="MK1109" s="2"/>
      <c r="ML1109" s="2"/>
      <c r="MM1109" s="2"/>
      <c r="MN1109" s="2"/>
      <c r="MO1109" s="2"/>
      <c r="MP1109" s="2"/>
      <c r="MQ1109" s="2"/>
      <c r="MR1109" s="2"/>
      <c r="MS1109" s="2"/>
      <c r="MT1109" s="2"/>
      <c r="MU1109" s="2"/>
      <c r="MV1109" s="2"/>
      <c r="MW1109" s="2"/>
      <c r="MX1109" s="2"/>
      <c r="MY1109" s="2"/>
      <c r="MZ1109" s="2"/>
      <c r="NA1109" s="2"/>
      <c r="NB1109" s="2"/>
      <c r="NC1109" s="2"/>
      <c r="ND1109" s="2"/>
      <c r="NE1109" s="2"/>
      <c r="NF1109" s="2"/>
      <c r="NG1109" s="2"/>
      <c r="NH1109" s="2"/>
      <c r="NI1109" s="2"/>
      <c r="NJ1109" s="2"/>
      <c r="NK1109" s="2"/>
      <c r="NL1109" s="2"/>
      <c r="NM1109" s="2"/>
      <c r="NN1109" s="2"/>
      <c r="NO1109" s="2"/>
      <c r="NP1109" s="2"/>
      <c r="NQ1109" s="2"/>
      <c r="NR1109" s="2"/>
      <c r="NS1109" s="2"/>
      <c r="NT1109" s="2"/>
      <c r="NU1109" s="2"/>
      <c r="NV1109" s="2"/>
      <c r="NW1109" s="2"/>
      <c r="NX1109" s="2"/>
      <c r="NY1109" s="2"/>
      <c r="NZ1109" s="2"/>
      <c r="OA1109" s="2"/>
      <c r="OB1109" s="2"/>
      <c r="OC1109" s="2"/>
      <c r="OD1109" s="2"/>
      <c r="OE1109" s="2"/>
      <c r="OF1109" s="2"/>
      <c r="OG1109" s="2"/>
      <c r="OH1109" s="2"/>
      <c r="OI1109" s="2"/>
      <c r="OJ1109" s="2"/>
      <c r="OK1109" s="2"/>
      <c r="OL1109" s="2"/>
      <c r="OM1109" s="2"/>
      <c r="ON1109" s="2"/>
      <c r="OO1109" s="2"/>
      <c r="OP1109" s="2"/>
      <c r="OQ1109" s="2"/>
      <c r="OR1109" s="2"/>
      <c r="OS1109" s="2"/>
      <c r="OT1109" s="2"/>
      <c r="OU1109" s="2"/>
      <c r="OV1109" s="2"/>
      <c r="OW1109" s="2"/>
      <c r="OX1109" s="2"/>
      <c r="OY1109" s="2"/>
      <c r="OZ1109" s="2"/>
      <c r="PA1109" s="2"/>
      <c r="PB1109" s="2"/>
      <c r="PC1109" s="2"/>
      <c r="PD1109" s="2"/>
      <c r="PE1109" s="2"/>
      <c r="PF1109" s="2"/>
      <c r="PG1109" s="2"/>
      <c r="PH1109" s="2"/>
      <c r="PI1109" s="2"/>
      <c r="PJ1109" s="2"/>
      <c r="PK1109" s="2"/>
      <c r="PL1109" s="2"/>
      <c r="PM1109" s="2"/>
      <c r="PN1109" s="2"/>
      <c r="PO1109" s="2"/>
      <c r="PP1109" s="2"/>
      <c r="PQ1109" s="2"/>
      <c r="PR1109" s="2"/>
      <c r="PS1109" s="2"/>
      <c r="PT1109" s="2"/>
      <c r="PU1109" s="2"/>
      <c r="PV1109" s="2"/>
      <c r="PW1109" s="2"/>
      <c r="PX1109" s="2"/>
      <c r="PY1109" s="2"/>
      <c r="PZ1109" s="2"/>
      <c r="QA1109" s="2"/>
      <c r="QB1109" s="2"/>
      <c r="QC1109" s="2"/>
      <c r="QD1109" s="2"/>
      <c r="QE1109" s="2"/>
      <c r="QF1109" s="2"/>
      <c r="QG1109" s="2"/>
      <c r="QH1109" s="2"/>
      <c r="QI1109" s="2"/>
      <c r="QJ1109" s="2"/>
      <c r="QK1109" s="2"/>
      <c r="QL1109" s="2"/>
      <c r="QM1109" s="2"/>
      <c r="QN1109" s="2"/>
      <c r="QO1109" s="2"/>
      <c r="QP1109" s="2"/>
      <c r="QQ1109" s="2"/>
      <c r="QR1109" s="2"/>
      <c r="QS1109" s="2"/>
      <c r="QT1109" s="2"/>
      <c r="QU1109" s="2"/>
      <c r="QV1109" s="2"/>
      <c r="QW1109" s="2"/>
      <c r="QX1109" s="2"/>
      <c r="QY1109" s="2"/>
      <c r="QZ1109" s="2"/>
      <c r="RA1109" s="2"/>
      <c r="RB1109" s="2"/>
      <c r="RC1109" s="2"/>
      <c r="RD1109" s="2"/>
      <c r="RE1109" s="2"/>
      <c r="RF1109" s="2"/>
      <c r="RG1109" s="2"/>
      <c r="RH1109" s="2"/>
      <c r="RI1109" s="2"/>
      <c r="RJ1109" s="2"/>
      <c r="RK1109" s="2"/>
      <c r="RL1109" s="2"/>
      <c r="RM1109" s="2"/>
      <c r="RN1109" s="2"/>
      <c r="RO1109" s="2"/>
      <c r="RP1109" s="2"/>
      <c r="RQ1109" s="2"/>
      <c r="RR1109" s="2"/>
      <c r="RS1109" s="2"/>
      <c r="RT1109" s="2"/>
      <c r="RU1109" s="2"/>
      <c r="RV1109" s="2"/>
      <c r="RW1109" s="2"/>
      <c r="RX1109" s="2"/>
      <c r="RY1109" s="2"/>
      <c r="RZ1109" s="2"/>
      <c r="SA1109" s="2"/>
      <c r="SB1109" s="2"/>
      <c r="SC1109" s="2"/>
      <c r="SD1109" s="2"/>
      <c r="SE1109" s="2"/>
      <c r="SF1109" s="2"/>
      <c r="SG1109" s="2"/>
      <c r="SH1109" s="2"/>
      <c r="SI1109" s="2"/>
      <c r="SJ1109" s="2"/>
      <c r="SK1109" s="2"/>
      <c r="SL1109" s="2"/>
      <c r="SM1109" s="2"/>
      <c r="SN1109" s="2"/>
      <c r="SO1109" s="2"/>
      <c r="SP1109" s="2"/>
      <c r="SQ1109" s="2"/>
      <c r="SR1109" s="2"/>
      <c r="SS1109" s="2"/>
      <c r="ST1109" s="2"/>
      <c r="SU1109" s="2"/>
      <c r="SV1109" s="2"/>
      <c r="SW1109" s="2"/>
      <c r="SX1109" s="2"/>
      <c r="SY1109" s="2"/>
      <c r="SZ1109" s="2"/>
      <c r="TA1109" s="2"/>
      <c r="TB1109" s="2"/>
      <c r="TC1109" s="2"/>
      <c r="TD1109" s="2"/>
      <c r="TE1109" s="2"/>
      <c r="TF1109" s="2"/>
      <c r="TG1109" s="2"/>
      <c r="TH1109" s="2"/>
      <c r="TI1109" s="2"/>
      <c r="TJ1109" s="2"/>
      <c r="TK1109" s="2"/>
      <c r="TL1109" s="2"/>
      <c r="TM1109" s="2"/>
      <c r="TN1109" s="2"/>
      <c r="TO1109" s="2"/>
      <c r="TP1109" s="2"/>
      <c r="TQ1109" s="2"/>
      <c r="TR1109" s="2"/>
      <c r="TS1109" s="2"/>
      <c r="TT1109" s="2"/>
      <c r="TU1109" s="2"/>
      <c r="TV1109" s="2"/>
      <c r="TW1109" s="2"/>
      <c r="TX1109" s="2"/>
      <c r="TY1109" s="2"/>
      <c r="TZ1109" s="2"/>
      <c r="UA1109" s="2"/>
      <c r="UB1109" s="2"/>
      <c r="UC1109" s="2"/>
      <c r="UD1109" s="2"/>
      <c r="UE1109" s="2"/>
      <c r="UF1109" s="2"/>
      <c r="UG1109" s="2"/>
      <c r="UH1109" s="2"/>
      <c r="UI1109" s="2"/>
      <c r="UJ1109" s="2"/>
      <c r="UK1109" s="2"/>
      <c r="UL1109" s="2"/>
      <c r="UM1109" s="2"/>
      <c r="UN1109" s="2"/>
      <c r="UO1109" s="2"/>
      <c r="UP1109" s="2"/>
      <c r="UQ1109" s="2"/>
      <c r="UR1109" s="2"/>
      <c r="US1109" s="2"/>
      <c r="UT1109" s="2"/>
      <c r="UU1109" s="2"/>
      <c r="UV1109" s="2"/>
      <c r="UW1109" s="2"/>
      <c r="UX1109" s="2"/>
      <c r="UY1109" s="2"/>
      <c r="UZ1109" s="2"/>
      <c r="VA1109" s="2"/>
      <c r="VB1109" s="2"/>
      <c r="VC1109" s="2"/>
      <c r="VD1109" s="2"/>
      <c r="VE1109" s="2"/>
      <c r="VF1109" s="2"/>
      <c r="VG1109" s="2"/>
      <c r="VH1109" s="2"/>
      <c r="VI1109" s="2"/>
      <c r="VJ1109" s="2"/>
      <c r="VK1109" s="2"/>
      <c r="VL1109" s="2"/>
      <c r="VM1109" s="2"/>
      <c r="VN1109" s="2"/>
      <c r="VO1109" s="2"/>
      <c r="VP1109" s="2"/>
      <c r="VQ1109" s="2"/>
      <c r="VR1109" s="2"/>
      <c r="VS1109" s="2"/>
      <c r="VT1109" s="2"/>
      <c r="VU1109" s="2"/>
      <c r="VV1109" s="2"/>
      <c r="VW1109" s="2"/>
      <c r="VX1109" s="2"/>
      <c r="VY1109" s="2"/>
      <c r="VZ1109" s="2"/>
      <c r="WA1109" s="2"/>
      <c r="WB1109" s="2"/>
      <c r="WC1109" s="2"/>
      <c r="WD1109" s="2"/>
      <c r="WE1109" s="2"/>
      <c r="WF1109" s="2"/>
      <c r="WG1109" s="2"/>
      <c r="WH1109" s="2"/>
      <c r="WI1109" s="2"/>
      <c r="WJ1109" s="2"/>
      <c r="WK1109" s="2"/>
      <c r="WL1109" s="2"/>
      <c r="WM1109" s="2"/>
      <c r="WN1109" s="2"/>
      <c r="WO1109" s="2"/>
      <c r="WP1109" s="2"/>
      <c r="WQ1109" s="2"/>
      <c r="WR1109" s="2"/>
      <c r="WS1109" s="2"/>
      <c r="WT1109" s="2"/>
      <c r="WU1109" s="2"/>
      <c r="WV1109" s="2"/>
      <c r="WW1109" s="2"/>
      <c r="WX1109" s="2"/>
      <c r="WY1109" s="2"/>
      <c r="WZ1109" s="2"/>
      <c r="XA1109" s="2"/>
      <c r="XB1109" s="2"/>
      <c r="XC1109" s="2"/>
      <c r="XD1109" s="2"/>
      <c r="XE1109" s="2"/>
      <c r="XF1109" s="2"/>
      <c r="XG1109" s="2"/>
      <c r="XH1109" s="2"/>
      <c r="XI1109" s="2"/>
      <c r="XJ1109" s="2"/>
      <c r="XK1109" s="2"/>
      <c r="XL1109" s="2"/>
      <c r="XM1109" s="2"/>
      <c r="XN1109" s="2"/>
      <c r="XO1109" s="2"/>
      <c r="XP1109" s="2"/>
      <c r="XQ1109" s="2"/>
      <c r="XR1109" s="2"/>
      <c r="XS1109" s="2"/>
      <c r="XT1109" s="2"/>
      <c r="XU1109" s="2"/>
      <c r="XV1109" s="2"/>
      <c r="XW1109" s="2"/>
      <c r="XX1109" s="2"/>
      <c r="XY1109" s="2"/>
      <c r="XZ1109" s="2"/>
      <c r="YA1109" s="2"/>
      <c r="YB1109" s="2"/>
      <c r="YC1109" s="2"/>
      <c r="YD1109" s="2"/>
      <c r="YE1109" s="2"/>
      <c r="YF1109" s="2"/>
      <c r="YG1109" s="2"/>
      <c r="YH1109" s="2"/>
      <c r="YI1109" s="2"/>
      <c r="YJ1109" s="2"/>
      <c r="YK1109" s="2"/>
      <c r="YL1109" s="2"/>
      <c r="YM1109" s="2"/>
      <c r="YN1109" s="2"/>
      <c r="YO1109" s="2"/>
      <c r="YP1109" s="2"/>
      <c r="YQ1109" s="2"/>
      <c r="YR1109" s="2"/>
      <c r="YS1109" s="2"/>
      <c r="YT1109" s="2"/>
      <c r="YU1109" s="2"/>
      <c r="YV1109" s="2"/>
      <c r="YW1109" s="2"/>
      <c r="YX1109" s="2"/>
      <c r="YY1109" s="2"/>
      <c r="YZ1109" s="2"/>
      <c r="ZA1109" s="2"/>
      <c r="ZB1109" s="2"/>
      <c r="ZC1109" s="2"/>
      <c r="ZD1109" s="2"/>
      <c r="ZE1109" s="2"/>
      <c r="ZF1109" s="2"/>
      <c r="ZG1109" s="2"/>
      <c r="ZH1109" s="2"/>
      <c r="ZI1109" s="2"/>
      <c r="ZJ1109" s="2"/>
      <c r="ZK1109" s="2"/>
      <c r="ZL1109" s="2"/>
      <c r="ZM1109" s="2"/>
      <c r="ZN1109" s="2"/>
      <c r="ZO1109" s="2"/>
      <c r="ZP1109" s="2"/>
      <c r="ZQ1109" s="2"/>
      <c r="ZR1109" s="2"/>
      <c r="ZS1109" s="2"/>
      <c r="ZT1109" s="2"/>
      <c r="ZU1109" s="2"/>
      <c r="ZV1109" s="2"/>
      <c r="ZW1109" s="2"/>
      <c r="ZX1109" s="2"/>
      <c r="ZY1109" s="2"/>
      <c r="ZZ1109" s="2"/>
      <c r="AAA1109" s="2"/>
      <c r="AAB1109" s="2"/>
      <c r="AAC1109" s="2"/>
      <c r="AAD1109" s="2"/>
      <c r="AAE1109" s="2"/>
      <c r="AAF1109" s="2"/>
      <c r="AAG1109" s="2"/>
      <c r="AAH1109" s="2"/>
      <c r="AAI1109" s="2"/>
      <c r="AAJ1109" s="2"/>
      <c r="AAK1109" s="2"/>
      <c r="AAL1109" s="2"/>
      <c r="AAM1109" s="2"/>
      <c r="AAN1109" s="2"/>
      <c r="AAO1109" s="2"/>
      <c r="AAP1109" s="2"/>
      <c r="AAQ1109" s="2"/>
      <c r="AAR1109" s="2"/>
      <c r="AAS1109" s="2"/>
      <c r="AAT1109" s="2"/>
      <c r="AAU1109" s="2"/>
      <c r="AAV1109" s="2"/>
      <c r="AAW1109" s="2"/>
      <c r="AAX1109" s="2"/>
      <c r="AAY1109" s="2"/>
      <c r="AAZ1109" s="2"/>
      <c r="ABA1109" s="2"/>
      <c r="ABB1109" s="2"/>
      <c r="ABC1109" s="2"/>
      <c r="ABD1109" s="2"/>
      <c r="ABE1109" s="2"/>
      <c r="ABF1109" s="2"/>
      <c r="ABG1109" s="2"/>
      <c r="ABH1109" s="2"/>
      <c r="ABI1109" s="2"/>
      <c r="ABJ1109" s="2"/>
      <c r="ABK1109" s="2"/>
      <c r="ABL1109" s="2"/>
      <c r="ABM1109" s="2"/>
      <c r="ABN1109" s="2"/>
      <c r="ABO1109" s="2"/>
      <c r="ABP1109" s="2"/>
      <c r="ABQ1109" s="2"/>
      <c r="ABR1109" s="2"/>
      <c r="ABS1109" s="2"/>
      <c r="ABT1109" s="2"/>
      <c r="ABU1109" s="2"/>
      <c r="ABV1109" s="2"/>
      <c r="ABW1109" s="2"/>
      <c r="ABX1109" s="2"/>
      <c r="ABY1109" s="2"/>
      <c r="ABZ1109" s="2"/>
    </row>
    <row r="1110" spans="1:754" x14ac:dyDescent="0.2">
      <c r="A1110" s="2">
        <v>1978</v>
      </c>
      <c r="B1110" s="19" t="s">
        <v>66</v>
      </c>
      <c r="C1110" s="6">
        <v>429737</v>
      </c>
      <c r="D1110" s="5">
        <v>1549</v>
      </c>
      <c r="E1110" s="7">
        <f>C1110/D1110</f>
        <v>277.42866365397032</v>
      </c>
      <c r="F1110" s="11">
        <f>C1110/889958</f>
        <v>0.48287334907939478</v>
      </c>
      <c r="G1110" s="14">
        <v>100474</v>
      </c>
      <c r="H1110" s="16">
        <f>C1110/G1110</f>
        <v>4.277096562294723</v>
      </c>
    </row>
    <row r="1111" spans="1:754" x14ac:dyDescent="0.2">
      <c r="A1111" s="2">
        <v>1974</v>
      </c>
      <c r="B1111" s="19" t="s">
        <v>66</v>
      </c>
      <c r="C1111" s="6">
        <v>437137</v>
      </c>
      <c r="D1111" s="5">
        <v>1615</v>
      </c>
      <c r="E1111" s="7">
        <f>C1111/D1111</f>
        <v>270.67306501547989</v>
      </c>
      <c r="F1111" s="11">
        <f>C1111/889958</f>
        <v>0.49118834821418539</v>
      </c>
      <c r="G1111" s="14">
        <v>99795</v>
      </c>
      <c r="H1111" s="16">
        <f>C1111/G1111</f>
        <v>4.3803497169196852</v>
      </c>
    </row>
    <row r="1112" spans="1:754" x14ac:dyDescent="0.2">
      <c r="A1112" s="2">
        <v>1950</v>
      </c>
      <c r="B1112" s="19" t="s">
        <v>66</v>
      </c>
      <c r="C1112" s="6">
        <v>601805</v>
      </c>
      <c r="D1112" s="5">
        <v>3833</v>
      </c>
      <c r="E1112" s="7">
        <f>C1112/D1112</f>
        <v>157.006261414036</v>
      </c>
      <c r="F1112" s="11">
        <f>C1112/889958</f>
        <v>0.67621730463684804</v>
      </c>
      <c r="G1112" s="9">
        <v>84927</v>
      </c>
      <c r="H1112" s="16">
        <f>C1112/G1112</f>
        <v>7.0861445712199886</v>
      </c>
    </row>
    <row r="1113" spans="1:754" x14ac:dyDescent="0.2">
      <c r="A1113" s="2">
        <v>1940</v>
      </c>
      <c r="B1113" s="19" t="s">
        <v>66</v>
      </c>
      <c r="C1113" s="6">
        <v>664016</v>
      </c>
      <c r="D1113" s="5">
        <v>4513</v>
      </c>
      <c r="E1113" s="7">
        <f>C1113/D1113</f>
        <v>147.13405716818082</v>
      </c>
      <c r="F1113" s="11">
        <f>C1113/889958</f>
        <v>0.7461206034442075</v>
      </c>
      <c r="G1113" s="12">
        <v>84927</v>
      </c>
      <c r="H1113" s="16">
        <f>C1113/G1113</f>
        <v>7.8186677970492306</v>
      </c>
    </row>
    <row r="1114" spans="1:754" x14ac:dyDescent="0.2">
      <c r="A1114">
        <v>1930</v>
      </c>
      <c r="B1114" s="19" t="s">
        <v>66</v>
      </c>
      <c r="C1114" s="5">
        <v>706899</v>
      </c>
      <c r="D1114" s="5">
        <v>5143</v>
      </c>
      <c r="E1114" s="7">
        <f>C1114/D1114</f>
        <v>137.44876531207467</v>
      </c>
      <c r="F1114" s="11">
        <f>C1114/889958</f>
        <v>0.7943060234303192</v>
      </c>
      <c r="G1114" s="9">
        <v>80627</v>
      </c>
      <c r="H1114" s="16">
        <f>C1114/G1114</f>
        <v>8.7675220459647516</v>
      </c>
    </row>
    <row r="1115" spans="1:754" x14ac:dyDescent="0.2">
      <c r="A1115">
        <v>1920</v>
      </c>
      <c r="B1115" s="19" t="s">
        <v>66</v>
      </c>
      <c r="C1115" s="5">
        <v>759364</v>
      </c>
      <c r="D1115" s="5">
        <v>6132</v>
      </c>
      <c r="E1115" s="7">
        <f>C1115/D1115</f>
        <v>123.83626875407697</v>
      </c>
      <c r="F1115" s="11">
        <f>C1115/889958</f>
        <v>0.85325824364745306</v>
      </c>
      <c r="G1115" s="9">
        <v>80627</v>
      </c>
      <c r="H1115" s="16">
        <f>C1115/G1115</f>
        <v>9.4182345864288646</v>
      </c>
    </row>
    <row r="1116" spans="1:754" x14ac:dyDescent="0.2">
      <c r="A1116">
        <v>1910</v>
      </c>
      <c r="B1116" s="19" t="s">
        <v>66</v>
      </c>
      <c r="C1116" s="5">
        <v>818373</v>
      </c>
      <c r="D1116">
        <v>7363</v>
      </c>
      <c r="E1116" s="7">
        <f>C1116/D1116</f>
        <v>111.14667934265924</v>
      </c>
      <c r="F1116" s="11">
        <f>C1116/889958</f>
        <v>0.91956361985621793</v>
      </c>
      <c r="DU1116" s="2"/>
      <c r="DV1116" s="2"/>
      <c r="DW1116" s="2"/>
      <c r="DX1116" s="2"/>
      <c r="DY1116" s="2"/>
      <c r="DZ1116" s="2"/>
      <c r="EA1116" s="2"/>
      <c r="EB1116" s="2"/>
      <c r="EC1116" s="2"/>
      <c r="ED1116" s="2"/>
      <c r="EE1116" s="2"/>
      <c r="EF1116" s="2"/>
      <c r="EG1116" s="2"/>
      <c r="EH1116" s="2"/>
      <c r="EI1116" s="2"/>
      <c r="EJ1116" s="2"/>
      <c r="EK1116" s="2"/>
      <c r="EL1116" s="2"/>
      <c r="EM1116" s="2"/>
      <c r="EN1116" s="2"/>
      <c r="EO1116" s="2"/>
      <c r="EP1116" s="2"/>
      <c r="EQ1116" s="2"/>
      <c r="ER1116" s="2"/>
      <c r="ES1116" s="2"/>
      <c r="ET1116" s="2"/>
      <c r="EU1116" s="2"/>
      <c r="EV1116" s="2"/>
      <c r="EW1116" s="2"/>
      <c r="EX1116" s="2"/>
      <c r="EY1116" s="2"/>
      <c r="EZ1116" s="2"/>
      <c r="FA1116" s="2"/>
      <c r="FB1116" s="2"/>
      <c r="FC1116" s="2"/>
      <c r="FD1116" s="2"/>
      <c r="FE1116" s="2"/>
      <c r="FF1116" s="2"/>
      <c r="FG1116" s="2"/>
      <c r="FH1116" s="2"/>
      <c r="FI1116" s="2"/>
      <c r="FJ1116" s="2"/>
      <c r="FK1116" s="2"/>
      <c r="FL1116" s="2"/>
      <c r="FM1116" s="2"/>
      <c r="FN1116" s="2"/>
      <c r="FO1116" s="2"/>
      <c r="FP1116" s="2"/>
      <c r="FQ1116" s="2"/>
      <c r="FR1116" s="2"/>
      <c r="FS1116" s="2"/>
      <c r="FT1116" s="2"/>
      <c r="FU1116" s="2"/>
      <c r="FV1116" s="2"/>
      <c r="FW1116" s="2"/>
      <c r="FX1116" s="2"/>
      <c r="FY1116" s="2"/>
      <c r="FZ1116" s="2"/>
      <c r="GA1116" s="2"/>
      <c r="GB1116" s="2"/>
      <c r="GC1116" s="2"/>
      <c r="GD1116" s="2"/>
      <c r="GE1116" s="2"/>
      <c r="GF1116" s="2"/>
      <c r="GG1116" s="2"/>
      <c r="GH1116" s="2"/>
      <c r="GI1116" s="2"/>
      <c r="GJ1116" s="2"/>
      <c r="GK1116" s="2"/>
      <c r="GL1116" s="2"/>
      <c r="GM1116" s="2"/>
      <c r="GN1116" s="2"/>
      <c r="GO1116" s="2"/>
      <c r="GP1116" s="2"/>
      <c r="GQ1116" s="2"/>
      <c r="GR1116" s="2"/>
      <c r="GS1116" s="2"/>
      <c r="GT1116" s="2"/>
      <c r="GU1116" s="2"/>
      <c r="GV1116" s="2"/>
      <c r="GW1116" s="2"/>
      <c r="GX1116" s="2"/>
      <c r="GY1116" s="2"/>
      <c r="GZ1116" s="2"/>
      <c r="HA1116" s="2"/>
      <c r="HB1116" s="2"/>
      <c r="HC1116" s="2"/>
      <c r="HD1116" s="2"/>
      <c r="HE1116" s="2"/>
      <c r="HF1116" s="2"/>
      <c r="HG1116" s="2"/>
      <c r="HH1116" s="2"/>
      <c r="HI1116" s="2"/>
      <c r="HJ1116" s="2"/>
      <c r="HK1116" s="2"/>
      <c r="HL1116" s="2"/>
      <c r="HM1116" s="2"/>
      <c r="HN1116" s="2"/>
      <c r="HO1116" s="2"/>
      <c r="HP1116" s="2"/>
      <c r="HQ1116" s="2"/>
      <c r="HR1116" s="2"/>
      <c r="HS1116" s="2"/>
      <c r="HT1116" s="2"/>
      <c r="HU1116" s="2"/>
      <c r="HV1116" s="2"/>
      <c r="HW1116" s="2"/>
      <c r="HX1116" s="2"/>
      <c r="HY1116" s="2"/>
      <c r="HZ1116" s="2"/>
      <c r="IA1116" s="2"/>
      <c r="IB1116" s="2"/>
      <c r="IC1116" s="2"/>
      <c r="ID1116" s="2"/>
      <c r="IE1116" s="2"/>
      <c r="IF1116" s="2"/>
      <c r="IG1116" s="2"/>
      <c r="IH1116" s="2"/>
      <c r="II1116" s="2"/>
      <c r="IJ1116" s="2"/>
      <c r="IK1116" s="2"/>
      <c r="IL1116" s="2"/>
      <c r="IM1116" s="2"/>
      <c r="IN1116" s="2"/>
      <c r="IO1116" s="2"/>
      <c r="IP1116" s="2"/>
      <c r="IQ1116" s="2"/>
      <c r="IR1116" s="2"/>
      <c r="IS1116" s="2"/>
      <c r="IT1116" s="2"/>
      <c r="IU1116" s="2"/>
      <c r="IV1116" s="2"/>
      <c r="IW1116" s="2"/>
      <c r="IX1116" s="2"/>
      <c r="IY1116" s="2"/>
      <c r="IZ1116" s="2"/>
      <c r="JA1116" s="2"/>
      <c r="JB1116" s="2"/>
      <c r="JC1116" s="2"/>
      <c r="JD1116" s="2"/>
      <c r="JE1116" s="2"/>
      <c r="JF1116" s="2"/>
      <c r="JG1116" s="2"/>
      <c r="JH1116" s="2"/>
      <c r="JI1116" s="2"/>
      <c r="JJ1116" s="2"/>
      <c r="JK1116" s="2"/>
      <c r="JL1116" s="2"/>
      <c r="JM1116" s="2"/>
      <c r="JN1116" s="2"/>
      <c r="JO1116" s="2"/>
      <c r="JP1116" s="2"/>
      <c r="JQ1116" s="2"/>
      <c r="JR1116" s="2"/>
      <c r="JS1116" s="2"/>
      <c r="JT1116" s="2"/>
      <c r="JU1116" s="2"/>
      <c r="JV1116" s="2"/>
      <c r="JW1116" s="2"/>
      <c r="JX1116" s="2"/>
      <c r="JY1116" s="2"/>
      <c r="JZ1116" s="2"/>
      <c r="KA1116" s="2"/>
      <c r="KB1116" s="2"/>
      <c r="KC1116" s="2"/>
      <c r="KD1116" s="2"/>
      <c r="KE1116" s="2"/>
      <c r="KF1116" s="2"/>
      <c r="KG1116" s="2"/>
      <c r="KH1116" s="2"/>
      <c r="KI1116" s="2"/>
      <c r="KJ1116" s="2"/>
      <c r="KK1116" s="2"/>
      <c r="KL1116" s="2"/>
      <c r="KM1116" s="2"/>
      <c r="KN1116" s="2"/>
      <c r="KO1116" s="2"/>
      <c r="KP1116" s="2"/>
      <c r="KQ1116" s="2"/>
      <c r="KR1116" s="2"/>
      <c r="KS1116" s="2"/>
      <c r="KT1116" s="2"/>
      <c r="KU1116" s="2"/>
      <c r="KV1116" s="2"/>
      <c r="KW1116" s="2"/>
      <c r="KX1116" s="2"/>
      <c r="KY1116" s="2"/>
      <c r="KZ1116" s="2"/>
      <c r="LA1116" s="2"/>
      <c r="LB1116" s="2"/>
      <c r="LC1116" s="2"/>
      <c r="LD1116" s="2"/>
      <c r="LE1116" s="2"/>
      <c r="LF1116" s="2"/>
      <c r="LG1116" s="2"/>
      <c r="LH1116" s="2"/>
      <c r="LI1116" s="2"/>
      <c r="LJ1116" s="2"/>
      <c r="LK1116" s="2"/>
      <c r="LL1116" s="2"/>
      <c r="LM1116" s="2"/>
      <c r="LN1116" s="2"/>
      <c r="LO1116" s="2"/>
      <c r="LP1116" s="2"/>
      <c r="LQ1116" s="2"/>
      <c r="LR1116" s="2"/>
      <c r="LS1116" s="2"/>
      <c r="LT1116" s="2"/>
      <c r="LU1116" s="2"/>
      <c r="LV1116" s="2"/>
      <c r="LW1116" s="2"/>
      <c r="LX1116" s="2"/>
      <c r="LY1116" s="2"/>
      <c r="LZ1116" s="2"/>
      <c r="MA1116" s="2"/>
      <c r="MB1116" s="2"/>
      <c r="MC1116" s="2"/>
      <c r="MD1116" s="2"/>
      <c r="ME1116" s="2"/>
      <c r="MF1116" s="2"/>
      <c r="MG1116" s="2"/>
      <c r="MH1116" s="2"/>
      <c r="MI1116" s="2"/>
      <c r="MJ1116" s="2"/>
      <c r="MK1116" s="2"/>
      <c r="ML1116" s="2"/>
      <c r="MM1116" s="2"/>
      <c r="MN1116" s="2"/>
      <c r="MO1116" s="2"/>
      <c r="MP1116" s="2"/>
      <c r="MQ1116" s="2"/>
      <c r="MR1116" s="2"/>
      <c r="MS1116" s="2"/>
      <c r="MT1116" s="2"/>
      <c r="MU1116" s="2"/>
      <c r="MV1116" s="2"/>
      <c r="MW1116" s="2"/>
      <c r="MX1116" s="2"/>
      <c r="MY1116" s="2"/>
      <c r="MZ1116" s="2"/>
      <c r="NA1116" s="2"/>
      <c r="NB1116" s="2"/>
      <c r="NC1116" s="2"/>
      <c r="ND1116" s="2"/>
      <c r="NE1116" s="2"/>
      <c r="NF1116" s="2"/>
      <c r="NG1116" s="2"/>
      <c r="NH1116" s="2"/>
      <c r="NI1116" s="2"/>
      <c r="NJ1116" s="2"/>
      <c r="NK1116" s="2"/>
      <c r="NL1116" s="2"/>
      <c r="NM1116" s="2"/>
      <c r="NN1116" s="2"/>
      <c r="NO1116" s="2"/>
      <c r="NP1116" s="2"/>
      <c r="NQ1116" s="2"/>
      <c r="NR1116" s="2"/>
      <c r="NS1116" s="2"/>
      <c r="NT1116" s="2"/>
      <c r="NU1116" s="2"/>
      <c r="NV1116" s="2"/>
      <c r="NW1116" s="2"/>
      <c r="NX1116" s="2"/>
      <c r="NY1116" s="2"/>
      <c r="NZ1116" s="2"/>
      <c r="OA1116" s="2"/>
      <c r="OB1116" s="2"/>
      <c r="OC1116" s="2"/>
      <c r="OD1116" s="2"/>
      <c r="OE1116" s="2"/>
      <c r="OF1116" s="2"/>
      <c r="OG1116" s="2"/>
      <c r="OH1116" s="2"/>
      <c r="OI1116" s="2"/>
      <c r="OJ1116" s="2"/>
      <c r="OK1116" s="2"/>
      <c r="OL1116" s="2"/>
      <c r="OM1116" s="2"/>
      <c r="ON1116" s="2"/>
      <c r="OO1116" s="2"/>
      <c r="OP1116" s="2"/>
      <c r="OQ1116" s="2"/>
      <c r="OR1116" s="2"/>
      <c r="OS1116" s="2"/>
      <c r="OT1116" s="2"/>
      <c r="OU1116" s="2"/>
      <c r="OV1116" s="2"/>
      <c r="OW1116" s="2"/>
      <c r="OX1116" s="2"/>
      <c r="OY1116" s="2"/>
      <c r="OZ1116" s="2"/>
      <c r="PA1116" s="2"/>
      <c r="PB1116" s="2"/>
      <c r="PC1116" s="2"/>
      <c r="PD1116" s="2"/>
      <c r="PE1116" s="2"/>
      <c r="PF1116" s="2"/>
      <c r="PG1116" s="2"/>
      <c r="PH1116" s="2"/>
      <c r="PI1116" s="2"/>
      <c r="PJ1116" s="2"/>
      <c r="PK1116" s="2"/>
      <c r="PL1116" s="2"/>
      <c r="PM1116" s="2"/>
      <c r="PN1116" s="2"/>
      <c r="PO1116" s="2"/>
      <c r="PP1116" s="2"/>
      <c r="PQ1116" s="2"/>
      <c r="PR1116" s="2"/>
      <c r="PS1116" s="2"/>
      <c r="PT1116" s="2"/>
      <c r="PU1116" s="2"/>
      <c r="PV1116" s="2"/>
      <c r="PW1116" s="2"/>
      <c r="PX1116" s="2"/>
      <c r="PY1116" s="2"/>
      <c r="PZ1116" s="2"/>
      <c r="QA1116" s="2"/>
      <c r="QB1116" s="2"/>
      <c r="QC1116" s="2"/>
      <c r="QD1116" s="2"/>
      <c r="QE1116" s="2"/>
      <c r="QF1116" s="2"/>
      <c r="QG1116" s="2"/>
      <c r="QH1116" s="2"/>
      <c r="QI1116" s="2"/>
      <c r="QJ1116" s="2"/>
      <c r="QK1116" s="2"/>
      <c r="QL1116" s="2"/>
      <c r="QM1116" s="2"/>
      <c r="QN1116" s="2"/>
      <c r="QO1116" s="2"/>
      <c r="QP1116" s="2"/>
      <c r="QQ1116" s="2"/>
      <c r="QR1116" s="2"/>
      <c r="QS1116" s="2"/>
      <c r="QT1116" s="2"/>
      <c r="QU1116" s="2"/>
      <c r="QV1116" s="2"/>
      <c r="QW1116" s="2"/>
      <c r="QX1116" s="2"/>
      <c r="QY1116" s="2"/>
      <c r="QZ1116" s="2"/>
      <c r="RA1116" s="2"/>
      <c r="RB1116" s="2"/>
      <c r="RC1116" s="2"/>
      <c r="RD1116" s="2"/>
      <c r="RE1116" s="2"/>
      <c r="RF1116" s="2"/>
      <c r="RG1116" s="2"/>
      <c r="RH1116" s="2"/>
      <c r="RI1116" s="2"/>
      <c r="RJ1116" s="2"/>
      <c r="RK1116" s="2"/>
      <c r="RL1116" s="2"/>
      <c r="RM1116" s="2"/>
      <c r="RN1116" s="2"/>
      <c r="RO1116" s="2"/>
      <c r="RP1116" s="2"/>
      <c r="RQ1116" s="2"/>
      <c r="RR1116" s="2"/>
      <c r="RS1116" s="2"/>
      <c r="RT1116" s="2"/>
      <c r="RU1116" s="2"/>
      <c r="RV1116" s="2"/>
      <c r="RW1116" s="2"/>
      <c r="RX1116" s="2"/>
      <c r="RY1116" s="2"/>
      <c r="RZ1116" s="2"/>
      <c r="SA1116" s="2"/>
      <c r="SB1116" s="2"/>
      <c r="SC1116" s="2"/>
      <c r="SD1116" s="2"/>
      <c r="SE1116" s="2"/>
      <c r="SF1116" s="2"/>
      <c r="SG1116" s="2"/>
      <c r="SH1116" s="2"/>
      <c r="SI1116" s="2"/>
      <c r="SJ1116" s="2"/>
      <c r="SK1116" s="2"/>
      <c r="SL1116" s="2"/>
      <c r="SM1116" s="2"/>
      <c r="SN1116" s="2"/>
      <c r="SO1116" s="2"/>
      <c r="SP1116" s="2"/>
      <c r="SQ1116" s="2"/>
      <c r="SR1116" s="2"/>
      <c r="SS1116" s="2"/>
      <c r="ST1116" s="2"/>
      <c r="SU1116" s="2"/>
      <c r="SV1116" s="2"/>
      <c r="SW1116" s="2"/>
      <c r="SX1116" s="2"/>
      <c r="SY1116" s="2"/>
      <c r="SZ1116" s="2"/>
      <c r="TA1116" s="2"/>
      <c r="TB1116" s="2"/>
      <c r="TC1116" s="2"/>
      <c r="TD1116" s="2"/>
      <c r="TE1116" s="2"/>
      <c r="TF1116" s="2"/>
      <c r="TG1116" s="2"/>
      <c r="TH1116" s="2"/>
      <c r="TI1116" s="2"/>
      <c r="TJ1116" s="2"/>
      <c r="TK1116" s="2"/>
      <c r="TL1116" s="2"/>
      <c r="TM1116" s="2"/>
      <c r="TN1116" s="2"/>
      <c r="TO1116" s="2"/>
      <c r="TP1116" s="2"/>
      <c r="TQ1116" s="2"/>
      <c r="TR1116" s="2"/>
      <c r="TS1116" s="2"/>
      <c r="TT1116" s="2"/>
      <c r="TU1116" s="2"/>
      <c r="TV1116" s="2"/>
      <c r="TW1116" s="2"/>
      <c r="TX1116" s="2"/>
      <c r="TY1116" s="2"/>
      <c r="TZ1116" s="2"/>
      <c r="UA1116" s="2"/>
      <c r="UB1116" s="2"/>
      <c r="UC1116" s="2"/>
      <c r="UD1116" s="2"/>
      <c r="UE1116" s="2"/>
      <c r="UF1116" s="2"/>
      <c r="UG1116" s="2"/>
      <c r="UH1116" s="2"/>
      <c r="UI1116" s="2"/>
      <c r="UJ1116" s="2"/>
      <c r="UK1116" s="2"/>
      <c r="UL1116" s="2"/>
      <c r="UM1116" s="2"/>
      <c r="UN1116" s="2"/>
      <c r="UO1116" s="2"/>
      <c r="UP1116" s="2"/>
      <c r="UQ1116" s="2"/>
      <c r="UR1116" s="2"/>
      <c r="US1116" s="2"/>
      <c r="UT1116" s="2"/>
      <c r="UU1116" s="2"/>
      <c r="UV1116" s="2"/>
      <c r="UW1116" s="2"/>
      <c r="UX1116" s="2"/>
      <c r="UY1116" s="2"/>
      <c r="UZ1116" s="2"/>
      <c r="VA1116" s="2"/>
      <c r="VB1116" s="2"/>
      <c r="VC1116" s="2"/>
      <c r="VD1116" s="2"/>
      <c r="VE1116" s="2"/>
      <c r="VF1116" s="2"/>
      <c r="VG1116" s="2"/>
      <c r="VH1116" s="2"/>
      <c r="VI1116" s="2"/>
      <c r="VJ1116" s="2"/>
      <c r="VK1116" s="2"/>
      <c r="VL1116" s="2"/>
      <c r="VM1116" s="2"/>
      <c r="VN1116" s="2"/>
      <c r="VO1116" s="2"/>
      <c r="VP1116" s="2"/>
      <c r="VQ1116" s="2"/>
      <c r="VR1116" s="2"/>
      <c r="VS1116" s="2"/>
      <c r="VT1116" s="2"/>
      <c r="VU1116" s="2"/>
      <c r="VV1116" s="2"/>
      <c r="VW1116" s="2"/>
      <c r="VX1116" s="2"/>
      <c r="VY1116" s="2"/>
      <c r="VZ1116" s="2"/>
      <c r="WA1116" s="2"/>
      <c r="WB1116" s="2"/>
      <c r="WC1116" s="2"/>
      <c r="WD1116" s="2"/>
      <c r="WE1116" s="2"/>
      <c r="WF1116" s="2"/>
      <c r="WG1116" s="2"/>
      <c r="WH1116" s="2"/>
      <c r="WI1116" s="2"/>
      <c r="WJ1116" s="2"/>
      <c r="WK1116" s="2"/>
      <c r="WL1116" s="2"/>
      <c r="WM1116" s="2"/>
      <c r="WN1116" s="2"/>
      <c r="WO1116" s="2"/>
      <c r="WP1116" s="2"/>
      <c r="WQ1116" s="2"/>
      <c r="WR1116" s="2"/>
      <c r="WS1116" s="2"/>
      <c r="WT1116" s="2"/>
      <c r="WU1116" s="2"/>
      <c r="WV1116" s="2"/>
      <c r="WW1116" s="2"/>
      <c r="WX1116" s="2"/>
      <c r="WY1116" s="2"/>
      <c r="WZ1116" s="2"/>
      <c r="XA1116" s="2"/>
      <c r="XB1116" s="2"/>
      <c r="XC1116" s="2"/>
      <c r="XD1116" s="2"/>
      <c r="XE1116" s="2"/>
      <c r="XF1116" s="2"/>
      <c r="XG1116" s="2"/>
      <c r="XH1116" s="2"/>
      <c r="XI1116" s="2"/>
      <c r="XJ1116" s="2"/>
      <c r="XK1116" s="2"/>
      <c r="XL1116" s="2"/>
      <c r="XM1116" s="2"/>
      <c r="XN1116" s="2"/>
      <c r="XO1116" s="2"/>
      <c r="XP1116" s="2"/>
      <c r="XQ1116" s="2"/>
      <c r="XR1116" s="2"/>
      <c r="XS1116" s="2"/>
      <c r="XT1116" s="2"/>
      <c r="XU1116" s="2"/>
      <c r="XV1116" s="2"/>
      <c r="XW1116" s="2"/>
      <c r="XX1116" s="2"/>
      <c r="XY1116" s="2"/>
      <c r="XZ1116" s="2"/>
      <c r="YA1116" s="2"/>
      <c r="YB1116" s="2"/>
      <c r="YC1116" s="2"/>
      <c r="YD1116" s="2"/>
      <c r="YE1116" s="2"/>
      <c r="YF1116" s="2"/>
      <c r="YG1116" s="2"/>
      <c r="YH1116" s="2"/>
      <c r="YI1116" s="2"/>
      <c r="YJ1116" s="2"/>
      <c r="YK1116" s="2"/>
      <c r="YL1116" s="2"/>
      <c r="YM1116" s="2"/>
      <c r="YN1116" s="2"/>
      <c r="YO1116" s="2"/>
      <c r="YP1116" s="2"/>
      <c r="YQ1116" s="2"/>
      <c r="YR1116" s="2"/>
      <c r="YS1116" s="2"/>
      <c r="YT1116" s="2"/>
      <c r="YU1116" s="2"/>
      <c r="YV1116" s="2"/>
      <c r="YW1116" s="2"/>
      <c r="YX1116" s="2"/>
      <c r="YY1116" s="2"/>
      <c r="YZ1116" s="2"/>
      <c r="ZA1116" s="2"/>
      <c r="ZB1116" s="2"/>
      <c r="ZC1116" s="2"/>
      <c r="ZD1116" s="2"/>
      <c r="ZE1116" s="2"/>
      <c r="ZF1116" s="2"/>
      <c r="ZG1116" s="2"/>
      <c r="ZH1116" s="2"/>
      <c r="ZI1116" s="2"/>
      <c r="ZJ1116" s="2"/>
      <c r="ZK1116" s="2"/>
      <c r="ZL1116" s="2"/>
      <c r="ZM1116" s="2"/>
      <c r="ZN1116" s="2"/>
      <c r="ZO1116" s="2"/>
      <c r="ZP1116" s="2"/>
      <c r="ZQ1116" s="2"/>
      <c r="ZR1116" s="2"/>
      <c r="ZS1116" s="2"/>
      <c r="ZT1116" s="2"/>
      <c r="ZU1116" s="2"/>
      <c r="ZV1116" s="2"/>
      <c r="ZW1116" s="2"/>
      <c r="ZX1116" s="2"/>
      <c r="ZY1116" s="2"/>
      <c r="ZZ1116" s="2"/>
      <c r="AAA1116" s="2"/>
      <c r="AAB1116" s="2"/>
      <c r="AAC1116" s="2"/>
      <c r="AAD1116" s="2"/>
      <c r="AAE1116" s="2"/>
      <c r="AAF1116" s="2"/>
      <c r="AAG1116" s="2"/>
      <c r="AAH1116" s="2"/>
      <c r="AAI1116" s="2"/>
      <c r="AAJ1116" s="2"/>
      <c r="AAK1116" s="2"/>
      <c r="AAL1116" s="2"/>
      <c r="AAM1116" s="2"/>
      <c r="AAN1116" s="2"/>
      <c r="AAO1116" s="2"/>
      <c r="AAP1116" s="2"/>
      <c r="AAQ1116" s="2"/>
      <c r="AAR1116" s="2"/>
      <c r="AAS1116" s="2"/>
      <c r="AAT1116" s="2"/>
      <c r="AAU1116" s="2"/>
      <c r="AAV1116" s="2"/>
      <c r="AAW1116" s="2"/>
      <c r="AAX1116" s="2"/>
      <c r="AAY1116" s="2"/>
      <c r="AAZ1116" s="2"/>
      <c r="ABA1116" s="2"/>
      <c r="ABB1116" s="2"/>
      <c r="ABC1116" s="2"/>
      <c r="ABD1116" s="2"/>
      <c r="ABE1116" s="2"/>
      <c r="ABF1116" s="2"/>
      <c r="ABG1116" s="2"/>
      <c r="ABH1116" s="2"/>
      <c r="ABI1116" s="2"/>
      <c r="ABJ1116" s="2"/>
      <c r="ABK1116" s="2"/>
      <c r="ABL1116" s="2"/>
      <c r="ABM1116" s="2"/>
      <c r="ABN1116" s="2"/>
      <c r="ABO1116" s="2"/>
      <c r="ABP1116" s="2"/>
      <c r="ABQ1116" s="2"/>
      <c r="ABR1116" s="2"/>
      <c r="ABS1116" s="2"/>
      <c r="ABT1116" s="2"/>
      <c r="ABU1116" s="2"/>
      <c r="ABV1116" s="2"/>
      <c r="ABW1116" s="2"/>
      <c r="ABX1116" s="2"/>
      <c r="ABY1116" s="2"/>
      <c r="ABZ1116" s="2"/>
    </row>
    <row r="1117" spans="1:754" x14ac:dyDescent="0.2">
      <c r="A1117" s="2">
        <v>1935</v>
      </c>
      <c r="B1117" s="19" t="s">
        <v>66</v>
      </c>
      <c r="C1117" s="5">
        <v>764821</v>
      </c>
      <c r="D1117" s="5">
        <v>5784</v>
      </c>
      <c r="E1117" s="7">
        <f>C1117/D1117</f>
        <v>132.2304633471646</v>
      </c>
      <c r="F1117" s="11">
        <f>C1117/889958</f>
        <v>0.85938999368509528</v>
      </c>
    </row>
    <row r="1118" spans="1:754" x14ac:dyDescent="0.2">
      <c r="A1118">
        <v>1925</v>
      </c>
      <c r="B1118" s="19" t="s">
        <v>66</v>
      </c>
      <c r="C1118" s="5">
        <v>725391</v>
      </c>
      <c r="D1118">
        <v>5786</v>
      </c>
      <c r="E1118" s="7">
        <f>C1118/D1118</f>
        <v>125.37003110957484</v>
      </c>
      <c r="F1118" s="11">
        <f>C1118/889958</f>
        <v>0.81508453207904197</v>
      </c>
    </row>
    <row r="1119" spans="1:754" x14ac:dyDescent="0.2">
      <c r="A1119" s="2">
        <v>1945</v>
      </c>
      <c r="B1119" s="19" t="s">
        <v>66</v>
      </c>
      <c r="C1119" s="6">
        <v>677092</v>
      </c>
      <c r="D1119" s="5">
        <v>4396</v>
      </c>
      <c r="E1119" s="7">
        <f>C1119/D1119</f>
        <v>154.02456778889899</v>
      </c>
      <c r="F1119" s="11">
        <f>C1119/889958</f>
        <v>0.76081343164508886</v>
      </c>
      <c r="G1119" s="15"/>
    </row>
    <row r="1120" spans="1:754" x14ac:dyDescent="0.2">
      <c r="A1120" s="2">
        <v>1954</v>
      </c>
      <c r="B1120" s="19" t="s">
        <v>66</v>
      </c>
      <c r="C1120" s="6">
        <v>632295</v>
      </c>
      <c r="D1120" s="5">
        <v>3219</v>
      </c>
      <c r="E1120" s="7">
        <f>C1120/D1120</f>
        <v>196.42590866728798</v>
      </c>
      <c r="F1120" s="11">
        <f>C1120/889958</f>
        <v>0.71047734836924892</v>
      </c>
    </row>
    <row r="1121" spans="1:754" x14ac:dyDescent="0.2">
      <c r="A1121" s="2">
        <v>1959</v>
      </c>
      <c r="B1121" s="19" t="s">
        <v>66</v>
      </c>
      <c r="C1121" s="6">
        <v>567380</v>
      </c>
      <c r="D1121" s="5">
        <v>2704</v>
      </c>
      <c r="E1121" s="7">
        <f>C1121/D1121</f>
        <v>209.82988165680473</v>
      </c>
      <c r="F1121" s="11">
        <f>C1121/889958</f>
        <v>0.63753570393209569</v>
      </c>
    </row>
    <row r="1122" spans="1:754" x14ac:dyDescent="0.2">
      <c r="A1122" s="2">
        <v>1964</v>
      </c>
      <c r="B1122" s="19" t="s">
        <v>66</v>
      </c>
      <c r="C1122" s="6">
        <v>548825</v>
      </c>
      <c r="D1122" s="5">
        <v>2334</v>
      </c>
      <c r="E1122" s="7">
        <f>C1122/D1122</f>
        <v>235.14353041988002</v>
      </c>
      <c r="F1122" s="11">
        <f>C1122/889958</f>
        <v>0.61668640542587405</v>
      </c>
    </row>
    <row r="1123" spans="1:754" x14ac:dyDescent="0.2">
      <c r="A1123" s="2">
        <v>1969</v>
      </c>
      <c r="B1123" s="19" t="s">
        <v>66</v>
      </c>
      <c r="C1123" s="6">
        <v>456957</v>
      </c>
      <c r="D1123" s="5">
        <v>1799</v>
      </c>
      <c r="E1123" s="7">
        <f>C1123/D1123</f>
        <v>254.00611450806002</v>
      </c>
      <c r="F1123" s="11">
        <f>C1123/889958</f>
        <v>0.51345906211304349</v>
      </c>
    </row>
    <row r="1124" spans="1:754" x14ac:dyDescent="0.2">
      <c r="A1124" s="2">
        <v>2017</v>
      </c>
      <c r="B1124" s="19" t="s">
        <v>52</v>
      </c>
      <c r="C1124" s="5">
        <v>30032</v>
      </c>
      <c r="D1124">
        <v>560</v>
      </c>
      <c r="E1124" s="7">
        <f>C1124/D1124</f>
        <v>53.628571428571426</v>
      </c>
      <c r="F1124" s="11">
        <f>C1124/583712</f>
        <v>5.1450030151855709E-2</v>
      </c>
      <c r="G1124" s="14">
        <v>1483862</v>
      </c>
      <c r="H1124" s="16">
        <f>C1124/G1124</f>
        <v>2.0239078836172097E-2</v>
      </c>
    </row>
    <row r="1125" spans="1:754" x14ac:dyDescent="0.2">
      <c r="A1125" s="2">
        <v>2007</v>
      </c>
      <c r="B1125" s="19" t="s">
        <v>52</v>
      </c>
      <c r="C1125" s="5">
        <v>34404</v>
      </c>
      <c r="D1125">
        <v>535</v>
      </c>
      <c r="E1125" s="7">
        <f>C1125/D1125</f>
        <v>64.306542056074761</v>
      </c>
      <c r="F1125" s="11">
        <f>C1125/583712</f>
        <v>5.8940025217915686E-2</v>
      </c>
      <c r="G1125" s="14">
        <v>1475255</v>
      </c>
      <c r="H1125" s="16">
        <f>C1125/G1125</f>
        <v>2.3320714046046277E-2</v>
      </c>
    </row>
    <row r="1126" spans="1:754" x14ac:dyDescent="0.2">
      <c r="A1126" s="2">
        <v>2002</v>
      </c>
      <c r="B1126" s="19" t="s">
        <v>52</v>
      </c>
      <c r="C1126" s="6">
        <v>34127</v>
      </c>
      <c r="D1126">
        <v>651</v>
      </c>
      <c r="E1126" s="7">
        <f>C1126/D1126</f>
        <v>52.422427035330259</v>
      </c>
      <c r="F1126" s="11">
        <f>C1126/583712</f>
        <v>5.8465476125212433E-2</v>
      </c>
      <c r="G1126" s="14">
        <v>1456745</v>
      </c>
      <c r="H1126" s="16">
        <f>C1126/G1126</f>
        <v>2.3426886654836641E-2</v>
      </c>
    </row>
    <row r="1127" spans="1:754" x14ac:dyDescent="0.2">
      <c r="A1127" s="2">
        <v>2012</v>
      </c>
      <c r="B1127" s="19" t="s">
        <v>52</v>
      </c>
      <c r="C1127" s="5">
        <v>35975</v>
      </c>
      <c r="D1127">
        <v>604</v>
      </c>
      <c r="E1127" s="7">
        <f>C1127/D1127</f>
        <v>59.561258278145694</v>
      </c>
      <c r="F1127" s="11">
        <f>C1127/583712</f>
        <v>6.1631420974727263E-2</v>
      </c>
      <c r="G1127" s="14">
        <v>1497017</v>
      </c>
      <c r="H1127" s="16">
        <f>C1127/G1127</f>
        <v>2.4031123227057541E-2</v>
      </c>
    </row>
    <row r="1128" spans="1:754" x14ac:dyDescent="0.2">
      <c r="A1128">
        <v>1997</v>
      </c>
      <c r="B1128" s="19" t="s">
        <v>52</v>
      </c>
      <c r="C1128" s="6">
        <v>35858</v>
      </c>
      <c r="D1128">
        <v>606</v>
      </c>
      <c r="E1128" s="7">
        <f>C1128/D1128</f>
        <v>59.171617161716171</v>
      </c>
      <c r="F1128" s="11">
        <f>C1128/583712</f>
        <v>6.1430979661202784E-2</v>
      </c>
      <c r="G1128" s="14">
        <v>1377203</v>
      </c>
      <c r="H1128" s="16">
        <f>C1128/G1128</f>
        <v>2.6036829719365991E-2</v>
      </c>
    </row>
    <row r="1129" spans="1:754" x14ac:dyDescent="0.2">
      <c r="A1129">
        <v>1992</v>
      </c>
      <c r="B1129" s="19" t="s">
        <v>52</v>
      </c>
      <c r="C1129" s="6">
        <v>35353</v>
      </c>
      <c r="D1129">
        <v>587</v>
      </c>
      <c r="E1129" s="7">
        <f>C1129/D1129</f>
        <v>60.226575809199318</v>
      </c>
      <c r="F1129" s="11">
        <f>C1129/583712</f>
        <v>6.0565826983169785E-2</v>
      </c>
      <c r="G1129" s="14">
        <v>1336663</v>
      </c>
      <c r="H1129" s="16">
        <f>C1129/G1129</f>
        <v>2.6448700981474015E-2</v>
      </c>
    </row>
    <row r="1130" spans="1:754" x14ac:dyDescent="0.2">
      <c r="A1130">
        <v>1987</v>
      </c>
      <c r="B1130" s="19" t="s">
        <v>52</v>
      </c>
      <c r="C1130" s="6">
        <v>41799</v>
      </c>
      <c r="D1130" s="5">
        <v>696</v>
      </c>
      <c r="E1130" s="7">
        <f>C1130/D1130</f>
        <v>60.056034482758619</v>
      </c>
      <c r="F1130" s="11">
        <f>C1130/583712</f>
        <v>7.1608944136834607E-2</v>
      </c>
      <c r="G1130" s="14">
        <v>1310592</v>
      </c>
      <c r="H1130" s="16">
        <f>C1130/G1130</f>
        <v>3.1893220773513038E-2</v>
      </c>
    </row>
    <row r="1131" spans="1:754" x14ac:dyDescent="0.2">
      <c r="A1131">
        <v>1982</v>
      </c>
      <c r="B1131" s="19" t="s">
        <v>52</v>
      </c>
      <c r="C1131" s="6">
        <v>49898</v>
      </c>
      <c r="D1131" s="5">
        <v>797</v>
      </c>
      <c r="E1131" s="7">
        <f>C1131/D1131</f>
        <v>62.607277289836887</v>
      </c>
      <c r="F1131" s="11">
        <f>C1131/583712</f>
        <v>8.5483937284140124E-2</v>
      </c>
      <c r="G1131" s="14">
        <v>1288825</v>
      </c>
      <c r="H1131" s="16">
        <f>C1131/G1131</f>
        <v>3.8715884623591254E-2</v>
      </c>
      <c r="DU1131" s="2"/>
      <c r="DV1131" s="2"/>
      <c r="DW1131" s="2"/>
      <c r="DX1131" s="2"/>
      <c r="DY1131" s="2"/>
      <c r="DZ1131" s="2"/>
      <c r="EA1131" s="2"/>
      <c r="EB1131" s="2"/>
      <c r="EC1131" s="2"/>
      <c r="ED1131" s="2"/>
      <c r="EE1131" s="2"/>
      <c r="EF1131" s="2"/>
      <c r="EG1131" s="2"/>
      <c r="EH1131" s="2"/>
      <c r="EI1131" s="2"/>
      <c r="EJ1131" s="2"/>
      <c r="EK1131" s="2"/>
      <c r="EL1131" s="2"/>
      <c r="EM1131" s="2"/>
      <c r="EN1131" s="2"/>
      <c r="EO1131" s="2"/>
      <c r="EP1131" s="2"/>
      <c r="EQ1131" s="2"/>
      <c r="ER1131" s="2"/>
      <c r="ES1131" s="2"/>
      <c r="ET1131" s="2"/>
      <c r="EU1131" s="2"/>
      <c r="EV1131" s="2"/>
      <c r="EW1131" s="2"/>
      <c r="EX1131" s="2"/>
      <c r="EY1131" s="2"/>
      <c r="EZ1131" s="2"/>
      <c r="FA1131" s="2"/>
      <c r="FB1131" s="2"/>
      <c r="FC1131" s="2"/>
      <c r="FD1131" s="2"/>
      <c r="FE1131" s="2"/>
      <c r="FF1131" s="2"/>
      <c r="FG1131" s="2"/>
      <c r="FH1131" s="2"/>
      <c r="FI1131" s="2"/>
      <c r="FJ1131" s="2"/>
      <c r="FK1131" s="2"/>
      <c r="FL1131" s="2"/>
      <c r="FM1131" s="2"/>
      <c r="FN1131" s="2"/>
      <c r="FO1131" s="2"/>
      <c r="FP1131" s="2"/>
      <c r="FQ1131" s="2"/>
      <c r="FR1131" s="2"/>
      <c r="FS1131" s="2"/>
      <c r="FT1131" s="2"/>
      <c r="FU1131" s="2"/>
      <c r="FV1131" s="2"/>
      <c r="FW1131" s="2"/>
      <c r="FX1131" s="2"/>
      <c r="FY1131" s="2"/>
      <c r="FZ1131" s="2"/>
      <c r="GA1131" s="2"/>
      <c r="GB1131" s="2"/>
      <c r="GC1131" s="2"/>
      <c r="GD1131" s="2"/>
      <c r="GE1131" s="2"/>
      <c r="GF1131" s="2"/>
      <c r="GG1131" s="2"/>
      <c r="GH1131" s="2"/>
      <c r="GI1131" s="2"/>
      <c r="GJ1131" s="2"/>
      <c r="GK1131" s="2"/>
      <c r="GL1131" s="2"/>
      <c r="GM1131" s="2"/>
      <c r="GN1131" s="2"/>
      <c r="GO1131" s="2"/>
      <c r="GP1131" s="2"/>
      <c r="GQ1131" s="2"/>
      <c r="GR1131" s="2"/>
      <c r="GS1131" s="2"/>
      <c r="GT1131" s="2"/>
      <c r="GU1131" s="2"/>
      <c r="GV1131" s="2"/>
      <c r="GW1131" s="2"/>
      <c r="GX1131" s="2"/>
      <c r="GY1131" s="2"/>
      <c r="GZ1131" s="2"/>
      <c r="HA1131" s="2"/>
      <c r="HB1131" s="2"/>
      <c r="HC1131" s="2"/>
      <c r="HD1131" s="2"/>
      <c r="HE1131" s="2"/>
      <c r="HF1131" s="2"/>
      <c r="HG1131" s="2"/>
      <c r="HH1131" s="2"/>
      <c r="HI1131" s="2"/>
      <c r="HJ1131" s="2"/>
      <c r="HK1131" s="2"/>
      <c r="HL1131" s="2"/>
      <c r="HM1131" s="2"/>
      <c r="HN1131" s="2"/>
      <c r="HO1131" s="2"/>
      <c r="HP1131" s="2"/>
      <c r="HQ1131" s="2"/>
      <c r="HR1131" s="2"/>
      <c r="HS1131" s="2"/>
      <c r="HT1131" s="2"/>
      <c r="HU1131" s="2"/>
      <c r="HV1131" s="2"/>
      <c r="HW1131" s="2"/>
      <c r="HX1131" s="2"/>
      <c r="HY1131" s="2"/>
      <c r="HZ1131" s="2"/>
      <c r="IA1131" s="2"/>
      <c r="IB1131" s="2"/>
      <c r="IC1131" s="2"/>
      <c r="ID1131" s="2"/>
      <c r="IE1131" s="2"/>
      <c r="IF1131" s="2"/>
      <c r="IG1131" s="2"/>
      <c r="IH1131" s="2"/>
      <c r="II1131" s="2"/>
      <c r="IJ1131" s="2"/>
      <c r="IK1131" s="2"/>
      <c r="IL1131" s="2"/>
      <c r="IM1131" s="2"/>
      <c r="IN1131" s="2"/>
      <c r="IO1131" s="2"/>
      <c r="IP1131" s="2"/>
      <c r="IQ1131" s="2"/>
      <c r="IR1131" s="2"/>
      <c r="IS1131" s="2"/>
      <c r="IT1131" s="2"/>
      <c r="IU1131" s="2"/>
      <c r="IV1131" s="2"/>
      <c r="IW1131" s="2"/>
      <c r="IX1131" s="2"/>
      <c r="IY1131" s="2"/>
      <c r="IZ1131" s="2"/>
      <c r="JA1131" s="2"/>
      <c r="JB1131" s="2"/>
      <c r="JC1131" s="2"/>
      <c r="JD1131" s="2"/>
      <c r="JE1131" s="2"/>
      <c r="JF1131" s="2"/>
      <c r="JG1131" s="2"/>
      <c r="JH1131" s="2"/>
      <c r="JI1131" s="2"/>
      <c r="JJ1131" s="2"/>
      <c r="JK1131" s="2"/>
      <c r="JL1131" s="2"/>
      <c r="JM1131" s="2"/>
      <c r="JN1131" s="2"/>
      <c r="JO1131" s="2"/>
      <c r="JP1131" s="2"/>
      <c r="JQ1131" s="2"/>
      <c r="JR1131" s="2"/>
      <c r="JS1131" s="2"/>
      <c r="JT1131" s="2"/>
      <c r="JU1131" s="2"/>
      <c r="JV1131" s="2"/>
      <c r="JW1131" s="2"/>
      <c r="JX1131" s="2"/>
      <c r="JY1131" s="2"/>
      <c r="JZ1131" s="2"/>
      <c r="KA1131" s="2"/>
      <c r="KB1131" s="2"/>
      <c r="KC1131" s="2"/>
      <c r="KD1131" s="2"/>
      <c r="KE1131" s="2"/>
      <c r="KF1131" s="2"/>
      <c r="KG1131" s="2"/>
      <c r="KH1131" s="2"/>
      <c r="KI1131" s="2"/>
      <c r="KJ1131" s="2"/>
      <c r="KK1131" s="2"/>
      <c r="KL1131" s="2"/>
      <c r="KM1131" s="2"/>
      <c r="KN1131" s="2"/>
      <c r="KO1131" s="2"/>
      <c r="KP1131" s="2"/>
      <c r="KQ1131" s="2"/>
      <c r="KR1131" s="2"/>
      <c r="KS1131" s="2"/>
      <c r="KT1131" s="2"/>
      <c r="KU1131" s="2"/>
      <c r="KV1131" s="2"/>
      <c r="KW1131" s="2"/>
      <c r="KX1131" s="2"/>
      <c r="KY1131" s="2"/>
      <c r="KZ1131" s="2"/>
      <c r="LA1131" s="2"/>
      <c r="LB1131" s="2"/>
      <c r="LC1131" s="2"/>
      <c r="LD1131" s="2"/>
      <c r="LE1131" s="2"/>
      <c r="LF1131" s="2"/>
      <c r="LG1131" s="2"/>
      <c r="LH1131" s="2"/>
      <c r="LI1131" s="2"/>
      <c r="LJ1131" s="2"/>
      <c r="LK1131" s="2"/>
      <c r="LL1131" s="2"/>
      <c r="LM1131" s="2"/>
      <c r="LN1131" s="2"/>
      <c r="LO1131" s="2"/>
      <c r="LP1131" s="2"/>
      <c r="LQ1131" s="2"/>
      <c r="LR1131" s="2"/>
      <c r="LS1131" s="2"/>
      <c r="LT1131" s="2"/>
      <c r="LU1131" s="2"/>
      <c r="LV1131" s="2"/>
      <c r="LW1131" s="2"/>
      <c r="LX1131" s="2"/>
      <c r="LY1131" s="2"/>
      <c r="LZ1131" s="2"/>
      <c r="MA1131" s="2"/>
      <c r="MB1131" s="2"/>
      <c r="MC1131" s="2"/>
      <c r="MD1131" s="2"/>
      <c r="ME1131" s="2"/>
      <c r="MF1131" s="2"/>
      <c r="MG1131" s="2"/>
      <c r="MH1131" s="2"/>
      <c r="MI1131" s="2"/>
      <c r="MJ1131" s="2"/>
      <c r="MK1131" s="2"/>
      <c r="ML1131" s="2"/>
      <c r="MM1131" s="2"/>
      <c r="MN1131" s="2"/>
      <c r="MO1131" s="2"/>
      <c r="MP1131" s="2"/>
      <c r="MQ1131" s="2"/>
      <c r="MR1131" s="2"/>
      <c r="MS1131" s="2"/>
      <c r="MT1131" s="2"/>
      <c r="MU1131" s="2"/>
      <c r="MV1131" s="2"/>
      <c r="MW1131" s="2"/>
      <c r="MX1131" s="2"/>
      <c r="MY1131" s="2"/>
      <c r="MZ1131" s="2"/>
      <c r="NA1131" s="2"/>
      <c r="NB1131" s="2"/>
      <c r="NC1131" s="2"/>
      <c r="ND1131" s="2"/>
      <c r="NE1131" s="2"/>
      <c r="NF1131" s="2"/>
      <c r="NG1131" s="2"/>
      <c r="NH1131" s="2"/>
      <c r="NI1131" s="2"/>
      <c r="NJ1131" s="2"/>
      <c r="NK1131" s="2"/>
      <c r="NL1131" s="2"/>
      <c r="NM1131" s="2"/>
      <c r="NN1131" s="2"/>
      <c r="NO1131" s="2"/>
      <c r="NP1131" s="2"/>
      <c r="NQ1131" s="2"/>
      <c r="NR1131" s="2"/>
      <c r="NS1131" s="2"/>
      <c r="NT1131" s="2"/>
      <c r="NU1131" s="2"/>
      <c r="NV1131" s="2"/>
      <c r="NW1131" s="2"/>
      <c r="NX1131" s="2"/>
      <c r="NY1131" s="2"/>
      <c r="NZ1131" s="2"/>
      <c r="OA1131" s="2"/>
      <c r="OB1131" s="2"/>
      <c r="OC1131" s="2"/>
      <c r="OD1131" s="2"/>
      <c r="OE1131" s="2"/>
      <c r="OF1131" s="2"/>
      <c r="OG1131" s="2"/>
      <c r="OH1131" s="2"/>
      <c r="OI1131" s="2"/>
      <c r="OJ1131" s="2"/>
      <c r="OK1131" s="2"/>
      <c r="OL1131" s="2"/>
      <c r="OM1131" s="2"/>
      <c r="ON1131" s="2"/>
      <c r="OO1131" s="2"/>
      <c r="OP1131" s="2"/>
      <c r="OQ1131" s="2"/>
      <c r="OR1131" s="2"/>
      <c r="OS1131" s="2"/>
      <c r="OT1131" s="2"/>
      <c r="OU1131" s="2"/>
      <c r="OV1131" s="2"/>
      <c r="OW1131" s="2"/>
      <c r="OX1131" s="2"/>
      <c r="OY1131" s="2"/>
      <c r="OZ1131" s="2"/>
      <c r="PA1131" s="2"/>
      <c r="PB1131" s="2"/>
      <c r="PC1131" s="2"/>
      <c r="PD1131" s="2"/>
      <c r="PE1131" s="2"/>
      <c r="PF1131" s="2"/>
      <c r="PG1131" s="2"/>
      <c r="PH1131" s="2"/>
      <c r="PI1131" s="2"/>
      <c r="PJ1131" s="2"/>
      <c r="PK1131" s="2"/>
      <c r="PL1131" s="2"/>
      <c r="PM1131" s="2"/>
      <c r="PN1131" s="2"/>
      <c r="PO1131" s="2"/>
      <c r="PP1131" s="2"/>
      <c r="PQ1131" s="2"/>
      <c r="PR1131" s="2"/>
      <c r="PS1131" s="2"/>
      <c r="PT1131" s="2"/>
      <c r="PU1131" s="2"/>
      <c r="PV1131" s="2"/>
      <c r="PW1131" s="2"/>
      <c r="PX1131" s="2"/>
      <c r="PY1131" s="2"/>
      <c r="PZ1131" s="2"/>
      <c r="QA1131" s="2"/>
      <c r="QB1131" s="2"/>
      <c r="QC1131" s="2"/>
      <c r="QD1131" s="2"/>
      <c r="QE1131" s="2"/>
      <c r="QF1131" s="2"/>
      <c r="QG1131" s="2"/>
      <c r="QH1131" s="2"/>
      <c r="QI1131" s="2"/>
      <c r="QJ1131" s="2"/>
      <c r="QK1131" s="2"/>
      <c r="QL1131" s="2"/>
      <c r="QM1131" s="2"/>
      <c r="QN1131" s="2"/>
      <c r="QO1131" s="2"/>
      <c r="QP1131" s="2"/>
      <c r="QQ1131" s="2"/>
      <c r="QR1131" s="2"/>
      <c r="QS1131" s="2"/>
      <c r="QT1131" s="2"/>
      <c r="QU1131" s="2"/>
      <c r="QV1131" s="2"/>
      <c r="QW1131" s="2"/>
      <c r="QX1131" s="2"/>
      <c r="QY1131" s="2"/>
      <c r="QZ1131" s="2"/>
      <c r="RA1131" s="2"/>
      <c r="RB1131" s="2"/>
      <c r="RC1131" s="2"/>
      <c r="RD1131" s="2"/>
      <c r="RE1131" s="2"/>
      <c r="RF1131" s="2"/>
      <c r="RG1131" s="2"/>
      <c r="RH1131" s="2"/>
      <c r="RI1131" s="2"/>
      <c r="RJ1131" s="2"/>
      <c r="RK1131" s="2"/>
      <c r="RL1131" s="2"/>
      <c r="RM1131" s="2"/>
      <c r="RN1131" s="2"/>
      <c r="RO1131" s="2"/>
      <c r="RP1131" s="2"/>
      <c r="RQ1131" s="2"/>
      <c r="RR1131" s="2"/>
      <c r="RS1131" s="2"/>
      <c r="RT1131" s="2"/>
      <c r="RU1131" s="2"/>
      <c r="RV1131" s="2"/>
      <c r="RW1131" s="2"/>
      <c r="RX1131" s="2"/>
      <c r="RY1131" s="2"/>
      <c r="RZ1131" s="2"/>
      <c r="SA1131" s="2"/>
      <c r="SB1131" s="2"/>
      <c r="SC1131" s="2"/>
      <c r="SD1131" s="2"/>
      <c r="SE1131" s="2"/>
      <c r="SF1131" s="2"/>
      <c r="SG1131" s="2"/>
      <c r="SH1131" s="2"/>
      <c r="SI1131" s="2"/>
      <c r="SJ1131" s="2"/>
      <c r="SK1131" s="2"/>
      <c r="SL1131" s="2"/>
      <c r="SM1131" s="2"/>
      <c r="SN1131" s="2"/>
      <c r="SO1131" s="2"/>
      <c r="SP1131" s="2"/>
      <c r="SQ1131" s="2"/>
      <c r="SR1131" s="2"/>
      <c r="SS1131" s="2"/>
      <c r="ST1131" s="2"/>
      <c r="SU1131" s="2"/>
      <c r="SV1131" s="2"/>
      <c r="SW1131" s="2"/>
      <c r="SX1131" s="2"/>
      <c r="SY1131" s="2"/>
      <c r="SZ1131" s="2"/>
      <c r="TA1131" s="2"/>
      <c r="TB1131" s="2"/>
      <c r="TC1131" s="2"/>
      <c r="TD1131" s="2"/>
      <c r="TE1131" s="2"/>
      <c r="TF1131" s="2"/>
      <c r="TG1131" s="2"/>
      <c r="TH1131" s="2"/>
      <c r="TI1131" s="2"/>
      <c r="TJ1131" s="2"/>
      <c r="TK1131" s="2"/>
      <c r="TL1131" s="2"/>
      <c r="TM1131" s="2"/>
      <c r="TN1131" s="2"/>
      <c r="TO1131" s="2"/>
      <c r="TP1131" s="2"/>
      <c r="TQ1131" s="2"/>
      <c r="TR1131" s="2"/>
      <c r="TS1131" s="2"/>
      <c r="TT1131" s="2"/>
      <c r="TU1131" s="2"/>
      <c r="TV1131" s="2"/>
      <c r="TW1131" s="2"/>
      <c r="TX1131" s="2"/>
      <c r="TY1131" s="2"/>
      <c r="TZ1131" s="2"/>
      <c r="UA1131" s="2"/>
      <c r="UB1131" s="2"/>
      <c r="UC1131" s="2"/>
      <c r="UD1131" s="2"/>
      <c r="UE1131" s="2"/>
      <c r="UF1131" s="2"/>
      <c r="UG1131" s="2"/>
      <c r="UH1131" s="2"/>
      <c r="UI1131" s="2"/>
      <c r="UJ1131" s="2"/>
      <c r="UK1131" s="2"/>
      <c r="UL1131" s="2"/>
      <c r="UM1131" s="2"/>
      <c r="UN1131" s="2"/>
      <c r="UO1131" s="2"/>
      <c r="UP1131" s="2"/>
      <c r="UQ1131" s="2"/>
      <c r="UR1131" s="2"/>
      <c r="US1131" s="2"/>
      <c r="UT1131" s="2"/>
      <c r="UU1131" s="2"/>
      <c r="UV1131" s="2"/>
      <c r="UW1131" s="2"/>
      <c r="UX1131" s="2"/>
      <c r="UY1131" s="2"/>
      <c r="UZ1131" s="2"/>
      <c r="VA1131" s="2"/>
      <c r="VB1131" s="2"/>
      <c r="VC1131" s="2"/>
      <c r="VD1131" s="2"/>
      <c r="VE1131" s="2"/>
      <c r="VF1131" s="2"/>
      <c r="VG1131" s="2"/>
      <c r="VH1131" s="2"/>
      <c r="VI1131" s="2"/>
      <c r="VJ1131" s="2"/>
      <c r="VK1131" s="2"/>
      <c r="VL1131" s="2"/>
      <c r="VM1131" s="2"/>
      <c r="VN1131" s="2"/>
      <c r="VO1131" s="2"/>
      <c r="VP1131" s="2"/>
      <c r="VQ1131" s="2"/>
      <c r="VR1131" s="2"/>
      <c r="VS1131" s="2"/>
      <c r="VT1131" s="2"/>
      <c r="VU1131" s="2"/>
      <c r="VV1131" s="2"/>
      <c r="VW1131" s="2"/>
      <c r="VX1131" s="2"/>
      <c r="VY1131" s="2"/>
      <c r="VZ1131" s="2"/>
      <c r="WA1131" s="2"/>
      <c r="WB1131" s="2"/>
      <c r="WC1131" s="2"/>
      <c r="WD1131" s="2"/>
      <c r="WE1131" s="2"/>
      <c r="WF1131" s="2"/>
      <c r="WG1131" s="2"/>
      <c r="WH1131" s="2"/>
      <c r="WI1131" s="2"/>
      <c r="WJ1131" s="2"/>
      <c r="WK1131" s="2"/>
      <c r="WL1131" s="2"/>
      <c r="WM1131" s="2"/>
      <c r="WN1131" s="2"/>
      <c r="WO1131" s="2"/>
      <c r="WP1131" s="2"/>
      <c r="WQ1131" s="2"/>
      <c r="WR1131" s="2"/>
      <c r="WS1131" s="2"/>
      <c r="WT1131" s="2"/>
      <c r="WU1131" s="2"/>
      <c r="WV1131" s="2"/>
      <c r="WW1131" s="2"/>
      <c r="WX1131" s="2"/>
      <c r="WY1131" s="2"/>
      <c r="WZ1131" s="2"/>
      <c r="XA1131" s="2"/>
      <c r="XB1131" s="2"/>
      <c r="XC1131" s="2"/>
      <c r="XD1131" s="2"/>
      <c r="XE1131" s="2"/>
      <c r="XF1131" s="2"/>
      <c r="XG1131" s="2"/>
      <c r="XH1131" s="2"/>
      <c r="XI1131" s="2"/>
      <c r="XJ1131" s="2"/>
      <c r="XK1131" s="2"/>
      <c r="XL1131" s="2"/>
      <c r="XM1131" s="2"/>
      <c r="XN1131" s="2"/>
      <c r="XO1131" s="2"/>
      <c r="XP1131" s="2"/>
      <c r="XQ1131" s="2"/>
      <c r="XR1131" s="2"/>
      <c r="XS1131" s="2"/>
      <c r="XT1131" s="2"/>
      <c r="XU1131" s="2"/>
      <c r="XV1131" s="2"/>
      <c r="XW1131" s="2"/>
      <c r="XX1131" s="2"/>
      <c r="XY1131" s="2"/>
      <c r="XZ1131" s="2"/>
      <c r="YA1131" s="2"/>
      <c r="YB1131" s="2"/>
      <c r="YC1131" s="2"/>
      <c r="YD1131" s="2"/>
      <c r="YE1131" s="2"/>
      <c r="YF1131" s="2"/>
      <c r="YG1131" s="2"/>
      <c r="YH1131" s="2"/>
      <c r="YI1131" s="2"/>
      <c r="YJ1131" s="2"/>
      <c r="YK1131" s="2"/>
      <c r="YL1131" s="2"/>
      <c r="YM1131" s="2"/>
      <c r="YN1131" s="2"/>
      <c r="YO1131" s="2"/>
      <c r="YP1131" s="2"/>
      <c r="YQ1131" s="2"/>
      <c r="YR1131" s="2"/>
      <c r="YS1131" s="2"/>
      <c r="YT1131" s="2"/>
      <c r="YU1131" s="2"/>
      <c r="YV1131" s="2"/>
      <c r="YW1131" s="2"/>
      <c r="YX1131" s="2"/>
      <c r="YY1131" s="2"/>
      <c r="YZ1131" s="2"/>
      <c r="ZA1131" s="2"/>
      <c r="ZB1131" s="2"/>
      <c r="ZC1131" s="2"/>
      <c r="ZD1131" s="2"/>
      <c r="ZE1131" s="2"/>
      <c r="ZF1131" s="2"/>
      <c r="ZG1131" s="2"/>
      <c r="ZH1131" s="2"/>
      <c r="ZI1131" s="2"/>
      <c r="ZJ1131" s="2"/>
      <c r="ZK1131" s="2"/>
      <c r="ZL1131" s="2"/>
      <c r="ZM1131" s="2"/>
      <c r="ZN1131" s="2"/>
      <c r="ZO1131" s="2"/>
      <c r="ZP1131" s="2"/>
      <c r="ZQ1131" s="2"/>
      <c r="ZR1131" s="2"/>
      <c r="ZS1131" s="2"/>
      <c r="ZT1131" s="2"/>
      <c r="ZU1131" s="2"/>
      <c r="ZV1131" s="2"/>
      <c r="ZW1131" s="2"/>
      <c r="ZX1131" s="2"/>
      <c r="ZY1131" s="2"/>
      <c r="ZZ1131" s="2"/>
      <c r="AAA1131" s="2"/>
      <c r="AAB1131" s="2"/>
      <c r="AAC1131" s="2"/>
      <c r="AAD1131" s="2"/>
      <c r="AAE1131" s="2"/>
      <c r="AAF1131" s="2"/>
      <c r="AAG1131" s="2"/>
      <c r="AAH1131" s="2"/>
      <c r="AAI1131" s="2"/>
      <c r="AAJ1131" s="2"/>
      <c r="AAK1131" s="2"/>
      <c r="AAL1131" s="2"/>
      <c r="AAM1131" s="2"/>
      <c r="AAN1131" s="2"/>
      <c r="AAO1131" s="2"/>
      <c r="AAP1131" s="2"/>
      <c r="AAQ1131" s="2"/>
      <c r="AAR1131" s="2"/>
      <c r="AAS1131" s="2"/>
      <c r="AAT1131" s="2"/>
      <c r="AAU1131" s="2"/>
      <c r="AAV1131" s="2"/>
      <c r="AAW1131" s="2"/>
      <c r="AAX1131" s="2"/>
      <c r="AAY1131" s="2"/>
      <c r="AAZ1131" s="2"/>
      <c r="ABA1131" s="2"/>
      <c r="ABB1131" s="2"/>
      <c r="ABC1131" s="2"/>
      <c r="ABD1131" s="2"/>
      <c r="ABE1131" s="2"/>
      <c r="ABF1131" s="2"/>
      <c r="ABG1131" s="2"/>
      <c r="ABH1131" s="2"/>
      <c r="ABI1131" s="2"/>
      <c r="ABJ1131" s="2"/>
      <c r="ABK1131" s="2"/>
      <c r="ABL1131" s="2"/>
      <c r="ABM1131" s="2"/>
      <c r="ABN1131" s="2"/>
      <c r="ABO1131" s="2"/>
      <c r="ABP1131" s="2"/>
      <c r="ABQ1131" s="2"/>
      <c r="ABR1131" s="2"/>
      <c r="ABS1131" s="2"/>
      <c r="ABT1131" s="2"/>
      <c r="ABU1131" s="2"/>
      <c r="ABV1131" s="2"/>
      <c r="ABW1131" s="2"/>
      <c r="ABX1131" s="2"/>
      <c r="ABY1131" s="2"/>
      <c r="ABZ1131" s="2"/>
    </row>
    <row r="1132" spans="1:754" x14ac:dyDescent="0.2">
      <c r="A1132" s="2">
        <v>1978</v>
      </c>
      <c r="B1132" s="19" t="s">
        <v>52</v>
      </c>
      <c r="C1132" s="6">
        <v>51853</v>
      </c>
      <c r="D1132" s="5">
        <v>777</v>
      </c>
      <c r="E1132" s="7">
        <f>C1132/D1132</f>
        <v>66.734877734877742</v>
      </c>
      <c r="F1132" s="11">
        <f>C1132/583712</f>
        <v>8.8833191710980752E-2</v>
      </c>
      <c r="G1132" s="14">
        <v>1280738</v>
      </c>
      <c r="H1132" s="16">
        <f>C1132/G1132</f>
        <v>4.0486813071838268E-2</v>
      </c>
    </row>
    <row r="1133" spans="1:754" x14ac:dyDescent="0.2">
      <c r="A1133" s="2">
        <v>1974</v>
      </c>
      <c r="B1133" s="19" t="s">
        <v>52</v>
      </c>
      <c r="C1133" s="6">
        <v>55397</v>
      </c>
      <c r="D1133" s="5">
        <v>737</v>
      </c>
      <c r="E1133" s="7">
        <f>C1133/D1133</f>
        <v>75.165535956580726</v>
      </c>
      <c r="F1133" s="11">
        <f>C1133/583712</f>
        <v>9.4904679019790578E-2</v>
      </c>
      <c r="G1133" s="14">
        <v>1215793</v>
      </c>
      <c r="H1133" s="16">
        <f>C1133/G1133</f>
        <v>4.5564499877857496E-2</v>
      </c>
    </row>
    <row r="1134" spans="1:754" x14ac:dyDescent="0.2">
      <c r="A1134" s="2">
        <v>1950</v>
      </c>
      <c r="B1134" s="19" t="s">
        <v>52</v>
      </c>
      <c r="C1134" s="6">
        <v>99752</v>
      </c>
      <c r="D1134" s="5">
        <v>2187</v>
      </c>
      <c r="E1134" s="7">
        <f>C1134/D1134</f>
        <v>45.611339734796523</v>
      </c>
      <c r="F1134" s="11">
        <f>C1134/583712</f>
        <v>0.17089249492900607</v>
      </c>
      <c r="G1134" s="12">
        <v>197355</v>
      </c>
      <c r="H1134" s="16">
        <f>C1134/G1134</f>
        <v>0.50544450355957538</v>
      </c>
    </row>
    <row r="1135" spans="1:754" x14ac:dyDescent="0.2">
      <c r="A1135" s="2">
        <v>1940</v>
      </c>
      <c r="B1135" s="19" t="s">
        <v>52</v>
      </c>
      <c r="C1135" s="6">
        <v>119016</v>
      </c>
      <c r="D1135" s="5">
        <v>2344</v>
      </c>
      <c r="E1135" s="7">
        <f>C1135/D1135</f>
        <v>50.774744027303754</v>
      </c>
      <c r="F1135" s="11">
        <f>C1135/583712</f>
        <v>0.20389507154213038</v>
      </c>
      <c r="G1135" s="12">
        <v>197355</v>
      </c>
      <c r="H1135" s="16">
        <f>C1135/G1135</f>
        <v>0.60305540776772826</v>
      </c>
    </row>
    <row r="1136" spans="1:754" x14ac:dyDescent="0.2">
      <c r="A1136">
        <v>1930</v>
      </c>
      <c r="B1136" s="19" t="s">
        <v>52</v>
      </c>
      <c r="C1136" s="5">
        <v>99671</v>
      </c>
      <c r="D1136" s="5">
        <v>1772</v>
      </c>
      <c r="E1136" s="7">
        <f>C1136/D1136</f>
        <v>56.247742663656886</v>
      </c>
      <c r="F1136" s="11">
        <f>C1136/583712</f>
        <v>0.17075372786579684</v>
      </c>
      <c r="G1136" s="12">
        <v>110246</v>
      </c>
      <c r="H1136" s="16">
        <f>C1136/G1136</f>
        <v>0.90407815249532864</v>
      </c>
    </row>
    <row r="1137" spans="1:754" x14ac:dyDescent="0.2">
      <c r="A1137">
        <v>1920</v>
      </c>
      <c r="B1137" s="19" t="s">
        <v>52</v>
      </c>
      <c r="C1137" s="5">
        <v>159249</v>
      </c>
      <c r="D1137" s="5">
        <v>2476</v>
      </c>
      <c r="E1137" s="7">
        <f>C1137/D1137</f>
        <v>64.317043618739902</v>
      </c>
      <c r="F1137" s="11">
        <f>C1137/583712</f>
        <v>0.27282118579025272</v>
      </c>
      <c r="G1137" s="12">
        <v>110246</v>
      </c>
      <c r="H1137" s="16">
        <f>C1137/G1137</f>
        <v>1.4444877818696369</v>
      </c>
    </row>
    <row r="1138" spans="1:754" x14ac:dyDescent="0.2">
      <c r="A1138">
        <v>1910</v>
      </c>
      <c r="B1138" s="19" t="s">
        <v>52</v>
      </c>
      <c r="C1138" s="5">
        <v>178063</v>
      </c>
      <c r="D1138">
        <v>2491</v>
      </c>
      <c r="E1138" s="7">
        <f>C1138/D1138</f>
        <v>71.482537133681248</v>
      </c>
      <c r="F1138" s="11">
        <f>C1138/583712</f>
        <v>0.30505283427443669</v>
      </c>
      <c r="DU1138" s="2"/>
      <c r="DV1138" s="2"/>
      <c r="DW1138" s="2"/>
      <c r="DX1138" s="2"/>
      <c r="DY1138" s="2"/>
      <c r="DZ1138" s="2"/>
      <c r="EA1138" s="2"/>
      <c r="EB1138" s="2"/>
      <c r="EC1138" s="2"/>
      <c r="ED1138" s="2"/>
      <c r="EE1138" s="2"/>
      <c r="EF1138" s="2"/>
      <c r="EG1138" s="2"/>
      <c r="EH1138" s="2"/>
      <c r="EI1138" s="2"/>
      <c r="EJ1138" s="2"/>
      <c r="EK1138" s="2"/>
      <c r="EL1138" s="2"/>
      <c r="EM1138" s="2"/>
      <c r="EN1138" s="2"/>
      <c r="EO1138" s="2"/>
      <c r="EP1138" s="2"/>
      <c r="EQ1138" s="2"/>
      <c r="ER1138" s="2"/>
      <c r="ES1138" s="2"/>
      <c r="ET1138" s="2"/>
      <c r="EU1138" s="2"/>
      <c r="EV1138" s="2"/>
      <c r="EW1138" s="2"/>
      <c r="EX1138" s="2"/>
      <c r="EY1138" s="2"/>
      <c r="EZ1138" s="2"/>
      <c r="FA1138" s="2"/>
      <c r="FB1138" s="2"/>
      <c r="FC1138" s="2"/>
      <c r="FD1138" s="2"/>
      <c r="FE1138" s="2"/>
      <c r="FF1138" s="2"/>
      <c r="FG1138" s="2"/>
      <c r="FH1138" s="2"/>
      <c r="FI1138" s="2"/>
      <c r="FJ1138" s="2"/>
      <c r="FK1138" s="2"/>
      <c r="FL1138" s="2"/>
      <c r="FM1138" s="2"/>
      <c r="FN1138" s="2"/>
      <c r="FO1138" s="2"/>
      <c r="FP1138" s="2"/>
      <c r="FQ1138" s="2"/>
      <c r="FR1138" s="2"/>
      <c r="FS1138" s="2"/>
      <c r="FT1138" s="2"/>
      <c r="FU1138" s="2"/>
      <c r="FV1138" s="2"/>
      <c r="FW1138" s="2"/>
      <c r="FX1138" s="2"/>
      <c r="FY1138" s="2"/>
      <c r="FZ1138" s="2"/>
      <c r="GA1138" s="2"/>
      <c r="GB1138" s="2"/>
      <c r="GC1138" s="2"/>
      <c r="GD1138" s="2"/>
      <c r="GE1138" s="2"/>
      <c r="GF1138" s="2"/>
      <c r="GG1138" s="2"/>
      <c r="GH1138" s="2"/>
      <c r="GI1138" s="2"/>
      <c r="GJ1138" s="2"/>
      <c r="GK1138" s="2"/>
      <c r="GL1138" s="2"/>
      <c r="GM1138" s="2"/>
      <c r="GN1138" s="2"/>
      <c r="GO1138" s="2"/>
      <c r="GP1138" s="2"/>
      <c r="GQ1138" s="2"/>
      <c r="GR1138" s="2"/>
      <c r="GS1138" s="2"/>
      <c r="GT1138" s="2"/>
      <c r="GU1138" s="2"/>
      <c r="GV1138" s="2"/>
      <c r="GW1138" s="2"/>
      <c r="GX1138" s="2"/>
      <c r="GY1138" s="2"/>
      <c r="GZ1138" s="2"/>
      <c r="HA1138" s="2"/>
      <c r="HB1138" s="2"/>
      <c r="HC1138" s="2"/>
      <c r="HD1138" s="2"/>
      <c r="HE1138" s="2"/>
      <c r="HF1138" s="2"/>
      <c r="HG1138" s="2"/>
      <c r="HH1138" s="2"/>
      <c r="HI1138" s="2"/>
      <c r="HJ1138" s="2"/>
      <c r="HK1138" s="2"/>
      <c r="HL1138" s="2"/>
      <c r="HM1138" s="2"/>
      <c r="HN1138" s="2"/>
      <c r="HO1138" s="2"/>
      <c r="HP1138" s="2"/>
      <c r="HQ1138" s="2"/>
      <c r="HR1138" s="2"/>
      <c r="HS1138" s="2"/>
      <c r="HT1138" s="2"/>
      <c r="HU1138" s="2"/>
      <c r="HV1138" s="2"/>
      <c r="HW1138" s="2"/>
      <c r="HX1138" s="2"/>
      <c r="HY1138" s="2"/>
      <c r="HZ1138" s="2"/>
      <c r="IA1138" s="2"/>
      <c r="IB1138" s="2"/>
      <c r="IC1138" s="2"/>
      <c r="ID1138" s="2"/>
      <c r="IE1138" s="2"/>
      <c r="IF1138" s="2"/>
      <c r="IG1138" s="2"/>
      <c r="IH1138" s="2"/>
      <c r="II1138" s="2"/>
      <c r="IJ1138" s="2"/>
      <c r="IK1138" s="2"/>
      <c r="IL1138" s="2"/>
      <c r="IM1138" s="2"/>
      <c r="IN1138" s="2"/>
      <c r="IO1138" s="2"/>
      <c r="IP1138" s="2"/>
      <c r="IQ1138" s="2"/>
      <c r="IR1138" s="2"/>
      <c r="IS1138" s="2"/>
      <c r="IT1138" s="2"/>
      <c r="IU1138" s="2"/>
      <c r="IV1138" s="2"/>
      <c r="IW1138" s="2"/>
      <c r="IX1138" s="2"/>
      <c r="IY1138" s="2"/>
      <c r="IZ1138" s="2"/>
      <c r="JA1138" s="2"/>
      <c r="JB1138" s="2"/>
      <c r="JC1138" s="2"/>
      <c r="JD1138" s="2"/>
      <c r="JE1138" s="2"/>
      <c r="JF1138" s="2"/>
      <c r="JG1138" s="2"/>
      <c r="JH1138" s="2"/>
      <c r="JI1138" s="2"/>
      <c r="JJ1138" s="2"/>
      <c r="JK1138" s="2"/>
      <c r="JL1138" s="2"/>
      <c r="JM1138" s="2"/>
      <c r="JN1138" s="2"/>
      <c r="JO1138" s="2"/>
      <c r="JP1138" s="2"/>
      <c r="JQ1138" s="2"/>
      <c r="JR1138" s="2"/>
      <c r="JS1138" s="2"/>
      <c r="JT1138" s="2"/>
      <c r="JU1138" s="2"/>
      <c r="JV1138" s="2"/>
      <c r="JW1138" s="2"/>
      <c r="JX1138" s="2"/>
      <c r="JY1138" s="2"/>
      <c r="JZ1138" s="2"/>
      <c r="KA1138" s="2"/>
      <c r="KB1138" s="2"/>
      <c r="KC1138" s="2"/>
      <c r="KD1138" s="2"/>
      <c r="KE1138" s="2"/>
      <c r="KF1138" s="2"/>
      <c r="KG1138" s="2"/>
      <c r="KH1138" s="2"/>
      <c r="KI1138" s="2"/>
      <c r="KJ1138" s="2"/>
      <c r="KK1138" s="2"/>
      <c r="KL1138" s="2"/>
      <c r="KM1138" s="2"/>
      <c r="KN1138" s="2"/>
      <c r="KO1138" s="2"/>
      <c r="KP1138" s="2"/>
      <c r="KQ1138" s="2"/>
      <c r="KR1138" s="2"/>
      <c r="KS1138" s="2"/>
      <c r="KT1138" s="2"/>
      <c r="KU1138" s="2"/>
      <c r="KV1138" s="2"/>
      <c r="KW1138" s="2"/>
      <c r="KX1138" s="2"/>
      <c r="KY1138" s="2"/>
      <c r="KZ1138" s="2"/>
      <c r="LA1138" s="2"/>
      <c r="LB1138" s="2"/>
      <c r="LC1138" s="2"/>
      <c r="LD1138" s="2"/>
      <c r="LE1138" s="2"/>
      <c r="LF1138" s="2"/>
      <c r="LG1138" s="2"/>
      <c r="LH1138" s="2"/>
      <c r="LI1138" s="2"/>
      <c r="LJ1138" s="2"/>
      <c r="LK1138" s="2"/>
      <c r="LL1138" s="2"/>
      <c r="LM1138" s="2"/>
      <c r="LN1138" s="2"/>
      <c r="LO1138" s="2"/>
      <c r="LP1138" s="2"/>
      <c r="LQ1138" s="2"/>
      <c r="LR1138" s="2"/>
      <c r="LS1138" s="2"/>
      <c r="LT1138" s="2"/>
      <c r="LU1138" s="2"/>
      <c r="LV1138" s="2"/>
      <c r="LW1138" s="2"/>
      <c r="LX1138" s="2"/>
      <c r="LY1138" s="2"/>
      <c r="LZ1138" s="2"/>
      <c r="MA1138" s="2"/>
      <c r="MB1138" s="2"/>
      <c r="MC1138" s="2"/>
      <c r="MD1138" s="2"/>
      <c r="ME1138" s="2"/>
      <c r="MF1138" s="2"/>
      <c r="MG1138" s="2"/>
      <c r="MH1138" s="2"/>
      <c r="MI1138" s="2"/>
      <c r="MJ1138" s="2"/>
      <c r="MK1138" s="2"/>
      <c r="ML1138" s="2"/>
      <c r="MM1138" s="2"/>
      <c r="MN1138" s="2"/>
      <c r="MO1138" s="2"/>
      <c r="MP1138" s="2"/>
      <c r="MQ1138" s="2"/>
      <c r="MR1138" s="2"/>
      <c r="MS1138" s="2"/>
      <c r="MT1138" s="2"/>
      <c r="MU1138" s="2"/>
      <c r="MV1138" s="2"/>
      <c r="MW1138" s="2"/>
      <c r="MX1138" s="2"/>
      <c r="MY1138" s="2"/>
      <c r="MZ1138" s="2"/>
      <c r="NA1138" s="2"/>
      <c r="NB1138" s="2"/>
      <c r="NC1138" s="2"/>
      <c r="ND1138" s="2"/>
      <c r="NE1138" s="2"/>
      <c r="NF1138" s="2"/>
      <c r="NG1138" s="2"/>
      <c r="NH1138" s="2"/>
      <c r="NI1138" s="2"/>
      <c r="NJ1138" s="2"/>
      <c r="NK1138" s="2"/>
      <c r="NL1138" s="2"/>
      <c r="NM1138" s="2"/>
      <c r="NN1138" s="2"/>
      <c r="NO1138" s="2"/>
      <c r="NP1138" s="2"/>
      <c r="NQ1138" s="2"/>
      <c r="NR1138" s="2"/>
      <c r="NS1138" s="2"/>
      <c r="NT1138" s="2"/>
      <c r="NU1138" s="2"/>
      <c r="NV1138" s="2"/>
      <c r="NW1138" s="2"/>
      <c r="NX1138" s="2"/>
      <c r="NY1138" s="2"/>
      <c r="NZ1138" s="2"/>
      <c r="OA1138" s="2"/>
      <c r="OB1138" s="2"/>
      <c r="OC1138" s="2"/>
      <c r="OD1138" s="2"/>
      <c r="OE1138" s="2"/>
      <c r="OF1138" s="2"/>
      <c r="OG1138" s="2"/>
      <c r="OH1138" s="2"/>
      <c r="OI1138" s="2"/>
      <c r="OJ1138" s="2"/>
      <c r="OK1138" s="2"/>
      <c r="OL1138" s="2"/>
      <c r="OM1138" s="2"/>
      <c r="ON1138" s="2"/>
      <c r="OO1138" s="2"/>
      <c r="OP1138" s="2"/>
      <c r="OQ1138" s="2"/>
      <c r="OR1138" s="2"/>
      <c r="OS1138" s="2"/>
      <c r="OT1138" s="2"/>
      <c r="OU1138" s="2"/>
      <c r="OV1138" s="2"/>
      <c r="OW1138" s="2"/>
      <c r="OX1138" s="2"/>
      <c r="OY1138" s="2"/>
      <c r="OZ1138" s="2"/>
      <c r="PA1138" s="2"/>
      <c r="PB1138" s="2"/>
      <c r="PC1138" s="2"/>
      <c r="PD1138" s="2"/>
      <c r="PE1138" s="2"/>
      <c r="PF1138" s="2"/>
      <c r="PG1138" s="2"/>
      <c r="PH1138" s="2"/>
      <c r="PI1138" s="2"/>
      <c r="PJ1138" s="2"/>
      <c r="PK1138" s="2"/>
      <c r="PL1138" s="2"/>
      <c r="PM1138" s="2"/>
      <c r="PN1138" s="2"/>
      <c r="PO1138" s="2"/>
      <c r="PP1138" s="2"/>
      <c r="PQ1138" s="2"/>
      <c r="PR1138" s="2"/>
      <c r="PS1138" s="2"/>
      <c r="PT1138" s="2"/>
      <c r="PU1138" s="2"/>
      <c r="PV1138" s="2"/>
      <c r="PW1138" s="2"/>
      <c r="PX1138" s="2"/>
      <c r="PY1138" s="2"/>
      <c r="PZ1138" s="2"/>
      <c r="QA1138" s="2"/>
      <c r="QB1138" s="2"/>
      <c r="QC1138" s="2"/>
      <c r="QD1138" s="2"/>
      <c r="QE1138" s="2"/>
      <c r="QF1138" s="2"/>
      <c r="QG1138" s="2"/>
      <c r="QH1138" s="2"/>
      <c r="QI1138" s="2"/>
      <c r="QJ1138" s="2"/>
      <c r="QK1138" s="2"/>
      <c r="QL1138" s="2"/>
      <c r="QM1138" s="2"/>
      <c r="QN1138" s="2"/>
      <c r="QO1138" s="2"/>
      <c r="QP1138" s="2"/>
      <c r="QQ1138" s="2"/>
      <c r="QR1138" s="2"/>
      <c r="QS1138" s="2"/>
      <c r="QT1138" s="2"/>
      <c r="QU1138" s="2"/>
      <c r="QV1138" s="2"/>
      <c r="QW1138" s="2"/>
      <c r="QX1138" s="2"/>
      <c r="QY1138" s="2"/>
      <c r="QZ1138" s="2"/>
      <c r="RA1138" s="2"/>
      <c r="RB1138" s="2"/>
      <c r="RC1138" s="2"/>
      <c r="RD1138" s="2"/>
      <c r="RE1138" s="2"/>
      <c r="RF1138" s="2"/>
      <c r="RG1138" s="2"/>
      <c r="RH1138" s="2"/>
      <c r="RI1138" s="2"/>
      <c r="RJ1138" s="2"/>
      <c r="RK1138" s="2"/>
      <c r="RL1138" s="2"/>
      <c r="RM1138" s="2"/>
      <c r="RN1138" s="2"/>
      <c r="RO1138" s="2"/>
      <c r="RP1138" s="2"/>
      <c r="RQ1138" s="2"/>
      <c r="RR1138" s="2"/>
      <c r="RS1138" s="2"/>
      <c r="RT1138" s="2"/>
      <c r="RU1138" s="2"/>
      <c r="RV1138" s="2"/>
      <c r="RW1138" s="2"/>
      <c r="RX1138" s="2"/>
      <c r="RY1138" s="2"/>
      <c r="RZ1138" s="2"/>
      <c r="SA1138" s="2"/>
      <c r="SB1138" s="2"/>
      <c r="SC1138" s="2"/>
      <c r="SD1138" s="2"/>
      <c r="SE1138" s="2"/>
      <c r="SF1138" s="2"/>
      <c r="SG1138" s="2"/>
      <c r="SH1138" s="2"/>
      <c r="SI1138" s="2"/>
      <c r="SJ1138" s="2"/>
      <c r="SK1138" s="2"/>
      <c r="SL1138" s="2"/>
      <c r="SM1138" s="2"/>
      <c r="SN1138" s="2"/>
      <c r="SO1138" s="2"/>
      <c r="SP1138" s="2"/>
      <c r="SQ1138" s="2"/>
      <c r="SR1138" s="2"/>
      <c r="SS1138" s="2"/>
      <c r="ST1138" s="2"/>
      <c r="SU1138" s="2"/>
      <c r="SV1138" s="2"/>
      <c r="SW1138" s="2"/>
      <c r="SX1138" s="2"/>
      <c r="SY1138" s="2"/>
      <c r="SZ1138" s="2"/>
      <c r="TA1138" s="2"/>
      <c r="TB1138" s="2"/>
      <c r="TC1138" s="2"/>
      <c r="TD1138" s="2"/>
      <c r="TE1138" s="2"/>
      <c r="TF1138" s="2"/>
      <c r="TG1138" s="2"/>
      <c r="TH1138" s="2"/>
      <c r="TI1138" s="2"/>
      <c r="TJ1138" s="2"/>
      <c r="TK1138" s="2"/>
      <c r="TL1138" s="2"/>
      <c r="TM1138" s="2"/>
      <c r="TN1138" s="2"/>
      <c r="TO1138" s="2"/>
      <c r="TP1138" s="2"/>
      <c r="TQ1138" s="2"/>
      <c r="TR1138" s="2"/>
      <c r="TS1138" s="2"/>
      <c r="TT1138" s="2"/>
      <c r="TU1138" s="2"/>
      <c r="TV1138" s="2"/>
      <c r="TW1138" s="2"/>
      <c r="TX1138" s="2"/>
      <c r="TY1138" s="2"/>
      <c r="TZ1138" s="2"/>
      <c r="UA1138" s="2"/>
      <c r="UB1138" s="2"/>
      <c r="UC1138" s="2"/>
      <c r="UD1138" s="2"/>
      <c r="UE1138" s="2"/>
      <c r="UF1138" s="2"/>
      <c r="UG1138" s="2"/>
      <c r="UH1138" s="2"/>
      <c r="UI1138" s="2"/>
      <c r="UJ1138" s="2"/>
      <c r="UK1138" s="2"/>
      <c r="UL1138" s="2"/>
      <c r="UM1138" s="2"/>
      <c r="UN1138" s="2"/>
      <c r="UO1138" s="2"/>
      <c r="UP1138" s="2"/>
      <c r="UQ1138" s="2"/>
      <c r="UR1138" s="2"/>
      <c r="US1138" s="2"/>
      <c r="UT1138" s="2"/>
      <c r="UU1138" s="2"/>
      <c r="UV1138" s="2"/>
      <c r="UW1138" s="2"/>
      <c r="UX1138" s="2"/>
      <c r="UY1138" s="2"/>
      <c r="UZ1138" s="2"/>
      <c r="VA1138" s="2"/>
      <c r="VB1138" s="2"/>
      <c r="VC1138" s="2"/>
      <c r="VD1138" s="2"/>
      <c r="VE1138" s="2"/>
      <c r="VF1138" s="2"/>
      <c r="VG1138" s="2"/>
      <c r="VH1138" s="2"/>
      <c r="VI1138" s="2"/>
      <c r="VJ1138" s="2"/>
      <c r="VK1138" s="2"/>
      <c r="VL1138" s="2"/>
      <c r="VM1138" s="2"/>
      <c r="VN1138" s="2"/>
      <c r="VO1138" s="2"/>
      <c r="VP1138" s="2"/>
      <c r="VQ1138" s="2"/>
      <c r="VR1138" s="2"/>
      <c r="VS1138" s="2"/>
      <c r="VT1138" s="2"/>
      <c r="VU1138" s="2"/>
      <c r="VV1138" s="2"/>
      <c r="VW1138" s="2"/>
      <c r="VX1138" s="2"/>
      <c r="VY1138" s="2"/>
      <c r="VZ1138" s="2"/>
      <c r="WA1138" s="2"/>
      <c r="WB1138" s="2"/>
      <c r="WC1138" s="2"/>
      <c r="WD1138" s="2"/>
      <c r="WE1138" s="2"/>
      <c r="WF1138" s="2"/>
      <c r="WG1138" s="2"/>
      <c r="WH1138" s="2"/>
      <c r="WI1138" s="2"/>
      <c r="WJ1138" s="2"/>
      <c r="WK1138" s="2"/>
      <c r="WL1138" s="2"/>
      <c r="WM1138" s="2"/>
      <c r="WN1138" s="2"/>
      <c r="WO1138" s="2"/>
      <c r="WP1138" s="2"/>
      <c r="WQ1138" s="2"/>
      <c r="WR1138" s="2"/>
      <c r="WS1138" s="2"/>
      <c r="WT1138" s="2"/>
      <c r="WU1138" s="2"/>
      <c r="WV1138" s="2"/>
      <c r="WW1138" s="2"/>
      <c r="WX1138" s="2"/>
      <c r="WY1138" s="2"/>
      <c r="WZ1138" s="2"/>
      <c r="XA1138" s="2"/>
      <c r="XB1138" s="2"/>
      <c r="XC1138" s="2"/>
      <c r="XD1138" s="2"/>
      <c r="XE1138" s="2"/>
      <c r="XF1138" s="2"/>
      <c r="XG1138" s="2"/>
      <c r="XH1138" s="2"/>
      <c r="XI1138" s="2"/>
      <c r="XJ1138" s="2"/>
      <c r="XK1138" s="2"/>
      <c r="XL1138" s="2"/>
      <c r="XM1138" s="2"/>
      <c r="XN1138" s="2"/>
      <c r="XO1138" s="2"/>
      <c r="XP1138" s="2"/>
      <c r="XQ1138" s="2"/>
      <c r="XR1138" s="2"/>
      <c r="XS1138" s="2"/>
      <c r="XT1138" s="2"/>
      <c r="XU1138" s="2"/>
      <c r="XV1138" s="2"/>
      <c r="XW1138" s="2"/>
      <c r="XX1138" s="2"/>
      <c r="XY1138" s="2"/>
      <c r="XZ1138" s="2"/>
      <c r="YA1138" s="2"/>
      <c r="YB1138" s="2"/>
      <c r="YC1138" s="2"/>
      <c r="YD1138" s="2"/>
      <c r="YE1138" s="2"/>
      <c r="YF1138" s="2"/>
      <c r="YG1138" s="2"/>
      <c r="YH1138" s="2"/>
      <c r="YI1138" s="2"/>
      <c r="YJ1138" s="2"/>
      <c r="YK1138" s="2"/>
      <c r="YL1138" s="2"/>
      <c r="YM1138" s="2"/>
      <c r="YN1138" s="2"/>
      <c r="YO1138" s="2"/>
      <c r="YP1138" s="2"/>
      <c r="YQ1138" s="2"/>
      <c r="YR1138" s="2"/>
      <c r="YS1138" s="2"/>
      <c r="YT1138" s="2"/>
      <c r="YU1138" s="2"/>
      <c r="YV1138" s="2"/>
      <c r="YW1138" s="2"/>
      <c r="YX1138" s="2"/>
      <c r="YY1138" s="2"/>
      <c r="YZ1138" s="2"/>
      <c r="ZA1138" s="2"/>
      <c r="ZB1138" s="2"/>
      <c r="ZC1138" s="2"/>
      <c r="ZD1138" s="2"/>
      <c r="ZE1138" s="2"/>
      <c r="ZF1138" s="2"/>
      <c r="ZG1138" s="2"/>
      <c r="ZH1138" s="2"/>
      <c r="ZI1138" s="2"/>
      <c r="ZJ1138" s="2"/>
      <c r="ZK1138" s="2"/>
      <c r="ZL1138" s="2"/>
      <c r="ZM1138" s="2"/>
      <c r="ZN1138" s="2"/>
      <c r="ZO1138" s="2"/>
      <c r="ZP1138" s="2"/>
      <c r="ZQ1138" s="2"/>
      <c r="ZR1138" s="2"/>
      <c r="ZS1138" s="2"/>
      <c r="ZT1138" s="2"/>
      <c r="ZU1138" s="2"/>
      <c r="ZV1138" s="2"/>
      <c r="ZW1138" s="2"/>
      <c r="ZX1138" s="2"/>
      <c r="ZY1138" s="2"/>
      <c r="ZZ1138" s="2"/>
      <c r="AAA1138" s="2"/>
      <c r="AAB1138" s="2"/>
      <c r="AAC1138" s="2"/>
      <c r="AAD1138" s="2"/>
      <c r="AAE1138" s="2"/>
      <c r="AAF1138" s="2"/>
      <c r="AAG1138" s="2"/>
      <c r="AAH1138" s="2"/>
      <c r="AAI1138" s="2"/>
      <c r="AAJ1138" s="2"/>
      <c r="AAK1138" s="2"/>
      <c r="AAL1138" s="2"/>
      <c r="AAM1138" s="2"/>
      <c r="AAN1138" s="2"/>
      <c r="AAO1138" s="2"/>
      <c r="AAP1138" s="2"/>
      <c r="AAQ1138" s="2"/>
      <c r="AAR1138" s="2"/>
      <c r="AAS1138" s="2"/>
      <c r="AAT1138" s="2"/>
      <c r="AAU1138" s="2"/>
      <c r="AAV1138" s="2"/>
      <c r="AAW1138" s="2"/>
      <c r="AAX1138" s="2"/>
      <c r="AAY1138" s="2"/>
      <c r="AAZ1138" s="2"/>
      <c r="ABA1138" s="2"/>
      <c r="ABB1138" s="2"/>
      <c r="ABC1138" s="2"/>
      <c r="ABD1138" s="2"/>
      <c r="ABE1138" s="2"/>
      <c r="ABF1138" s="2"/>
      <c r="ABG1138" s="2"/>
      <c r="ABH1138" s="2"/>
      <c r="ABI1138" s="2"/>
      <c r="ABJ1138" s="2"/>
      <c r="ABK1138" s="2"/>
      <c r="ABL1138" s="2"/>
      <c r="ABM1138" s="2"/>
      <c r="ABN1138" s="2"/>
      <c r="ABO1138" s="2"/>
      <c r="ABP1138" s="2"/>
      <c r="ABQ1138" s="2"/>
      <c r="ABR1138" s="2"/>
      <c r="ABS1138" s="2"/>
      <c r="ABT1138" s="2"/>
      <c r="ABU1138" s="2"/>
      <c r="ABV1138" s="2"/>
      <c r="ABW1138" s="2"/>
      <c r="ABX1138" s="2"/>
      <c r="ABY1138" s="2"/>
      <c r="ABZ1138" s="2"/>
    </row>
    <row r="1139" spans="1:754" x14ac:dyDescent="0.2">
      <c r="A1139" s="2">
        <v>1954</v>
      </c>
      <c r="B1139" s="19" t="s">
        <v>52</v>
      </c>
      <c r="C1139" s="6">
        <v>123346</v>
      </c>
      <c r="D1139" s="5">
        <v>1484</v>
      </c>
      <c r="E1139" s="7">
        <f>C1139/D1139</f>
        <v>83.117250673854443</v>
      </c>
      <c r="F1139" s="11">
        <f>C1139/583712</f>
        <v>0.2113131133161559</v>
      </c>
      <c r="G1139" s="15"/>
    </row>
    <row r="1140" spans="1:754" x14ac:dyDescent="0.2">
      <c r="A1140" s="2">
        <v>1935</v>
      </c>
      <c r="B1140" s="19" t="s">
        <v>52</v>
      </c>
      <c r="C1140" s="5">
        <v>123251</v>
      </c>
      <c r="D1140" s="6">
        <v>2220</v>
      </c>
      <c r="E1140" s="7">
        <f>C1140/D1140</f>
        <v>55.51846846846847</v>
      </c>
      <c r="F1140" s="11">
        <f>C1140/583712</f>
        <v>0.21115036182226851</v>
      </c>
      <c r="G1140" s="15"/>
    </row>
    <row r="1141" spans="1:754" x14ac:dyDescent="0.2">
      <c r="A1141" s="2">
        <v>1945</v>
      </c>
      <c r="B1141" s="19" t="s">
        <v>52</v>
      </c>
      <c r="C1141" s="6">
        <v>120837</v>
      </c>
      <c r="D1141" s="5">
        <v>2107</v>
      </c>
      <c r="E1141" s="7">
        <f>C1141/D1141</f>
        <v>57.350261034646415</v>
      </c>
      <c r="F1141" s="11">
        <f>C1141/583712</f>
        <v>0.20701476070390878</v>
      </c>
      <c r="G1141" s="15"/>
    </row>
    <row r="1142" spans="1:754" x14ac:dyDescent="0.2">
      <c r="A1142">
        <v>1925</v>
      </c>
      <c r="B1142" s="19" t="s">
        <v>52</v>
      </c>
      <c r="C1142">
        <v>111762</v>
      </c>
      <c r="D1142" s="5">
        <v>2222</v>
      </c>
      <c r="E1142" s="7">
        <f>C1142/D1142</f>
        <v>50.297929792979296</v>
      </c>
      <c r="F1142" s="11">
        <f>C1142/583712</f>
        <v>0.19146771010361274</v>
      </c>
      <c r="G1142" s="15"/>
    </row>
    <row r="1143" spans="1:754" x14ac:dyDescent="0.2">
      <c r="A1143" s="2">
        <v>1959</v>
      </c>
      <c r="B1143" s="19" t="s">
        <v>52</v>
      </c>
      <c r="C1143" s="6">
        <v>89776</v>
      </c>
      <c r="D1143" s="5">
        <v>1258</v>
      </c>
      <c r="E1143" s="7">
        <f>C1143/D1143</f>
        <v>71.364069952305243</v>
      </c>
      <c r="F1143" s="11">
        <f>C1143/583712</f>
        <v>0.15380187489720959</v>
      </c>
    </row>
    <row r="1144" spans="1:754" x14ac:dyDescent="0.2">
      <c r="A1144" s="2">
        <v>1964</v>
      </c>
      <c r="B1144" s="19" t="s">
        <v>52</v>
      </c>
      <c r="C1144" s="6">
        <v>74308</v>
      </c>
      <c r="D1144" s="5">
        <v>1138</v>
      </c>
      <c r="E1144" s="7">
        <f>C1144/D1144</f>
        <v>65.297012302284713</v>
      </c>
      <c r="F1144" s="11">
        <f>C1144/583712</f>
        <v>0.12730250534510171</v>
      </c>
    </row>
    <row r="1145" spans="1:754" x14ac:dyDescent="0.2">
      <c r="A1145" s="2">
        <v>1969</v>
      </c>
      <c r="B1145" s="19" t="s">
        <v>52</v>
      </c>
      <c r="C1145" s="6">
        <v>61520</v>
      </c>
      <c r="D1145" s="5">
        <v>743</v>
      </c>
      <c r="E1145" s="7">
        <f>C1145/D1145</f>
        <v>82.799461641991925</v>
      </c>
      <c r="F1145" s="11">
        <f>C1145/583712</f>
        <v>0.10539444109423825</v>
      </c>
    </row>
    <row r="1146" spans="1:754" x14ac:dyDescent="0.2">
      <c r="A1146" s="2">
        <v>2007</v>
      </c>
      <c r="B1146" s="19" t="s">
        <v>53</v>
      </c>
      <c r="C1146" s="5">
        <v>50443</v>
      </c>
      <c r="D1146">
        <v>323</v>
      </c>
      <c r="E1146" s="7">
        <f>C1146/D1146</f>
        <v>156.17027863777091</v>
      </c>
      <c r="F1146" s="11">
        <f>C1146/619603</f>
        <v>8.1411807237860373E-2</v>
      </c>
      <c r="G1146" s="14">
        <v>77991</v>
      </c>
      <c r="H1146" s="16">
        <f>C1146/G1146</f>
        <v>0.64677975663858656</v>
      </c>
    </row>
    <row r="1147" spans="1:754" x14ac:dyDescent="0.2">
      <c r="A1147" s="2">
        <v>2012</v>
      </c>
      <c r="B1147" s="19" t="s">
        <v>53</v>
      </c>
      <c r="C1147" s="5">
        <v>53859</v>
      </c>
      <c r="D1147">
        <v>321</v>
      </c>
      <c r="E1147" s="7">
        <f>C1147/D1147</f>
        <v>167.78504672897196</v>
      </c>
      <c r="F1147" s="11">
        <f>C1147/619603</f>
        <v>8.6925014888565744E-2</v>
      </c>
      <c r="G1147" s="14">
        <v>76940</v>
      </c>
      <c r="H1147" s="16">
        <f>C1147/G1147</f>
        <v>0.70001299714062903</v>
      </c>
    </row>
    <row r="1148" spans="1:754" x14ac:dyDescent="0.2">
      <c r="A1148">
        <v>1992</v>
      </c>
      <c r="B1148" s="19" t="s">
        <v>53</v>
      </c>
      <c r="C1148" s="6">
        <v>56002</v>
      </c>
      <c r="D1148">
        <v>306</v>
      </c>
      <c r="E1148" s="7">
        <f>C1148/D1148</f>
        <v>183.01307189542484</v>
      </c>
      <c r="F1148" s="11">
        <f>C1148/619603</f>
        <v>9.0383681163583779E-2</v>
      </c>
      <c r="G1148" s="14">
        <v>71416</v>
      </c>
      <c r="H1148" s="16">
        <f>C1148/G1148</f>
        <v>0.78416601321832646</v>
      </c>
    </row>
    <row r="1149" spans="1:754" x14ac:dyDescent="0.2">
      <c r="A1149">
        <v>1997</v>
      </c>
      <c r="B1149" s="19" t="s">
        <v>53</v>
      </c>
      <c r="C1149" s="6">
        <v>58067</v>
      </c>
      <c r="D1149">
        <v>311</v>
      </c>
      <c r="E1149" s="7">
        <f>C1149/D1149</f>
        <v>186.71061093247587</v>
      </c>
      <c r="F1149" s="11">
        <f>C1149/619603</f>
        <v>9.3716460378661826E-2</v>
      </c>
      <c r="G1149" s="14">
        <v>72712</v>
      </c>
      <c r="H1149" s="16">
        <f>C1149/G1149</f>
        <v>0.79858895368027283</v>
      </c>
    </row>
    <row r="1150" spans="1:754" x14ac:dyDescent="0.2">
      <c r="A1150" s="2">
        <v>2017</v>
      </c>
      <c r="B1150" s="19" t="s">
        <v>53</v>
      </c>
      <c r="C1150" s="5">
        <v>59942</v>
      </c>
      <c r="D1150">
        <v>366</v>
      </c>
      <c r="E1150" s="7">
        <f>C1150/D1150</f>
        <v>163.77595628415301</v>
      </c>
      <c r="F1150" s="11">
        <f>C1150/619603</f>
        <v>9.6742591627219363E-2</v>
      </c>
      <c r="G1150" s="5">
        <v>75000</v>
      </c>
      <c r="H1150" s="16">
        <f>C1150/G1150</f>
        <v>0.79922666666666664</v>
      </c>
    </row>
    <row r="1151" spans="1:754" x14ac:dyDescent="0.2">
      <c r="A1151" s="2">
        <v>2002</v>
      </c>
      <c r="B1151" s="19" t="s">
        <v>53</v>
      </c>
      <c r="C1151" s="6">
        <v>63614</v>
      </c>
      <c r="D1151">
        <v>381</v>
      </c>
      <c r="E1151" s="7">
        <f>C1151/D1151</f>
        <v>166.96587926509187</v>
      </c>
      <c r="F1151" s="11">
        <f>C1151/619603</f>
        <v>0.10266896706439446</v>
      </c>
      <c r="G1151" s="14">
        <v>74452</v>
      </c>
      <c r="H1151" s="16">
        <f>C1151/G1151</f>
        <v>0.85442969967227211</v>
      </c>
    </row>
    <row r="1152" spans="1:754" x14ac:dyDescent="0.2">
      <c r="A1152">
        <v>1987</v>
      </c>
      <c r="B1152" s="19" t="s">
        <v>53</v>
      </c>
      <c r="C1152" s="6">
        <v>62976</v>
      </c>
      <c r="D1152" s="5">
        <v>373</v>
      </c>
      <c r="E1152" s="7">
        <f>C1152/D1152</f>
        <v>168.83646112600536</v>
      </c>
      <c r="F1152" s="11">
        <f>C1152/619603</f>
        <v>0.10163927547155195</v>
      </c>
      <c r="G1152" s="5">
        <v>66909</v>
      </c>
      <c r="H1152" s="16">
        <f>C1152/G1152</f>
        <v>0.94121867013406268</v>
      </c>
    </row>
    <row r="1153" spans="1:754" x14ac:dyDescent="0.2">
      <c r="A1153" s="2">
        <v>1974</v>
      </c>
      <c r="B1153" s="19" t="s">
        <v>53</v>
      </c>
      <c r="C1153" s="6">
        <v>65669</v>
      </c>
      <c r="D1153" s="5">
        <v>421</v>
      </c>
      <c r="E1153" s="7">
        <f>C1153/D1153</f>
        <v>155.9833729216152</v>
      </c>
      <c r="F1153" s="11">
        <f>C1153/619603</f>
        <v>0.10598560691281353</v>
      </c>
      <c r="G1153" s="14">
        <v>61446</v>
      </c>
      <c r="H1153" s="16">
        <f>C1153/G1153</f>
        <v>1.0687270123360348</v>
      </c>
    </row>
    <row r="1154" spans="1:754" x14ac:dyDescent="0.2">
      <c r="A1154" s="2">
        <v>1978</v>
      </c>
      <c r="B1154" s="19" t="s">
        <v>53</v>
      </c>
      <c r="C1154" s="6">
        <v>75602</v>
      </c>
      <c r="D1154" s="5">
        <v>475</v>
      </c>
      <c r="E1154" s="7">
        <f>C1154/D1154</f>
        <v>159.16210526315788</v>
      </c>
      <c r="F1154" s="11">
        <f>C1154/619603</f>
        <v>0.12201683981517197</v>
      </c>
      <c r="G1154" s="14">
        <v>66076</v>
      </c>
      <c r="H1154" s="16">
        <f>C1154/G1154</f>
        <v>1.1441673224771476</v>
      </c>
    </row>
    <row r="1155" spans="1:754" x14ac:dyDescent="0.2">
      <c r="A1155">
        <v>1982</v>
      </c>
      <c r="B1155" s="19" t="s">
        <v>53</v>
      </c>
      <c r="C1155" s="6">
        <v>75663</v>
      </c>
      <c r="D1155" s="5">
        <v>460</v>
      </c>
      <c r="E1155" s="7">
        <f>C1155/D1155</f>
        <v>164.48478260869564</v>
      </c>
      <c r="F1155" s="11">
        <f>C1155/619603</f>
        <v>0.12211528995179172</v>
      </c>
      <c r="G1155" s="14">
        <v>63698</v>
      </c>
      <c r="H1155" s="16">
        <f>C1155/G1155</f>
        <v>1.1878394926057334</v>
      </c>
      <c r="DU1155" s="2"/>
      <c r="DV1155" s="2"/>
      <c r="DW1155" s="2"/>
      <c r="DX1155" s="2"/>
      <c r="DY1155" s="2"/>
      <c r="DZ1155" s="2"/>
      <c r="EA1155" s="2"/>
      <c r="EB1155" s="2"/>
      <c r="EC1155" s="2"/>
      <c r="ED1155" s="2"/>
      <c r="EE1155" s="2"/>
      <c r="EF1155" s="2"/>
      <c r="EG1155" s="2"/>
      <c r="EH1155" s="2"/>
      <c r="EI1155" s="2"/>
      <c r="EJ1155" s="2"/>
      <c r="EK1155" s="2"/>
      <c r="EL1155" s="2"/>
      <c r="EM1155" s="2"/>
      <c r="EN1155" s="2"/>
      <c r="EO1155" s="2"/>
      <c r="EP1155" s="2"/>
      <c r="EQ1155" s="2"/>
      <c r="ER1155" s="2"/>
      <c r="ES1155" s="2"/>
      <c r="ET1155" s="2"/>
      <c r="EU1155" s="2"/>
      <c r="EV1155" s="2"/>
      <c r="EW1155" s="2"/>
      <c r="EX1155" s="2"/>
      <c r="EY1155" s="2"/>
      <c r="EZ1155" s="2"/>
      <c r="FA1155" s="2"/>
      <c r="FB1155" s="2"/>
      <c r="FC1155" s="2"/>
      <c r="FD1155" s="2"/>
      <c r="FE1155" s="2"/>
      <c r="FF1155" s="2"/>
      <c r="FG1155" s="2"/>
      <c r="FH1155" s="2"/>
      <c r="FI1155" s="2"/>
      <c r="FJ1155" s="2"/>
      <c r="FK1155" s="2"/>
      <c r="FL1155" s="2"/>
      <c r="FM1155" s="2"/>
      <c r="FN1155" s="2"/>
      <c r="FO1155" s="2"/>
      <c r="FP1155" s="2"/>
      <c r="FQ1155" s="2"/>
      <c r="FR1155" s="2"/>
      <c r="FS1155" s="2"/>
      <c r="FT1155" s="2"/>
      <c r="FU1155" s="2"/>
      <c r="FV1155" s="2"/>
      <c r="FW1155" s="2"/>
      <c r="FX1155" s="2"/>
      <c r="FY1155" s="2"/>
      <c r="FZ1155" s="2"/>
      <c r="GA1155" s="2"/>
      <c r="GB1155" s="2"/>
      <c r="GC1155" s="2"/>
      <c r="GD1155" s="2"/>
      <c r="GE1155" s="2"/>
      <c r="GF1155" s="2"/>
      <c r="GG1155" s="2"/>
      <c r="GH1155" s="2"/>
      <c r="GI1155" s="2"/>
      <c r="GJ1155" s="2"/>
      <c r="GK1155" s="2"/>
      <c r="GL1155" s="2"/>
      <c r="GM1155" s="2"/>
      <c r="GN1155" s="2"/>
      <c r="GO1155" s="2"/>
      <c r="GP1155" s="2"/>
      <c r="GQ1155" s="2"/>
      <c r="GR1155" s="2"/>
      <c r="GS1155" s="2"/>
      <c r="GT1155" s="2"/>
      <c r="GU1155" s="2"/>
      <c r="GV1155" s="2"/>
      <c r="GW1155" s="2"/>
      <c r="GX1155" s="2"/>
      <c r="GY1155" s="2"/>
      <c r="GZ1155" s="2"/>
      <c r="HA1155" s="2"/>
      <c r="HB1155" s="2"/>
      <c r="HC1155" s="2"/>
      <c r="HD1155" s="2"/>
      <c r="HE1155" s="2"/>
      <c r="HF1155" s="2"/>
      <c r="HG1155" s="2"/>
      <c r="HH1155" s="2"/>
      <c r="HI1155" s="2"/>
      <c r="HJ1155" s="2"/>
      <c r="HK1155" s="2"/>
      <c r="HL1155" s="2"/>
      <c r="HM1155" s="2"/>
      <c r="HN1155" s="2"/>
      <c r="HO1155" s="2"/>
      <c r="HP1155" s="2"/>
      <c r="HQ1155" s="2"/>
      <c r="HR1155" s="2"/>
      <c r="HS1155" s="2"/>
      <c r="HT1155" s="2"/>
      <c r="HU1155" s="2"/>
      <c r="HV1155" s="2"/>
      <c r="HW1155" s="2"/>
      <c r="HX1155" s="2"/>
      <c r="HY1155" s="2"/>
      <c r="HZ1155" s="2"/>
      <c r="IA1155" s="2"/>
      <c r="IB1155" s="2"/>
      <c r="IC1155" s="2"/>
      <c r="ID1155" s="2"/>
      <c r="IE1155" s="2"/>
      <c r="IF1155" s="2"/>
      <c r="IG1155" s="2"/>
      <c r="IH1155" s="2"/>
      <c r="II1155" s="2"/>
      <c r="IJ1155" s="2"/>
      <c r="IK1155" s="2"/>
      <c r="IL1155" s="2"/>
      <c r="IM1155" s="2"/>
      <c r="IN1155" s="2"/>
      <c r="IO1155" s="2"/>
      <c r="IP1155" s="2"/>
      <c r="IQ1155" s="2"/>
      <c r="IR1155" s="2"/>
      <c r="IS1155" s="2"/>
      <c r="IT1155" s="2"/>
      <c r="IU1155" s="2"/>
      <c r="IV1155" s="2"/>
      <c r="IW1155" s="2"/>
      <c r="IX1155" s="2"/>
      <c r="IY1155" s="2"/>
      <c r="IZ1155" s="2"/>
      <c r="JA1155" s="2"/>
      <c r="JB1155" s="2"/>
      <c r="JC1155" s="2"/>
      <c r="JD1155" s="2"/>
      <c r="JE1155" s="2"/>
      <c r="JF1155" s="2"/>
      <c r="JG1155" s="2"/>
      <c r="JH1155" s="2"/>
      <c r="JI1155" s="2"/>
      <c r="JJ1155" s="2"/>
      <c r="JK1155" s="2"/>
      <c r="JL1155" s="2"/>
      <c r="JM1155" s="2"/>
      <c r="JN1155" s="2"/>
      <c r="JO1155" s="2"/>
      <c r="JP1155" s="2"/>
      <c r="JQ1155" s="2"/>
      <c r="JR1155" s="2"/>
      <c r="JS1155" s="2"/>
      <c r="JT1155" s="2"/>
      <c r="JU1155" s="2"/>
      <c r="JV1155" s="2"/>
      <c r="JW1155" s="2"/>
      <c r="JX1155" s="2"/>
      <c r="JY1155" s="2"/>
      <c r="JZ1155" s="2"/>
      <c r="KA1155" s="2"/>
      <c r="KB1155" s="2"/>
      <c r="KC1155" s="2"/>
      <c r="KD1155" s="2"/>
      <c r="KE1155" s="2"/>
      <c r="KF1155" s="2"/>
      <c r="KG1155" s="2"/>
      <c r="KH1155" s="2"/>
      <c r="KI1155" s="2"/>
      <c r="KJ1155" s="2"/>
      <c r="KK1155" s="2"/>
      <c r="KL1155" s="2"/>
      <c r="KM1155" s="2"/>
      <c r="KN1155" s="2"/>
      <c r="KO1155" s="2"/>
      <c r="KP1155" s="2"/>
      <c r="KQ1155" s="2"/>
      <c r="KR1155" s="2"/>
      <c r="KS1155" s="2"/>
      <c r="KT1155" s="2"/>
      <c r="KU1155" s="2"/>
      <c r="KV1155" s="2"/>
      <c r="KW1155" s="2"/>
      <c r="KX1155" s="2"/>
      <c r="KY1155" s="2"/>
      <c r="KZ1155" s="2"/>
      <c r="LA1155" s="2"/>
      <c r="LB1155" s="2"/>
      <c r="LC1155" s="2"/>
      <c r="LD1155" s="2"/>
      <c r="LE1155" s="2"/>
      <c r="LF1155" s="2"/>
      <c r="LG1155" s="2"/>
      <c r="LH1155" s="2"/>
      <c r="LI1155" s="2"/>
      <c r="LJ1155" s="2"/>
      <c r="LK1155" s="2"/>
      <c r="LL1155" s="2"/>
      <c r="LM1155" s="2"/>
      <c r="LN1155" s="2"/>
      <c r="LO1155" s="2"/>
      <c r="LP1155" s="2"/>
      <c r="LQ1155" s="2"/>
      <c r="LR1155" s="2"/>
      <c r="LS1155" s="2"/>
      <c r="LT1155" s="2"/>
      <c r="LU1155" s="2"/>
      <c r="LV1155" s="2"/>
      <c r="LW1155" s="2"/>
      <c r="LX1155" s="2"/>
      <c r="LY1155" s="2"/>
      <c r="LZ1155" s="2"/>
      <c r="MA1155" s="2"/>
      <c r="MB1155" s="2"/>
      <c r="MC1155" s="2"/>
      <c r="MD1155" s="2"/>
      <c r="ME1155" s="2"/>
      <c r="MF1155" s="2"/>
      <c r="MG1155" s="2"/>
      <c r="MH1155" s="2"/>
      <c r="MI1155" s="2"/>
      <c r="MJ1155" s="2"/>
      <c r="MK1155" s="2"/>
      <c r="ML1155" s="2"/>
      <c r="MM1155" s="2"/>
      <c r="MN1155" s="2"/>
      <c r="MO1155" s="2"/>
      <c r="MP1155" s="2"/>
      <c r="MQ1155" s="2"/>
      <c r="MR1155" s="2"/>
      <c r="MS1155" s="2"/>
      <c r="MT1155" s="2"/>
      <c r="MU1155" s="2"/>
      <c r="MV1155" s="2"/>
      <c r="MW1155" s="2"/>
      <c r="MX1155" s="2"/>
      <c r="MY1155" s="2"/>
      <c r="MZ1155" s="2"/>
      <c r="NA1155" s="2"/>
      <c r="NB1155" s="2"/>
      <c r="NC1155" s="2"/>
      <c r="ND1155" s="2"/>
      <c r="NE1155" s="2"/>
      <c r="NF1155" s="2"/>
      <c r="NG1155" s="2"/>
      <c r="NH1155" s="2"/>
      <c r="NI1155" s="2"/>
      <c r="NJ1155" s="2"/>
      <c r="NK1155" s="2"/>
      <c r="NL1155" s="2"/>
      <c r="NM1155" s="2"/>
      <c r="NN1155" s="2"/>
      <c r="NO1155" s="2"/>
      <c r="NP1155" s="2"/>
      <c r="NQ1155" s="2"/>
      <c r="NR1155" s="2"/>
      <c r="NS1155" s="2"/>
      <c r="NT1155" s="2"/>
      <c r="NU1155" s="2"/>
      <c r="NV1155" s="2"/>
      <c r="NW1155" s="2"/>
      <c r="NX1155" s="2"/>
      <c r="NY1155" s="2"/>
      <c r="NZ1155" s="2"/>
      <c r="OA1155" s="2"/>
      <c r="OB1155" s="2"/>
      <c r="OC1155" s="2"/>
      <c r="OD1155" s="2"/>
      <c r="OE1155" s="2"/>
      <c r="OF1155" s="2"/>
      <c r="OG1155" s="2"/>
      <c r="OH1155" s="2"/>
      <c r="OI1155" s="2"/>
      <c r="OJ1155" s="2"/>
      <c r="OK1155" s="2"/>
      <c r="OL1155" s="2"/>
      <c r="OM1155" s="2"/>
      <c r="ON1155" s="2"/>
      <c r="OO1155" s="2"/>
      <c r="OP1155" s="2"/>
      <c r="OQ1155" s="2"/>
      <c r="OR1155" s="2"/>
      <c r="OS1155" s="2"/>
      <c r="OT1155" s="2"/>
      <c r="OU1155" s="2"/>
      <c r="OV1155" s="2"/>
      <c r="OW1155" s="2"/>
      <c r="OX1155" s="2"/>
      <c r="OY1155" s="2"/>
      <c r="OZ1155" s="2"/>
      <c r="PA1155" s="2"/>
      <c r="PB1155" s="2"/>
      <c r="PC1155" s="2"/>
      <c r="PD1155" s="2"/>
      <c r="PE1155" s="2"/>
      <c r="PF1155" s="2"/>
      <c r="PG1155" s="2"/>
      <c r="PH1155" s="2"/>
      <c r="PI1155" s="2"/>
      <c r="PJ1155" s="2"/>
      <c r="PK1155" s="2"/>
      <c r="PL1155" s="2"/>
      <c r="PM1155" s="2"/>
      <c r="PN1155" s="2"/>
      <c r="PO1155" s="2"/>
      <c r="PP1155" s="2"/>
      <c r="PQ1155" s="2"/>
      <c r="PR1155" s="2"/>
      <c r="PS1155" s="2"/>
      <c r="PT1155" s="2"/>
      <c r="PU1155" s="2"/>
      <c r="PV1155" s="2"/>
      <c r="PW1155" s="2"/>
      <c r="PX1155" s="2"/>
      <c r="PY1155" s="2"/>
      <c r="PZ1155" s="2"/>
      <c r="QA1155" s="2"/>
      <c r="QB1155" s="2"/>
      <c r="QC1155" s="2"/>
      <c r="QD1155" s="2"/>
      <c r="QE1155" s="2"/>
      <c r="QF1155" s="2"/>
      <c r="QG1155" s="2"/>
      <c r="QH1155" s="2"/>
      <c r="QI1155" s="2"/>
      <c r="QJ1155" s="2"/>
      <c r="QK1155" s="2"/>
      <c r="QL1155" s="2"/>
      <c r="QM1155" s="2"/>
      <c r="QN1155" s="2"/>
      <c r="QO1155" s="2"/>
      <c r="QP1155" s="2"/>
      <c r="QQ1155" s="2"/>
      <c r="QR1155" s="2"/>
      <c r="QS1155" s="2"/>
      <c r="QT1155" s="2"/>
      <c r="QU1155" s="2"/>
      <c r="QV1155" s="2"/>
      <c r="QW1155" s="2"/>
      <c r="QX1155" s="2"/>
      <c r="QY1155" s="2"/>
      <c r="QZ1155" s="2"/>
      <c r="RA1155" s="2"/>
      <c r="RB1155" s="2"/>
      <c r="RC1155" s="2"/>
      <c r="RD1155" s="2"/>
      <c r="RE1155" s="2"/>
      <c r="RF1155" s="2"/>
      <c r="RG1155" s="2"/>
      <c r="RH1155" s="2"/>
      <c r="RI1155" s="2"/>
      <c r="RJ1155" s="2"/>
      <c r="RK1155" s="2"/>
      <c r="RL1155" s="2"/>
      <c r="RM1155" s="2"/>
      <c r="RN1155" s="2"/>
      <c r="RO1155" s="2"/>
      <c r="RP1155" s="2"/>
      <c r="RQ1155" s="2"/>
      <c r="RR1155" s="2"/>
      <c r="RS1155" s="2"/>
      <c r="RT1155" s="2"/>
      <c r="RU1155" s="2"/>
      <c r="RV1155" s="2"/>
      <c r="RW1155" s="2"/>
      <c r="RX1155" s="2"/>
      <c r="RY1155" s="2"/>
      <c r="RZ1155" s="2"/>
      <c r="SA1155" s="2"/>
      <c r="SB1155" s="2"/>
      <c r="SC1155" s="2"/>
      <c r="SD1155" s="2"/>
      <c r="SE1155" s="2"/>
      <c r="SF1155" s="2"/>
      <c r="SG1155" s="2"/>
      <c r="SH1155" s="2"/>
      <c r="SI1155" s="2"/>
      <c r="SJ1155" s="2"/>
      <c r="SK1155" s="2"/>
      <c r="SL1155" s="2"/>
      <c r="SM1155" s="2"/>
      <c r="SN1155" s="2"/>
      <c r="SO1155" s="2"/>
      <c r="SP1155" s="2"/>
      <c r="SQ1155" s="2"/>
      <c r="SR1155" s="2"/>
      <c r="SS1155" s="2"/>
      <c r="ST1155" s="2"/>
      <c r="SU1155" s="2"/>
      <c r="SV1155" s="2"/>
      <c r="SW1155" s="2"/>
      <c r="SX1155" s="2"/>
      <c r="SY1155" s="2"/>
      <c r="SZ1155" s="2"/>
      <c r="TA1155" s="2"/>
      <c r="TB1155" s="2"/>
      <c r="TC1155" s="2"/>
      <c r="TD1155" s="2"/>
      <c r="TE1155" s="2"/>
      <c r="TF1155" s="2"/>
      <c r="TG1155" s="2"/>
      <c r="TH1155" s="2"/>
      <c r="TI1155" s="2"/>
      <c r="TJ1155" s="2"/>
      <c r="TK1155" s="2"/>
      <c r="TL1155" s="2"/>
      <c r="TM1155" s="2"/>
      <c r="TN1155" s="2"/>
      <c r="TO1155" s="2"/>
      <c r="TP1155" s="2"/>
      <c r="TQ1155" s="2"/>
      <c r="TR1155" s="2"/>
      <c r="TS1155" s="2"/>
      <c r="TT1155" s="2"/>
      <c r="TU1155" s="2"/>
      <c r="TV1155" s="2"/>
      <c r="TW1155" s="2"/>
      <c r="TX1155" s="2"/>
      <c r="TY1155" s="2"/>
      <c r="TZ1155" s="2"/>
      <c r="UA1155" s="2"/>
      <c r="UB1155" s="2"/>
      <c r="UC1155" s="2"/>
      <c r="UD1155" s="2"/>
      <c r="UE1155" s="2"/>
      <c r="UF1155" s="2"/>
      <c r="UG1155" s="2"/>
      <c r="UH1155" s="2"/>
      <c r="UI1155" s="2"/>
      <c r="UJ1155" s="2"/>
      <c r="UK1155" s="2"/>
      <c r="UL1155" s="2"/>
      <c r="UM1155" s="2"/>
      <c r="UN1155" s="2"/>
      <c r="UO1155" s="2"/>
      <c r="UP1155" s="2"/>
      <c r="UQ1155" s="2"/>
      <c r="UR1155" s="2"/>
      <c r="US1155" s="2"/>
      <c r="UT1155" s="2"/>
      <c r="UU1155" s="2"/>
      <c r="UV1155" s="2"/>
      <c r="UW1155" s="2"/>
      <c r="UX1155" s="2"/>
      <c r="UY1155" s="2"/>
      <c r="UZ1155" s="2"/>
      <c r="VA1155" s="2"/>
      <c r="VB1155" s="2"/>
      <c r="VC1155" s="2"/>
      <c r="VD1155" s="2"/>
      <c r="VE1155" s="2"/>
      <c r="VF1155" s="2"/>
      <c r="VG1155" s="2"/>
      <c r="VH1155" s="2"/>
      <c r="VI1155" s="2"/>
      <c r="VJ1155" s="2"/>
      <c r="VK1155" s="2"/>
      <c r="VL1155" s="2"/>
      <c r="VM1155" s="2"/>
      <c r="VN1155" s="2"/>
      <c r="VO1155" s="2"/>
      <c r="VP1155" s="2"/>
      <c r="VQ1155" s="2"/>
      <c r="VR1155" s="2"/>
      <c r="VS1155" s="2"/>
      <c r="VT1155" s="2"/>
      <c r="VU1155" s="2"/>
      <c r="VV1155" s="2"/>
      <c r="VW1155" s="2"/>
      <c r="VX1155" s="2"/>
      <c r="VY1155" s="2"/>
      <c r="VZ1155" s="2"/>
      <c r="WA1155" s="2"/>
      <c r="WB1155" s="2"/>
      <c r="WC1155" s="2"/>
      <c r="WD1155" s="2"/>
      <c r="WE1155" s="2"/>
      <c r="WF1155" s="2"/>
      <c r="WG1155" s="2"/>
      <c r="WH1155" s="2"/>
      <c r="WI1155" s="2"/>
      <c r="WJ1155" s="2"/>
      <c r="WK1155" s="2"/>
      <c r="WL1155" s="2"/>
      <c r="WM1155" s="2"/>
      <c r="WN1155" s="2"/>
      <c r="WO1155" s="2"/>
      <c r="WP1155" s="2"/>
      <c r="WQ1155" s="2"/>
      <c r="WR1155" s="2"/>
      <c r="WS1155" s="2"/>
      <c r="WT1155" s="2"/>
      <c r="WU1155" s="2"/>
      <c r="WV1155" s="2"/>
      <c r="WW1155" s="2"/>
      <c r="WX1155" s="2"/>
      <c r="WY1155" s="2"/>
      <c r="WZ1155" s="2"/>
      <c r="XA1155" s="2"/>
      <c r="XB1155" s="2"/>
      <c r="XC1155" s="2"/>
      <c r="XD1155" s="2"/>
      <c r="XE1155" s="2"/>
      <c r="XF1155" s="2"/>
      <c r="XG1155" s="2"/>
      <c r="XH1155" s="2"/>
      <c r="XI1155" s="2"/>
      <c r="XJ1155" s="2"/>
      <c r="XK1155" s="2"/>
      <c r="XL1155" s="2"/>
      <c r="XM1155" s="2"/>
      <c r="XN1155" s="2"/>
      <c r="XO1155" s="2"/>
      <c r="XP1155" s="2"/>
      <c r="XQ1155" s="2"/>
      <c r="XR1155" s="2"/>
      <c r="XS1155" s="2"/>
      <c r="XT1155" s="2"/>
      <c r="XU1155" s="2"/>
      <c r="XV1155" s="2"/>
      <c r="XW1155" s="2"/>
      <c r="XX1155" s="2"/>
      <c r="XY1155" s="2"/>
      <c r="XZ1155" s="2"/>
      <c r="YA1155" s="2"/>
      <c r="YB1155" s="2"/>
      <c r="YC1155" s="2"/>
      <c r="YD1155" s="2"/>
      <c r="YE1155" s="2"/>
      <c r="YF1155" s="2"/>
      <c r="YG1155" s="2"/>
      <c r="YH1155" s="2"/>
      <c r="YI1155" s="2"/>
      <c r="YJ1155" s="2"/>
      <c r="YK1155" s="2"/>
      <c r="YL1155" s="2"/>
      <c r="YM1155" s="2"/>
      <c r="YN1155" s="2"/>
      <c r="YO1155" s="2"/>
      <c r="YP1155" s="2"/>
      <c r="YQ1155" s="2"/>
      <c r="YR1155" s="2"/>
      <c r="YS1155" s="2"/>
      <c r="YT1155" s="2"/>
      <c r="YU1155" s="2"/>
      <c r="YV1155" s="2"/>
      <c r="YW1155" s="2"/>
      <c r="YX1155" s="2"/>
      <c r="YY1155" s="2"/>
      <c r="YZ1155" s="2"/>
      <c r="ZA1155" s="2"/>
      <c r="ZB1155" s="2"/>
      <c r="ZC1155" s="2"/>
      <c r="ZD1155" s="2"/>
      <c r="ZE1155" s="2"/>
      <c r="ZF1155" s="2"/>
      <c r="ZG1155" s="2"/>
      <c r="ZH1155" s="2"/>
      <c r="ZI1155" s="2"/>
      <c r="ZJ1155" s="2"/>
      <c r="ZK1155" s="2"/>
      <c r="ZL1155" s="2"/>
      <c r="ZM1155" s="2"/>
      <c r="ZN1155" s="2"/>
      <c r="ZO1155" s="2"/>
      <c r="ZP1155" s="2"/>
      <c r="ZQ1155" s="2"/>
      <c r="ZR1155" s="2"/>
      <c r="ZS1155" s="2"/>
      <c r="ZT1155" s="2"/>
      <c r="ZU1155" s="2"/>
      <c r="ZV1155" s="2"/>
      <c r="ZW1155" s="2"/>
      <c r="ZX1155" s="2"/>
      <c r="ZY1155" s="2"/>
      <c r="ZZ1155" s="2"/>
      <c r="AAA1155" s="2"/>
      <c r="AAB1155" s="2"/>
      <c r="AAC1155" s="2"/>
      <c r="AAD1155" s="2"/>
      <c r="AAE1155" s="2"/>
      <c r="AAF1155" s="2"/>
      <c r="AAG1155" s="2"/>
      <c r="AAH1155" s="2"/>
      <c r="AAI1155" s="2"/>
      <c r="AAJ1155" s="2"/>
      <c r="AAK1155" s="2"/>
      <c r="AAL1155" s="2"/>
      <c r="AAM1155" s="2"/>
      <c r="AAN1155" s="2"/>
      <c r="AAO1155" s="2"/>
      <c r="AAP1155" s="2"/>
      <c r="AAQ1155" s="2"/>
      <c r="AAR1155" s="2"/>
      <c r="AAS1155" s="2"/>
      <c r="AAT1155" s="2"/>
      <c r="AAU1155" s="2"/>
      <c r="AAV1155" s="2"/>
      <c r="AAW1155" s="2"/>
      <c r="AAX1155" s="2"/>
      <c r="AAY1155" s="2"/>
      <c r="AAZ1155" s="2"/>
      <c r="ABA1155" s="2"/>
      <c r="ABB1155" s="2"/>
      <c r="ABC1155" s="2"/>
      <c r="ABD1155" s="2"/>
      <c r="ABE1155" s="2"/>
      <c r="ABF1155" s="2"/>
      <c r="ABG1155" s="2"/>
      <c r="ABH1155" s="2"/>
      <c r="ABI1155" s="2"/>
      <c r="ABJ1155" s="2"/>
      <c r="ABK1155" s="2"/>
      <c r="ABL1155" s="2"/>
      <c r="ABM1155" s="2"/>
      <c r="ABN1155" s="2"/>
      <c r="ABO1155" s="2"/>
      <c r="ABP1155" s="2"/>
      <c r="ABQ1155" s="2"/>
      <c r="ABR1155" s="2"/>
      <c r="ABS1155" s="2"/>
      <c r="ABT1155" s="2"/>
      <c r="ABU1155" s="2"/>
      <c r="ABV1155" s="2"/>
      <c r="ABW1155" s="2"/>
      <c r="ABX1155" s="2"/>
      <c r="ABY1155" s="2"/>
      <c r="ABZ1155" s="2"/>
    </row>
    <row r="1156" spans="1:754" x14ac:dyDescent="0.2">
      <c r="A1156" s="2">
        <v>1950</v>
      </c>
      <c r="B1156" s="19" t="s">
        <v>53</v>
      </c>
      <c r="C1156" s="6">
        <v>161802</v>
      </c>
      <c r="D1156" s="5">
        <v>1881</v>
      </c>
      <c r="E1156" s="7">
        <f>C1156/D1156</f>
        <v>86.019138755980862</v>
      </c>
      <c r="F1156" s="11">
        <f>C1156/619603</f>
        <v>0.26113818041552411</v>
      </c>
      <c r="G1156" s="9">
        <v>37901</v>
      </c>
      <c r="H1156" s="16">
        <f>C1156/G1156</f>
        <v>4.2690694176934647</v>
      </c>
    </row>
    <row r="1157" spans="1:754" x14ac:dyDescent="0.2">
      <c r="A1157" s="2">
        <v>1940</v>
      </c>
      <c r="B1157" s="19" t="s">
        <v>53</v>
      </c>
      <c r="C1157" s="6">
        <v>254304</v>
      </c>
      <c r="D1157" s="5">
        <v>2778</v>
      </c>
      <c r="E1157" s="7">
        <f>C1157/D1157</f>
        <v>91.54211663066954</v>
      </c>
      <c r="F1157" s="11">
        <f>C1157/619603</f>
        <v>0.41043054988436145</v>
      </c>
      <c r="G1157" s="9">
        <v>37901</v>
      </c>
      <c r="H1157" s="16">
        <f>C1157/G1157</f>
        <v>6.7096910371758005</v>
      </c>
    </row>
    <row r="1158" spans="1:754" x14ac:dyDescent="0.2">
      <c r="A1158">
        <v>1930</v>
      </c>
      <c r="B1158" s="19" t="s">
        <v>53</v>
      </c>
      <c r="C1158" s="5">
        <v>286503</v>
      </c>
      <c r="D1158" s="5">
        <v>2979</v>
      </c>
      <c r="E1158" s="7">
        <f>C1158/D1158</f>
        <v>96.174219536757306</v>
      </c>
      <c r="F1158" s="11">
        <f>C1158/619603</f>
        <v>0.46239769658959046</v>
      </c>
      <c r="G1158" s="12">
        <v>33163</v>
      </c>
      <c r="H1158" s="16">
        <f>C1158/G1158</f>
        <v>8.6392364985073726</v>
      </c>
    </row>
    <row r="1159" spans="1:754" x14ac:dyDescent="0.2">
      <c r="A1159">
        <v>1920</v>
      </c>
      <c r="B1159" s="19" t="s">
        <v>53</v>
      </c>
      <c r="C1159" s="5">
        <v>414841</v>
      </c>
      <c r="D1159" s="5">
        <v>3543</v>
      </c>
      <c r="E1159" s="7">
        <f>C1159/D1159</f>
        <v>117.08749647191645</v>
      </c>
      <c r="F1159" s="11">
        <f>C1159/619603</f>
        <v>0.66952710041752539</v>
      </c>
      <c r="G1159" s="9">
        <v>33163</v>
      </c>
      <c r="H1159" s="16">
        <f>C1159/G1159</f>
        <v>12.509151765521816</v>
      </c>
    </row>
    <row r="1160" spans="1:754" x14ac:dyDescent="0.2">
      <c r="A1160">
        <v>1910</v>
      </c>
      <c r="B1160" s="19" t="s">
        <v>53</v>
      </c>
      <c r="C1160" s="5">
        <v>451216</v>
      </c>
      <c r="D1160">
        <v>3851</v>
      </c>
      <c r="E1160" s="7">
        <f>C1160/D1160</f>
        <v>117.16852765515451</v>
      </c>
      <c r="F1160" s="11">
        <f>C1160/619603</f>
        <v>0.72823404663954172</v>
      </c>
      <c r="G1160" s="15"/>
      <c r="DU1160" s="2"/>
      <c r="DV1160" s="2"/>
      <c r="DW1160" s="2"/>
      <c r="DX1160" s="2"/>
      <c r="DY1160" s="2"/>
      <c r="DZ1160" s="2"/>
      <c r="EA1160" s="2"/>
      <c r="EB1160" s="2"/>
      <c r="EC1160" s="2"/>
      <c r="ED1160" s="2"/>
      <c r="EE1160" s="2"/>
      <c r="EF1160" s="2"/>
      <c r="EG1160" s="2"/>
      <c r="EH1160" s="2"/>
      <c r="EI1160" s="2"/>
      <c r="EJ1160" s="2"/>
      <c r="EK1160" s="2"/>
      <c r="EL1160" s="2"/>
      <c r="EM1160" s="2"/>
      <c r="EN1160" s="2"/>
      <c r="EO1160" s="2"/>
      <c r="EP1160" s="2"/>
      <c r="EQ1160" s="2"/>
      <c r="ER1160" s="2"/>
      <c r="ES1160" s="2"/>
      <c r="ET1160" s="2"/>
      <c r="EU1160" s="2"/>
      <c r="EV1160" s="2"/>
      <c r="EW1160" s="2"/>
      <c r="EX1160" s="2"/>
      <c r="EY1160" s="2"/>
      <c r="EZ1160" s="2"/>
      <c r="FA1160" s="2"/>
      <c r="FB1160" s="2"/>
      <c r="FC1160" s="2"/>
      <c r="FD1160" s="2"/>
      <c r="FE1160" s="2"/>
      <c r="FF1160" s="2"/>
      <c r="FG1160" s="2"/>
      <c r="FH1160" s="2"/>
      <c r="FI1160" s="2"/>
      <c r="FJ1160" s="2"/>
      <c r="FK1160" s="2"/>
      <c r="FL1160" s="2"/>
      <c r="FM1160" s="2"/>
      <c r="FN1160" s="2"/>
      <c r="FO1160" s="2"/>
      <c r="FP1160" s="2"/>
      <c r="FQ1160" s="2"/>
      <c r="FR1160" s="2"/>
      <c r="FS1160" s="2"/>
      <c r="FT1160" s="2"/>
      <c r="FU1160" s="2"/>
      <c r="FV1160" s="2"/>
      <c r="FW1160" s="2"/>
      <c r="FX1160" s="2"/>
      <c r="FY1160" s="2"/>
      <c r="FZ1160" s="2"/>
      <c r="GA1160" s="2"/>
      <c r="GB1160" s="2"/>
      <c r="GC1160" s="2"/>
      <c r="GD1160" s="2"/>
      <c r="GE1160" s="2"/>
      <c r="GF1160" s="2"/>
      <c r="GG1160" s="2"/>
      <c r="GH1160" s="2"/>
      <c r="GI1160" s="2"/>
      <c r="GJ1160" s="2"/>
      <c r="GK1160" s="2"/>
      <c r="GL1160" s="2"/>
      <c r="GM1160" s="2"/>
      <c r="GN1160" s="2"/>
      <c r="GO1160" s="2"/>
      <c r="GP1160" s="2"/>
      <c r="GQ1160" s="2"/>
      <c r="GR1160" s="2"/>
      <c r="GS1160" s="2"/>
      <c r="GT1160" s="2"/>
      <c r="GU1160" s="2"/>
      <c r="GV1160" s="2"/>
      <c r="GW1160" s="2"/>
      <c r="GX1160" s="2"/>
      <c r="GY1160" s="2"/>
      <c r="GZ1160" s="2"/>
      <c r="HA1160" s="2"/>
      <c r="HB1160" s="2"/>
      <c r="HC1160" s="2"/>
      <c r="HD1160" s="2"/>
      <c r="HE1160" s="2"/>
      <c r="HF1160" s="2"/>
      <c r="HG1160" s="2"/>
      <c r="HH1160" s="2"/>
      <c r="HI1160" s="2"/>
      <c r="HJ1160" s="2"/>
      <c r="HK1160" s="2"/>
      <c r="HL1160" s="2"/>
      <c r="HM1160" s="2"/>
      <c r="HN1160" s="2"/>
      <c r="HO1160" s="2"/>
      <c r="HP1160" s="2"/>
      <c r="HQ1160" s="2"/>
      <c r="HR1160" s="2"/>
      <c r="HS1160" s="2"/>
      <c r="HT1160" s="2"/>
      <c r="HU1160" s="2"/>
      <c r="HV1160" s="2"/>
      <c r="HW1160" s="2"/>
      <c r="HX1160" s="2"/>
      <c r="HY1160" s="2"/>
      <c r="HZ1160" s="2"/>
      <c r="IA1160" s="2"/>
      <c r="IB1160" s="2"/>
      <c r="IC1160" s="2"/>
      <c r="ID1160" s="2"/>
      <c r="IE1160" s="2"/>
      <c r="IF1160" s="2"/>
      <c r="IG1160" s="2"/>
      <c r="IH1160" s="2"/>
      <c r="II1160" s="2"/>
      <c r="IJ1160" s="2"/>
      <c r="IK1160" s="2"/>
      <c r="IL1160" s="2"/>
      <c r="IM1160" s="2"/>
      <c r="IN1160" s="2"/>
      <c r="IO1160" s="2"/>
      <c r="IP1160" s="2"/>
      <c r="IQ1160" s="2"/>
      <c r="IR1160" s="2"/>
      <c r="IS1160" s="2"/>
      <c r="IT1160" s="2"/>
      <c r="IU1160" s="2"/>
      <c r="IV1160" s="2"/>
      <c r="IW1160" s="2"/>
      <c r="IX1160" s="2"/>
      <c r="IY1160" s="2"/>
      <c r="IZ1160" s="2"/>
      <c r="JA1160" s="2"/>
      <c r="JB1160" s="2"/>
      <c r="JC1160" s="2"/>
      <c r="JD1160" s="2"/>
      <c r="JE1160" s="2"/>
      <c r="JF1160" s="2"/>
      <c r="JG1160" s="2"/>
      <c r="JH1160" s="2"/>
      <c r="JI1160" s="2"/>
      <c r="JJ1160" s="2"/>
      <c r="JK1160" s="2"/>
      <c r="JL1160" s="2"/>
      <c r="JM1160" s="2"/>
      <c r="JN1160" s="2"/>
      <c r="JO1160" s="2"/>
      <c r="JP1160" s="2"/>
      <c r="JQ1160" s="2"/>
      <c r="JR1160" s="2"/>
      <c r="JS1160" s="2"/>
      <c r="JT1160" s="2"/>
      <c r="JU1160" s="2"/>
      <c r="JV1160" s="2"/>
      <c r="JW1160" s="2"/>
      <c r="JX1160" s="2"/>
      <c r="JY1160" s="2"/>
      <c r="JZ1160" s="2"/>
      <c r="KA1160" s="2"/>
      <c r="KB1160" s="2"/>
      <c r="KC1160" s="2"/>
      <c r="KD1160" s="2"/>
      <c r="KE1160" s="2"/>
      <c r="KF1160" s="2"/>
      <c r="KG1160" s="2"/>
      <c r="KH1160" s="2"/>
      <c r="KI1160" s="2"/>
      <c r="KJ1160" s="2"/>
      <c r="KK1160" s="2"/>
      <c r="KL1160" s="2"/>
      <c r="KM1160" s="2"/>
      <c r="KN1160" s="2"/>
      <c r="KO1160" s="2"/>
      <c r="KP1160" s="2"/>
      <c r="KQ1160" s="2"/>
      <c r="KR1160" s="2"/>
      <c r="KS1160" s="2"/>
      <c r="KT1160" s="2"/>
      <c r="KU1160" s="2"/>
      <c r="KV1160" s="2"/>
      <c r="KW1160" s="2"/>
      <c r="KX1160" s="2"/>
      <c r="KY1160" s="2"/>
      <c r="KZ1160" s="2"/>
      <c r="LA1160" s="2"/>
      <c r="LB1160" s="2"/>
      <c r="LC1160" s="2"/>
      <c r="LD1160" s="2"/>
      <c r="LE1160" s="2"/>
      <c r="LF1160" s="2"/>
      <c r="LG1160" s="2"/>
      <c r="LH1160" s="2"/>
      <c r="LI1160" s="2"/>
      <c r="LJ1160" s="2"/>
      <c r="LK1160" s="2"/>
      <c r="LL1160" s="2"/>
      <c r="LM1160" s="2"/>
      <c r="LN1160" s="2"/>
      <c r="LO1160" s="2"/>
      <c r="LP1160" s="2"/>
      <c r="LQ1160" s="2"/>
      <c r="LR1160" s="2"/>
      <c r="LS1160" s="2"/>
      <c r="LT1160" s="2"/>
      <c r="LU1160" s="2"/>
      <c r="LV1160" s="2"/>
      <c r="LW1160" s="2"/>
      <c r="LX1160" s="2"/>
      <c r="LY1160" s="2"/>
      <c r="LZ1160" s="2"/>
      <c r="MA1160" s="2"/>
      <c r="MB1160" s="2"/>
      <c r="MC1160" s="2"/>
      <c r="MD1160" s="2"/>
      <c r="ME1160" s="2"/>
      <c r="MF1160" s="2"/>
      <c r="MG1160" s="2"/>
      <c r="MH1160" s="2"/>
      <c r="MI1160" s="2"/>
      <c r="MJ1160" s="2"/>
      <c r="MK1160" s="2"/>
      <c r="ML1160" s="2"/>
      <c r="MM1160" s="2"/>
      <c r="MN1160" s="2"/>
      <c r="MO1160" s="2"/>
      <c r="MP1160" s="2"/>
      <c r="MQ1160" s="2"/>
      <c r="MR1160" s="2"/>
      <c r="MS1160" s="2"/>
      <c r="MT1160" s="2"/>
      <c r="MU1160" s="2"/>
      <c r="MV1160" s="2"/>
      <c r="MW1160" s="2"/>
      <c r="MX1160" s="2"/>
      <c r="MY1160" s="2"/>
      <c r="MZ1160" s="2"/>
      <c r="NA1160" s="2"/>
      <c r="NB1160" s="2"/>
      <c r="NC1160" s="2"/>
      <c r="ND1160" s="2"/>
      <c r="NE1160" s="2"/>
      <c r="NF1160" s="2"/>
      <c r="NG1160" s="2"/>
      <c r="NH1160" s="2"/>
      <c r="NI1160" s="2"/>
      <c r="NJ1160" s="2"/>
      <c r="NK1160" s="2"/>
      <c r="NL1160" s="2"/>
      <c r="NM1160" s="2"/>
      <c r="NN1160" s="2"/>
      <c r="NO1160" s="2"/>
      <c r="NP1160" s="2"/>
      <c r="NQ1160" s="2"/>
      <c r="NR1160" s="2"/>
      <c r="NS1160" s="2"/>
      <c r="NT1160" s="2"/>
      <c r="NU1160" s="2"/>
      <c r="NV1160" s="2"/>
      <c r="NW1160" s="2"/>
      <c r="NX1160" s="2"/>
      <c r="NY1160" s="2"/>
      <c r="NZ1160" s="2"/>
      <c r="OA1160" s="2"/>
      <c r="OB1160" s="2"/>
      <c r="OC1160" s="2"/>
      <c r="OD1160" s="2"/>
      <c r="OE1160" s="2"/>
      <c r="OF1160" s="2"/>
      <c r="OG1160" s="2"/>
      <c r="OH1160" s="2"/>
      <c r="OI1160" s="2"/>
      <c r="OJ1160" s="2"/>
      <c r="OK1160" s="2"/>
      <c r="OL1160" s="2"/>
      <c r="OM1160" s="2"/>
      <c r="ON1160" s="2"/>
      <c r="OO1160" s="2"/>
      <c r="OP1160" s="2"/>
      <c r="OQ1160" s="2"/>
      <c r="OR1160" s="2"/>
      <c r="OS1160" s="2"/>
      <c r="OT1160" s="2"/>
      <c r="OU1160" s="2"/>
      <c r="OV1160" s="2"/>
      <c r="OW1160" s="2"/>
      <c r="OX1160" s="2"/>
      <c r="OY1160" s="2"/>
      <c r="OZ1160" s="2"/>
      <c r="PA1160" s="2"/>
      <c r="PB1160" s="2"/>
      <c r="PC1160" s="2"/>
      <c r="PD1160" s="2"/>
      <c r="PE1160" s="2"/>
      <c r="PF1160" s="2"/>
      <c r="PG1160" s="2"/>
      <c r="PH1160" s="2"/>
      <c r="PI1160" s="2"/>
      <c r="PJ1160" s="2"/>
      <c r="PK1160" s="2"/>
      <c r="PL1160" s="2"/>
      <c r="PM1160" s="2"/>
      <c r="PN1160" s="2"/>
      <c r="PO1160" s="2"/>
      <c r="PP1160" s="2"/>
      <c r="PQ1160" s="2"/>
      <c r="PR1160" s="2"/>
      <c r="PS1160" s="2"/>
      <c r="PT1160" s="2"/>
      <c r="PU1160" s="2"/>
      <c r="PV1160" s="2"/>
      <c r="PW1160" s="2"/>
      <c r="PX1160" s="2"/>
      <c r="PY1160" s="2"/>
      <c r="PZ1160" s="2"/>
      <c r="QA1160" s="2"/>
      <c r="QB1160" s="2"/>
      <c r="QC1160" s="2"/>
      <c r="QD1160" s="2"/>
      <c r="QE1160" s="2"/>
      <c r="QF1160" s="2"/>
      <c r="QG1160" s="2"/>
      <c r="QH1160" s="2"/>
      <c r="QI1160" s="2"/>
      <c r="QJ1160" s="2"/>
      <c r="QK1160" s="2"/>
      <c r="QL1160" s="2"/>
      <c r="QM1160" s="2"/>
      <c r="QN1160" s="2"/>
      <c r="QO1160" s="2"/>
      <c r="QP1160" s="2"/>
      <c r="QQ1160" s="2"/>
      <c r="QR1160" s="2"/>
      <c r="QS1160" s="2"/>
      <c r="QT1160" s="2"/>
      <c r="QU1160" s="2"/>
      <c r="QV1160" s="2"/>
      <c r="QW1160" s="2"/>
      <c r="QX1160" s="2"/>
      <c r="QY1160" s="2"/>
      <c r="QZ1160" s="2"/>
      <c r="RA1160" s="2"/>
      <c r="RB1160" s="2"/>
      <c r="RC1160" s="2"/>
      <c r="RD1160" s="2"/>
      <c r="RE1160" s="2"/>
      <c r="RF1160" s="2"/>
      <c r="RG1160" s="2"/>
      <c r="RH1160" s="2"/>
      <c r="RI1160" s="2"/>
      <c r="RJ1160" s="2"/>
      <c r="RK1160" s="2"/>
      <c r="RL1160" s="2"/>
      <c r="RM1160" s="2"/>
      <c r="RN1160" s="2"/>
      <c r="RO1160" s="2"/>
      <c r="RP1160" s="2"/>
      <c r="RQ1160" s="2"/>
      <c r="RR1160" s="2"/>
      <c r="RS1160" s="2"/>
      <c r="RT1160" s="2"/>
      <c r="RU1160" s="2"/>
      <c r="RV1160" s="2"/>
      <c r="RW1160" s="2"/>
      <c r="RX1160" s="2"/>
      <c r="RY1160" s="2"/>
      <c r="RZ1160" s="2"/>
      <c r="SA1160" s="2"/>
      <c r="SB1160" s="2"/>
      <c r="SC1160" s="2"/>
      <c r="SD1160" s="2"/>
      <c r="SE1160" s="2"/>
      <c r="SF1160" s="2"/>
      <c r="SG1160" s="2"/>
      <c r="SH1160" s="2"/>
      <c r="SI1160" s="2"/>
      <c r="SJ1160" s="2"/>
      <c r="SK1160" s="2"/>
      <c r="SL1160" s="2"/>
      <c r="SM1160" s="2"/>
      <c r="SN1160" s="2"/>
      <c r="SO1160" s="2"/>
      <c r="SP1160" s="2"/>
      <c r="SQ1160" s="2"/>
      <c r="SR1160" s="2"/>
      <c r="SS1160" s="2"/>
      <c r="ST1160" s="2"/>
      <c r="SU1160" s="2"/>
      <c r="SV1160" s="2"/>
      <c r="SW1160" s="2"/>
      <c r="SX1160" s="2"/>
      <c r="SY1160" s="2"/>
      <c r="SZ1160" s="2"/>
      <c r="TA1160" s="2"/>
      <c r="TB1160" s="2"/>
      <c r="TC1160" s="2"/>
      <c r="TD1160" s="2"/>
      <c r="TE1160" s="2"/>
      <c r="TF1160" s="2"/>
      <c r="TG1160" s="2"/>
      <c r="TH1160" s="2"/>
      <c r="TI1160" s="2"/>
      <c r="TJ1160" s="2"/>
      <c r="TK1160" s="2"/>
      <c r="TL1160" s="2"/>
      <c r="TM1160" s="2"/>
      <c r="TN1160" s="2"/>
      <c r="TO1160" s="2"/>
      <c r="TP1160" s="2"/>
      <c r="TQ1160" s="2"/>
      <c r="TR1160" s="2"/>
      <c r="TS1160" s="2"/>
      <c r="TT1160" s="2"/>
      <c r="TU1160" s="2"/>
      <c r="TV1160" s="2"/>
      <c r="TW1160" s="2"/>
      <c r="TX1160" s="2"/>
      <c r="TY1160" s="2"/>
      <c r="TZ1160" s="2"/>
      <c r="UA1160" s="2"/>
      <c r="UB1160" s="2"/>
      <c r="UC1160" s="2"/>
      <c r="UD1160" s="2"/>
      <c r="UE1160" s="2"/>
      <c r="UF1160" s="2"/>
      <c r="UG1160" s="2"/>
      <c r="UH1160" s="2"/>
      <c r="UI1160" s="2"/>
      <c r="UJ1160" s="2"/>
      <c r="UK1160" s="2"/>
      <c r="UL1160" s="2"/>
      <c r="UM1160" s="2"/>
      <c r="UN1160" s="2"/>
      <c r="UO1160" s="2"/>
      <c r="UP1160" s="2"/>
      <c r="UQ1160" s="2"/>
      <c r="UR1160" s="2"/>
      <c r="US1160" s="2"/>
      <c r="UT1160" s="2"/>
      <c r="UU1160" s="2"/>
      <c r="UV1160" s="2"/>
      <c r="UW1160" s="2"/>
      <c r="UX1160" s="2"/>
      <c r="UY1160" s="2"/>
      <c r="UZ1160" s="2"/>
      <c r="VA1160" s="2"/>
      <c r="VB1160" s="2"/>
      <c r="VC1160" s="2"/>
      <c r="VD1160" s="2"/>
      <c r="VE1160" s="2"/>
      <c r="VF1160" s="2"/>
      <c r="VG1160" s="2"/>
      <c r="VH1160" s="2"/>
      <c r="VI1160" s="2"/>
      <c r="VJ1160" s="2"/>
      <c r="VK1160" s="2"/>
      <c r="VL1160" s="2"/>
      <c r="VM1160" s="2"/>
      <c r="VN1160" s="2"/>
      <c r="VO1160" s="2"/>
      <c r="VP1160" s="2"/>
      <c r="VQ1160" s="2"/>
      <c r="VR1160" s="2"/>
      <c r="VS1160" s="2"/>
      <c r="VT1160" s="2"/>
      <c r="VU1160" s="2"/>
      <c r="VV1160" s="2"/>
      <c r="VW1160" s="2"/>
      <c r="VX1160" s="2"/>
      <c r="VY1160" s="2"/>
      <c r="VZ1160" s="2"/>
      <c r="WA1160" s="2"/>
      <c r="WB1160" s="2"/>
      <c r="WC1160" s="2"/>
      <c r="WD1160" s="2"/>
      <c r="WE1160" s="2"/>
      <c r="WF1160" s="2"/>
      <c r="WG1160" s="2"/>
      <c r="WH1160" s="2"/>
      <c r="WI1160" s="2"/>
      <c r="WJ1160" s="2"/>
      <c r="WK1160" s="2"/>
      <c r="WL1160" s="2"/>
      <c r="WM1160" s="2"/>
      <c r="WN1160" s="2"/>
      <c r="WO1160" s="2"/>
      <c r="WP1160" s="2"/>
      <c r="WQ1160" s="2"/>
      <c r="WR1160" s="2"/>
      <c r="WS1160" s="2"/>
      <c r="WT1160" s="2"/>
      <c r="WU1160" s="2"/>
      <c r="WV1160" s="2"/>
      <c r="WW1160" s="2"/>
      <c r="WX1160" s="2"/>
      <c r="WY1160" s="2"/>
      <c r="WZ1160" s="2"/>
      <c r="XA1160" s="2"/>
      <c r="XB1160" s="2"/>
      <c r="XC1160" s="2"/>
      <c r="XD1160" s="2"/>
      <c r="XE1160" s="2"/>
      <c r="XF1160" s="2"/>
      <c r="XG1160" s="2"/>
      <c r="XH1160" s="2"/>
      <c r="XI1160" s="2"/>
      <c r="XJ1160" s="2"/>
      <c r="XK1160" s="2"/>
      <c r="XL1160" s="2"/>
      <c r="XM1160" s="2"/>
      <c r="XN1160" s="2"/>
      <c r="XO1160" s="2"/>
      <c r="XP1160" s="2"/>
      <c r="XQ1160" s="2"/>
      <c r="XR1160" s="2"/>
      <c r="XS1160" s="2"/>
      <c r="XT1160" s="2"/>
      <c r="XU1160" s="2"/>
      <c r="XV1160" s="2"/>
      <c r="XW1160" s="2"/>
      <c r="XX1160" s="2"/>
      <c r="XY1160" s="2"/>
      <c r="XZ1160" s="2"/>
      <c r="YA1160" s="2"/>
      <c r="YB1160" s="2"/>
      <c r="YC1160" s="2"/>
      <c r="YD1160" s="2"/>
      <c r="YE1160" s="2"/>
      <c r="YF1160" s="2"/>
      <c r="YG1160" s="2"/>
      <c r="YH1160" s="2"/>
      <c r="YI1160" s="2"/>
      <c r="YJ1160" s="2"/>
      <c r="YK1160" s="2"/>
      <c r="YL1160" s="2"/>
      <c r="YM1160" s="2"/>
      <c r="YN1160" s="2"/>
      <c r="YO1160" s="2"/>
      <c r="YP1160" s="2"/>
      <c r="YQ1160" s="2"/>
      <c r="YR1160" s="2"/>
      <c r="YS1160" s="2"/>
      <c r="YT1160" s="2"/>
      <c r="YU1160" s="2"/>
      <c r="YV1160" s="2"/>
      <c r="YW1160" s="2"/>
      <c r="YX1160" s="2"/>
      <c r="YY1160" s="2"/>
      <c r="YZ1160" s="2"/>
      <c r="ZA1160" s="2"/>
      <c r="ZB1160" s="2"/>
      <c r="ZC1160" s="2"/>
      <c r="ZD1160" s="2"/>
      <c r="ZE1160" s="2"/>
      <c r="ZF1160" s="2"/>
      <c r="ZG1160" s="2"/>
      <c r="ZH1160" s="2"/>
      <c r="ZI1160" s="2"/>
      <c r="ZJ1160" s="2"/>
      <c r="ZK1160" s="2"/>
      <c r="ZL1160" s="2"/>
      <c r="ZM1160" s="2"/>
      <c r="ZN1160" s="2"/>
      <c r="ZO1160" s="2"/>
      <c r="ZP1160" s="2"/>
      <c r="ZQ1160" s="2"/>
      <c r="ZR1160" s="2"/>
      <c r="ZS1160" s="2"/>
      <c r="ZT1160" s="2"/>
      <c r="ZU1160" s="2"/>
      <c r="ZV1160" s="2"/>
      <c r="ZW1160" s="2"/>
      <c r="ZX1160" s="2"/>
      <c r="ZY1160" s="2"/>
      <c r="ZZ1160" s="2"/>
      <c r="AAA1160" s="2"/>
      <c r="AAB1160" s="2"/>
      <c r="AAC1160" s="2"/>
      <c r="AAD1160" s="2"/>
      <c r="AAE1160" s="2"/>
      <c r="AAF1160" s="2"/>
      <c r="AAG1160" s="2"/>
      <c r="AAH1160" s="2"/>
      <c r="AAI1160" s="2"/>
      <c r="AAJ1160" s="2"/>
      <c r="AAK1160" s="2"/>
      <c r="AAL1160" s="2"/>
      <c r="AAM1160" s="2"/>
      <c r="AAN1160" s="2"/>
      <c r="AAO1160" s="2"/>
      <c r="AAP1160" s="2"/>
      <c r="AAQ1160" s="2"/>
      <c r="AAR1160" s="2"/>
      <c r="AAS1160" s="2"/>
      <c r="AAT1160" s="2"/>
      <c r="AAU1160" s="2"/>
      <c r="AAV1160" s="2"/>
      <c r="AAW1160" s="2"/>
      <c r="AAX1160" s="2"/>
      <c r="AAY1160" s="2"/>
      <c r="AAZ1160" s="2"/>
      <c r="ABA1160" s="2"/>
      <c r="ABB1160" s="2"/>
      <c r="ABC1160" s="2"/>
      <c r="ABD1160" s="2"/>
      <c r="ABE1160" s="2"/>
      <c r="ABF1160" s="2"/>
      <c r="ABG1160" s="2"/>
      <c r="ABH1160" s="2"/>
      <c r="ABI1160" s="2"/>
      <c r="ABJ1160" s="2"/>
      <c r="ABK1160" s="2"/>
      <c r="ABL1160" s="2"/>
      <c r="ABM1160" s="2"/>
      <c r="ABN1160" s="2"/>
      <c r="ABO1160" s="2"/>
      <c r="ABP1160" s="2"/>
      <c r="ABQ1160" s="2"/>
      <c r="ABR1160" s="2"/>
      <c r="ABS1160" s="2"/>
      <c r="ABT1160" s="2"/>
      <c r="ABU1160" s="2"/>
      <c r="ABV1160" s="2"/>
      <c r="ABW1160" s="2"/>
      <c r="ABX1160" s="2"/>
      <c r="ABY1160" s="2"/>
      <c r="ABZ1160" s="2"/>
    </row>
    <row r="1161" spans="1:754" x14ac:dyDescent="0.2">
      <c r="A1161">
        <v>1925</v>
      </c>
      <c r="B1161" s="19" t="s">
        <v>53</v>
      </c>
      <c r="C1161" s="5">
        <v>298303</v>
      </c>
      <c r="D1161" s="5">
        <v>3163</v>
      </c>
      <c r="E1161" s="7">
        <f>C1161/D1161</f>
        <v>94.310148593107812</v>
      </c>
      <c r="F1161" s="11">
        <f>C1161/619603</f>
        <v>0.48144214924717926</v>
      </c>
      <c r="G1161" s="15"/>
    </row>
    <row r="1162" spans="1:754" x14ac:dyDescent="0.2">
      <c r="A1162" s="2">
        <v>1935</v>
      </c>
      <c r="B1162" s="19" t="s">
        <v>53</v>
      </c>
      <c r="C1162" s="5">
        <v>292065</v>
      </c>
      <c r="D1162" s="5">
        <v>3208</v>
      </c>
      <c r="E1162" s="7">
        <f>C1162/D1162</f>
        <v>91.042705735660846</v>
      </c>
      <c r="F1162" s="11">
        <f>C1162/619603</f>
        <v>0.47137441232531152</v>
      </c>
    </row>
    <row r="1163" spans="1:754" x14ac:dyDescent="0.2">
      <c r="A1163" s="2">
        <v>1945</v>
      </c>
      <c r="B1163" s="19" t="s">
        <v>53</v>
      </c>
      <c r="C1163" s="6">
        <v>255143</v>
      </c>
      <c r="D1163" s="5">
        <v>2841</v>
      </c>
      <c r="E1163" s="7">
        <f>C1163/D1163</f>
        <v>89.807462161210836</v>
      </c>
      <c r="F1163" s="11">
        <f>C1163/619603</f>
        <v>0.41178464274704935</v>
      </c>
    </row>
    <row r="1164" spans="1:754" x14ac:dyDescent="0.2">
      <c r="A1164" s="2">
        <v>1954</v>
      </c>
      <c r="B1164" s="19" t="s">
        <v>53</v>
      </c>
      <c r="C1164" s="6">
        <v>191978</v>
      </c>
      <c r="D1164" s="5">
        <v>1450</v>
      </c>
      <c r="E1164" s="7">
        <f>C1164/D1164</f>
        <v>132.39862068965516</v>
      </c>
      <c r="F1164" s="11">
        <f>C1164/619603</f>
        <v>0.30984033324564275</v>
      </c>
    </row>
    <row r="1165" spans="1:754" x14ac:dyDescent="0.2">
      <c r="A1165" s="2">
        <v>1959</v>
      </c>
      <c r="B1165" s="19" t="s">
        <v>53</v>
      </c>
      <c r="C1165" s="6">
        <v>135767</v>
      </c>
      <c r="D1165" s="5">
        <v>1034</v>
      </c>
      <c r="E1165" s="7">
        <f>C1165/D1165</f>
        <v>131.30270793036752</v>
      </c>
      <c r="F1165" s="11">
        <f>C1165/619603</f>
        <v>0.21911933931888644</v>
      </c>
    </row>
    <row r="1166" spans="1:754" x14ac:dyDescent="0.2">
      <c r="A1166" s="2">
        <v>1964</v>
      </c>
      <c r="B1166" s="19" t="s">
        <v>53</v>
      </c>
      <c r="C1166" s="6">
        <v>110399</v>
      </c>
      <c r="D1166" s="5">
        <v>803</v>
      </c>
      <c r="E1166" s="7">
        <f>C1166/D1166</f>
        <v>137.48318804483188</v>
      </c>
      <c r="F1166" s="11">
        <f>C1166/619603</f>
        <v>0.17817699397840231</v>
      </c>
    </row>
    <row r="1167" spans="1:754" x14ac:dyDescent="0.2">
      <c r="A1167" s="2">
        <v>1969</v>
      </c>
      <c r="B1167" s="19" t="s">
        <v>53</v>
      </c>
      <c r="C1167" s="6">
        <v>92673</v>
      </c>
      <c r="D1167" s="5">
        <v>647</v>
      </c>
      <c r="E1167" s="7">
        <f>C1167/D1167</f>
        <v>143.23493044822257</v>
      </c>
      <c r="F1167" s="11">
        <f>C1167/619603</f>
        <v>0.14956835263870574</v>
      </c>
    </row>
    <row r="1168" spans="1:754" x14ac:dyDescent="0.2">
      <c r="A1168" s="2">
        <v>2007</v>
      </c>
      <c r="B1168" s="19" t="s">
        <v>54</v>
      </c>
      <c r="C1168" s="5">
        <v>106834</v>
      </c>
      <c r="D1168">
        <v>565</v>
      </c>
      <c r="E1168" s="7">
        <f>C1168/D1168</f>
        <v>189.08672566371681</v>
      </c>
      <c r="F1168" s="11">
        <f>C1168/331904</f>
        <v>0.32188223100655611</v>
      </c>
      <c r="G1168" s="5">
        <v>51565</v>
      </c>
      <c r="H1168" s="16">
        <f>C1168/G1168</f>
        <v>2.0718316687675751</v>
      </c>
    </row>
    <row r="1169" spans="1:754" x14ac:dyDescent="0.2">
      <c r="A1169">
        <v>1997</v>
      </c>
      <c r="B1169" s="19" t="s">
        <v>54</v>
      </c>
      <c r="C1169" s="6">
        <v>109356</v>
      </c>
      <c r="D1169">
        <v>497</v>
      </c>
      <c r="E1169" s="7">
        <f>C1169/D1169</f>
        <v>220.03219315895373</v>
      </c>
      <c r="F1169" s="11">
        <f>C1169/331904</f>
        <v>0.32948081372927113</v>
      </c>
      <c r="G1169" s="14">
        <v>52160</v>
      </c>
      <c r="H1169" s="16">
        <f>C1169/G1169</f>
        <v>2.0965490797546011</v>
      </c>
    </row>
    <row r="1170" spans="1:754" x14ac:dyDescent="0.2">
      <c r="A1170" s="2">
        <v>2012</v>
      </c>
      <c r="B1170" s="19" t="s">
        <v>54</v>
      </c>
      <c r="C1170" s="5">
        <v>107873</v>
      </c>
      <c r="D1170">
        <v>536</v>
      </c>
      <c r="E1170" s="7">
        <f>C1170/D1170</f>
        <v>201.25559701492537</v>
      </c>
      <c r="F1170" s="11">
        <f>C1170/331904</f>
        <v>0.32501265426147319</v>
      </c>
      <c r="G1170" s="14">
        <v>50297</v>
      </c>
      <c r="H1170" s="16">
        <f>C1170/G1170</f>
        <v>2.1447203610553314</v>
      </c>
    </row>
    <row r="1171" spans="1:754" x14ac:dyDescent="0.2">
      <c r="A1171">
        <v>1992</v>
      </c>
      <c r="B1171" s="19" t="s">
        <v>54</v>
      </c>
      <c r="C1171" s="6">
        <v>114859</v>
      </c>
      <c r="D1171">
        <v>507</v>
      </c>
      <c r="E1171" s="7">
        <f>C1171/D1171</f>
        <v>226.54635108481261</v>
      </c>
      <c r="F1171" s="11">
        <f>C1171/331904</f>
        <v>0.34606090917855764</v>
      </c>
      <c r="G1171" s="14">
        <v>53111</v>
      </c>
      <c r="H1171" s="16">
        <f>C1171/G1171</f>
        <v>2.1626216791248516</v>
      </c>
    </row>
    <row r="1172" spans="1:754" x14ac:dyDescent="0.2">
      <c r="A1172" s="2">
        <v>2017</v>
      </c>
      <c r="B1172" s="19" t="s">
        <v>54</v>
      </c>
      <c r="C1172" s="5">
        <v>113182</v>
      </c>
      <c r="D1172">
        <v>535</v>
      </c>
      <c r="E1172" s="7">
        <f>C1172/D1172</f>
        <v>211.55514018691588</v>
      </c>
      <c r="F1172" s="11">
        <f>C1172/331904</f>
        <v>0.34100824334747398</v>
      </c>
      <c r="G1172" s="5">
        <v>48659</v>
      </c>
      <c r="H1172" s="16">
        <f>C1172/G1172</f>
        <v>2.3260239626790522</v>
      </c>
    </row>
    <row r="1173" spans="1:754" x14ac:dyDescent="0.2">
      <c r="A1173" s="2">
        <v>2002</v>
      </c>
      <c r="B1173" s="19" t="s">
        <v>54</v>
      </c>
      <c r="C1173" s="6">
        <v>128224</v>
      </c>
      <c r="D1173">
        <v>604</v>
      </c>
      <c r="E1173" s="7">
        <f>C1173/D1173</f>
        <v>212.29139072847681</v>
      </c>
      <c r="F1173" s="11">
        <f>C1173/331904</f>
        <v>0.38632857693790978</v>
      </c>
      <c r="G1173" s="14">
        <v>51992</v>
      </c>
      <c r="H1173" s="16">
        <f>C1173/G1173</f>
        <v>2.4662255731651022</v>
      </c>
    </row>
    <row r="1174" spans="1:754" x14ac:dyDescent="0.2">
      <c r="A1174">
        <v>1987</v>
      </c>
      <c r="B1174" s="19" t="s">
        <v>54</v>
      </c>
      <c r="C1174" s="6">
        <v>125838</v>
      </c>
      <c r="D1174" s="5">
        <v>579</v>
      </c>
      <c r="E1174" s="7">
        <f>C1174/D1174</f>
        <v>217.33678756476684</v>
      </c>
      <c r="F1174" s="11">
        <f>C1174/331904</f>
        <v>0.37913975125337446</v>
      </c>
      <c r="G1174" s="14">
        <v>50983</v>
      </c>
      <c r="H1174" s="16">
        <f>C1174/G1174</f>
        <v>2.4682345095423965</v>
      </c>
    </row>
    <row r="1175" spans="1:754" x14ac:dyDescent="0.2">
      <c r="A1175" s="2">
        <v>1974</v>
      </c>
      <c r="B1175" s="19" t="s">
        <v>54</v>
      </c>
      <c r="C1175" s="6">
        <v>132607</v>
      </c>
      <c r="D1175" s="5">
        <v>592</v>
      </c>
      <c r="E1175" s="7">
        <f>C1175/D1175</f>
        <v>223.99831081081081</v>
      </c>
      <c r="F1175" s="11">
        <f>C1175/331904</f>
        <v>0.39953420266101042</v>
      </c>
      <c r="G1175" s="14">
        <v>47605</v>
      </c>
      <c r="H1175" s="16">
        <f>C1175/G1175</f>
        <v>2.78556874277912</v>
      </c>
    </row>
    <row r="1176" spans="1:754" x14ac:dyDescent="0.2">
      <c r="A1176">
        <v>1982</v>
      </c>
      <c r="B1176" s="19" t="s">
        <v>54</v>
      </c>
      <c r="C1176" s="6">
        <v>140305</v>
      </c>
      <c r="D1176" s="5">
        <v>648</v>
      </c>
      <c r="E1176" s="7">
        <f>C1176/D1176</f>
        <v>216.52006172839506</v>
      </c>
      <c r="F1176" s="11">
        <f>C1176/331904</f>
        <v>0.42272765618974162</v>
      </c>
      <c r="G1176" s="14">
        <v>50102</v>
      </c>
      <c r="H1176" s="16">
        <f>C1176/G1176</f>
        <v>2.8003872100914133</v>
      </c>
      <c r="DU1176" s="2"/>
      <c r="DV1176" s="2"/>
      <c r="DW1176" s="2"/>
      <c r="DX1176" s="2"/>
      <c r="DY1176" s="2"/>
      <c r="DZ1176" s="2"/>
      <c r="EA1176" s="2"/>
      <c r="EB1176" s="2"/>
      <c r="EC1176" s="2"/>
      <c r="ED1176" s="2"/>
      <c r="EE1176" s="2"/>
      <c r="EF1176" s="2"/>
      <c r="EG1176" s="2"/>
      <c r="EH1176" s="2"/>
      <c r="EI1176" s="2"/>
      <c r="EJ1176" s="2"/>
      <c r="EK1176" s="2"/>
      <c r="EL1176" s="2"/>
      <c r="EM1176" s="2"/>
      <c r="EN1176" s="2"/>
      <c r="EO1176" s="2"/>
      <c r="EP1176" s="2"/>
      <c r="EQ1176" s="2"/>
      <c r="ER1176" s="2"/>
      <c r="ES1176" s="2"/>
      <c r="ET1176" s="2"/>
      <c r="EU1176" s="2"/>
      <c r="EV1176" s="2"/>
      <c r="EW1176" s="2"/>
      <c r="EX1176" s="2"/>
      <c r="EY1176" s="2"/>
      <c r="EZ1176" s="2"/>
      <c r="FA1176" s="2"/>
      <c r="FB1176" s="2"/>
      <c r="FC1176" s="2"/>
      <c r="FD1176" s="2"/>
      <c r="FE1176" s="2"/>
      <c r="FF1176" s="2"/>
      <c r="FG1176" s="2"/>
      <c r="FH1176" s="2"/>
      <c r="FI1176" s="2"/>
      <c r="FJ1176" s="2"/>
      <c r="FK1176" s="2"/>
      <c r="FL1176" s="2"/>
      <c r="FM1176" s="2"/>
      <c r="FN1176" s="2"/>
      <c r="FO1176" s="2"/>
      <c r="FP1176" s="2"/>
      <c r="FQ1176" s="2"/>
      <c r="FR1176" s="2"/>
      <c r="FS1176" s="2"/>
      <c r="FT1176" s="2"/>
      <c r="FU1176" s="2"/>
      <c r="FV1176" s="2"/>
      <c r="FW1176" s="2"/>
      <c r="FX1176" s="2"/>
      <c r="FY1176" s="2"/>
      <c r="FZ1176" s="2"/>
      <c r="GA1176" s="2"/>
      <c r="GB1176" s="2"/>
      <c r="GC1176" s="2"/>
      <c r="GD1176" s="2"/>
      <c r="GE1176" s="2"/>
      <c r="GF1176" s="2"/>
      <c r="GG1176" s="2"/>
      <c r="GH1176" s="2"/>
      <c r="GI1176" s="2"/>
      <c r="GJ1176" s="2"/>
      <c r="GK1176" s="2"/>
      <c r="GL1176" s="2"/>
      <c r="GM1176" s="2"/>
      <c r="GN1176" s="2"/>
      <c r="GO1176" s="2"/>
      <c r="GP1176" s="2"/>
      <c r="GQ1176" s="2"/>
      <c r="GR1176" s="2"/>
      <c r="GS1176" s="2"/>
      <c r="GT1176" s="2"/>
      <c r="GU1176" s="2"/>
      <c r="GV1176" s="2"/>
      <c r="GW1176" s="2"/>
      <c r="GX1176" s="2"/>
      <c r="GY1176" s="2"/>
      <c r="GZ1176" s="2"/>
      <c r="HA1176" s="2"/>
      <c r="HB1176" s="2"/>
      <c r="HC1176" s="2"/>
      <c r="HD1176" s="2"/>
      <c r="HE1176" s="2"/>
      <c r="HF1176" s="2"/>
      <c r="HG1176" s="2"/>
      <c r="HH1176" s="2"/>
      <c r="HI1176" s="2"/>
      <c r="HJ1176" s="2"/>
      <c r="HK1176" s="2"/>
      <c r="HL1176" s="2"/>
      <c r="HM1176" s="2"/>
      <c r="HN1176" s="2"/>
      <c r="HO1176" s="2"/>
      <c r="HP1176" s="2"/>
      <c r="HQ1176" s="2"/>
      <c r="HR1176" s="2"/>
      <c r="HS1176" s="2"/>
      <c r="HT1176" s="2"/>
      <c r="HU1176" s="2"/>
      <c r="HV1176" s="2"/>
      <c r="HW1176" s="2"/>
      <c r="HX1176" s="2"/>
      <c r="HY1176" s="2"/>
      <c r="HZ1176" s="2"/>
      <c r="IA1176" s="2"/>
      <c r="IB1176" s="2"/>
      <c r="IC1176" s="2"/>
      <c r="ID1176" s="2"/>
      <c r="IE1176" s="2"/>
      <c r="IF1176" s="2"/>
      <c r="IG1176" s="2"/>
      <c r="IH1176" s="2"/>
      <c r="II1176" s="2"/>
      <c r="IJ1176" s="2"/>
      <c r="IK1176" s="2"/>
      <c r="IL1176" s="2"/>
      <c r="IM1176" s="2"/>
      <c r="IN1176" s="2"/>
      <c r="IO1176" s="2"/>
      <c r="IP1176" s="2"/>
      <c r="IQ1176" s="2"/>
      <c r="IR1176" s="2"/>
      <c r="IS1176" s="2"/>
      <c r="IT1176" s="2"/>
      <c r="IU1176" s="2"/>
      <c r="IV1176" s="2"/>
      <c r="IW1176" s="2"/>
      <c r="IX1176" s="2"/>
      <c r="IY1176" s="2"/>
      <c r="IZ1176" s="2"/>
      <c r="JA1176" s="2"/>
      <c r="JB1176" s="2"/>
      <c r="JC1176" s="2"/>
      <c r="JD1176" s="2"/>
      <c r="JE1176" s="2"/>
      <c r="JF1176" s="2"/>
      <c r="JG1176" s="2"/>
      <c r="JH1176" s="2"/>
      <c r="JI1176" s="2"/>
      <c r="JJ1176" s="2"/>
      <c r="JK1176" s="2"/>
      <c r="JL1176" s="2"/>
      <c r="JM1176" s="2"/>
      <c r="JN1176" s="2"/>
      <c r="JO1176" s="2"/>
      <c r="JP1176" s="2"/>
      <c r="JQ1176" s="2"/>
      <c r="JR1176" s="2"/>
      <c r="JS1176" s="2"/>
      <c r="JT1176" s="2"/>
      <c r="JU1176" s="2"/>
      <c r="JV1176" s="2"/>
      <c r="JW1176" s="2"/>
      <c r="JX1176" s="2"/>
      <c r="JY1176" s="2"/>
      <c r="JZ1176" s="2"/>
      <c r="KA1176" s="2"/>
      <c r="KB1176" s="2"/>
      <c r="KC1176" s="2"/>
      <c r="KD1176" s="2"/>
      <c r="KE1176" s="2"/>
      <c r="KF1176" s="2"/>
      <c r="KG1176" s="2"/>
      <c r="KH1176" s="2"/>
      <c r="KI1176" s="2"/>
      <c r="KJ1176" s="2"/>
      <c r="KK1176" s="2"/>
      <c r="KL1176" s="2"/>
      <c r="KM1176" s="2"/>
      <c r="KN1176" s="2"/>
      <c r="KO1176" s="2"/>
      <c r="KP1176" s="2"/>
      <c r="KQ1176" s="2"/>
      <c r="KR1176" s="2"/>
      <c r="KS1176" s="2"/>
      <c r="KT1176" s="2"/>
      <c r="KU1176" s="2"/>
      <c r="KV1176" s="2"/>
      <c r="KW1176" s="2"/>
      <c r="KX1176" s="2"/>
      <c r="KY1176" s="2"/>
      <c r="KZ1176" s="2"/>
      <c r="LA1176" s="2"/>
      <c r="LB1176" s="2"/>
      <c r="LC1176" s="2"/>
      <c r="LD1176" s="2"/>
      <c r="LE1176" s="2"/>
      <c r="LF1176" s="2"/>
      <c r="LG1176" s="2"/>
      <c r="LH1176" s="2"/>
      <c r="LI1176" s="2"/>
      <c r="LJ1176" s="2"/>
      <c r="LK1176" s="2"/>
      <c r="LL1176" s="2"/>
      <c r="LM1176" s="2"/>
      <c r="LN1176" s="2"/>
      <c r="LO1176" s="2"/>
      <c r="LP1176" s="2"/>
      <c r="LQ1176" s="2"/>
      <c r="LR1176" s="2"/>
      <c r="LS1176" s="2"/>
      <c r="LT1176" s="2"/>
      <c r="LU1176" s="2"/>
      <c r="LV1176" s="2"/>
      <c r="LW1176" s="2"/>
      <c r="LX1176" s="2"/>
      <c r="LY1176" s="2"/>
      <c r="LZ1176" s="2"/>
      <c r="MA1176" s="2"/>
      <c r="MB1176" s="2"/>
      <c r="MC1176" s="2"/>
      <c r="MD1176" s="2"/>
      <c r="ME1176" s="2"/>
      <c r="MF1176" s="2"/>
      <c r="MG1176" s="2"/>
      <c r="MH1176" s="2"/>
      <c r="MI1176" s="2"/>
      <c r="MJ1176" s="2"/>
      <c r="MK1176" s="2"/>
      <c r="ML1176" s="2"/>
      <c r="MM1176" s="2"/>
      <c r="MN1176" s="2"/>
      <c r="MO1176" s="2"/>
      <c r="MP1176" s="2"/>
      <c r="MQ1176" s="2"/>
      <c r="MR1176" s="2"/>
      <c r="MS1176" s="2"/>
      <c r="MT1176" s="2"/>
      <c r="MU1176" s="2"/>
      <c r="MV1176" s="2"/>
      <c r="MW1176" s="2"/>
      <c r="MX1176" s="2"/>
      <c r="MY1176" s="2"/>
      <c r="MZ1176" s="2"/>
      <c r="NA1176" s="2"/>
      <c r="NB1176" s="2"/>
      <c r="NC1176" s="2"/>
      <c r="ND1176" s="2"/>
      <c r="NE1176" s="2"/>
      <c r="NF1176" s="2"/>
      <c r="NG1176" s="2"/>
      <c r="NH1176" s="2"/>
      <c r="NI1176" s="2"/>
      <c r="NJ1176" s="2"/>
      <c r="NK1176" s="2"/>
      <c r="NL1176" s="2"/>
      <c r="NM1176" s="2"/>
      <c r="NN1176" s="2"/>
      <c r="NO1176" s="2"/>
      <c r="NP1176" s="2"/>
      <c r="NQ1176" s="2"/>
      <c r="NR1176" s="2"/>
      <c r="NS1176" s="2"/>
      <c r="NT1176" s="2"/>
      <c r="NU1176" s="2"/>
      <c r="NV1176" s="2"/>
      <c r="NW1176" s="2"/>
      <c r="NX1176" s="2"/>
      <c r="NY1176" s="2"/>
      <c r="NZ1176" s="2"/>
      <c r="OA1176" s="2"/>
      <c r="OB1176" s="2"/>
      <c r="OC1176" s="2"/>
      <c r="OD1176" s="2"/>
      <c r="OE1176" s="2"/>
      <c r="OF1176" s="2"/>
      <c r="OG1176" s="2"/>
      <c r="OH1176" s="2"/>
      <c r="OI1176" s="2"/>
      <c r="OJ1176" s="2"/>
      <c r="OK1176" s="2"/>
      <c r="OL1176" s="2"/>
      <c r="OM1176" s="2"/>
      <c r="ON1176" s="2"/>
      <c r="OO1176" s="2"/>
      <c r="OP1176" s="2"/>
      <c r="OQ1176" s="2"/>
      <c r="OR1176" s="2"/>
      <c r="OS1176" s="2"/>
      <c r="OT1176" s="2"/>
      <c r="OU1176" s="2"/>
      <c r="OV1176" s="2"/>
      <c r="OW1176" s="2"/>
      <c r="OX1176" s="2"/>
      <c r="OY1176" s="2"/>
      <c r="OZ1176" s="2"/>
      <c r="PA1176" s="2"/>
      <c r="PB1176" s="2"/>
      <c r="PC1176" s="2"/>
      <c r="PD1176" s="2"/>
      <c r="PE1176" s="2"/>
      <c r="PF1176" s="2"/>
      <c r="PG1176" s="2"/>
      <c r="PH1176" s="2"/>
      <c r="PI1176" s="2"/>
      <c r="PJ1176" s="2"/>
      <c r="PK1176" s="2"/>
      <c r="PL1176" s="2"/>
      <c r="PM1176" s="2"/>
      <c r="PN1176" s="2"/>
      <c r="PO1176" s="2"/>
      <c r="PP1176" s="2"/>
      <c r="PQ1176" s="2"/>
      <c r="PR1176" s="2"/>
      <c r="PS1176" s="2"/>
      <c r="PT1176" s="2"/>
      <c r="PU1176" s="2"/>
      <c r="PV1176" s="2"/>
      <c r="PW1176" s="2"/>
      <c r="PX1176" s="2"/>
      <c r="PY1176" s="2"/>
      <c r="PZ1176" s="2"/>
      <c r="QA1176" s="2"/>
      <c r="QB1176" s="2"/>
      <c r="QC1176" s="2"/>
      <c r="QD1176" s="2"/>
      <c r="QE1176" s="2"/>
      <c r="QF1176" s="2"/>
      <c r="QG1176" s="2"/>
      <c r="QH1176" s="2"/>
      <c r="QI1176" s="2"/>
      <c r="QJ1176" s="2"/>
      <c r="QK1176" s="2"/>
      <c r="QL1176" s="2"/>
      <c r="QM1176" s="2"/>
      <c r="QN1176" s="2"/>
      <c r="QO1176" s="2"/>
      <c r="QP1176" s="2"/>
      <c r="QQ1176" s="2"/>
      <c r="QR1176" s="2"/>
      <c r="QS1176" s="2"/>
      <c r="QT1176" s="2"/>
      <c r="QU1176" s="2"/>
      <c r="QV1176" s="2"/>
      <c r="QW1176" s="2"/>
      <c r="QX1176" s="2"/>
      <c r="QY1176" s="2"/>
      <c r="QZ1176" s="2"/>
      <c r="RA1176" s="2"/>
      <c r="RB1176" s="2"/>
      <c r="RC1176" s="2"/>
      <c r="RD1176" s="2"/>
      <c r="RE1176" s="2"/>
      <c r="RF1176" s="2"/>
      <c r="RG1176" s="2"/>
      <c r="RH1176" s="2"/>
      <c r="RI1176" s="2"/>
      <c r="RJ1176" s="2"/>
      <c r="RK1176" s="2"/>
      <c r="RL1176" s="2"/>
      <c r="RM1176" s="2"/>
      <c r="RN1176" s="2"/>
      <c r="RO1176" s="2"/>
      <c r="RP1176" s="2"/>
      <c r="RQ1176" s="2"/>
      <c r="RR1176" s="2"/>
      <c r="RS1176" s="2"/>
      <c r="RT1176" s="2"/>
      <c r="RU1176" s="2"/>
      <c r="RV1176" s="2"/>
      <c r="RW1176" s="2"/>
      <c r="RX1176" s="2"/>
      <c r="RY1176" s="2"/>
      <c r="RZ1176" s="2"/>
      <c r="SA1176" s="2"/>
      <c r="SB1176" s="2"/>
      <c r="SC1176" s="2"/>
      <c r="SD1176" s="2"/>
      <c r="SE1176" s="2"/>
      <c r="SF1176" s="2"/>
      <c r="SG1176" s="2"/>
      <c r="SH1176" s="2"/>
      <c r="SI1176" s="2"/>
      <c r="SJ1176" s="2"/>
      <c r="SK1176" s="2"/>
      <c r="SL1176" s="2"/>
      <c r="SM1176" s="2"/>
      <c r="SN1176" s="2"/>
      <c r="SO1176" s="2"/>
      <c r="SP1176" s="2"/>
      <c r="SQ1176" s="2"/>
      <c r="SR1176" s="2"/>
      <c r="SS1176" s="2"/>
      <c r="ST1176" s="2"/>
      <c r="SU1176" s="2"/>
      <c r="SV1176" s="2"/>
      <c r="SW1176" s="2"/>
      <c r="SX1176" s="2"/>
      <c r="SY1176" s="2"/>
      <c r="SZ1176" s="2"/>
      <c r="TA1176" s="2"/>
      <c r="TB1176" s="2"/>
      <c r="TC1176" s="2"/>
      <c r="TD1176" s="2"/>
      <c r="TE1176" s="2"/>
      <c r="TF1176" s="2"/>
      <c r="TG1176" s="2"/>
      <c r="TH1176" s="2"/>
      <c r="TI1176" s="2"/>
      <c r="TJ1176" s="2"/>
      <c r="TK1176" s="2"/>
      <c r="TL1176" s="2"/>
      <c r="TM1176" s="2"/>
      <c r="TN1176" s="2"/>
      <c r="TO1176" s="2"/>
      <c r="TP1176" s="2"/>
      <c r="TQ1176" s="2"/>
      <c r="TR1176" s="2"/>
      <c r="TS1176" s="2"/>
      <c r="TT1176" s="2"/>
      <c r="TU1176" s="2"/>
      <c r="TV1176" s="2"/>
      <c r="TW1176" s="2"/>
      <c r="TX1176" s="2"/>
      <c r="TY1176" s="2"/>
      <c r="TZ1176" s="2"/>
      <c r="UA1176" s="2"/>
      <c r="UB1176" s="2"/>
      <c r="UC1176" s="2"/>
      <c r="UD1176" s="2"/>
      <c r="UE1176" s="2"/>
      <c r="UF1176" s="2"/>
      <c r="UG1176" s="2"/>
      <c r="UH1176" s="2"/>
      <c r="UI1176" s="2"/>
      <c r="UJ1176" s="2"/>
      <c r="UK1176" s="2"/>
      <c r="UL1176" s="2"/>
      <c r="UM1176" s="2"/>
      <c r="UN1176" s="2"/>
      <c r="UO1176" s="2"/>
      <c r="UP1176" s="2"/>
      <c r="UQ1176" s="2"/>
      <c r="UR1176" s="2"/>
      <c r="US1176" s="2"/>
      <c r="UT1176" s="2"/>
      <c r="UU1176" s="2"/>
      <c r="UV1176" s="2"/>
      <c r="UW1176" s="2"/>
      <c r="UX1176" s="2"/>
      <c r="UY1176" s="2"/>
      <c r="UZ1176" s="2"/>
      <c r="VA1176" s="2"/>
      <c r="VB1176" s="2"/>
      <c r="VC1176" s="2"/>
      <c r="VD1176" s="2"/>
      <c r="VE1176" s="2"/>
      <c r="VF1176" s="2"/>
      <c r="VG1176" s="2"/>
      <c r="VH1176" s="2"/>
      <c r="VI1176" s="2"/>
      <c r="VJ1176" s="2"/>
      <c r="VK1176" s="2"/>
      <c r="VL1176" s="2"/>
      <c r="VM1176" s="2"/>
      <c r="VN1176" s="2"/>
      <c r="VO1176" s="2"/>
      <c r="VP1176" s="2"/>
      <c r="VQ1176" s="2"/>
      <c r="VR1176" s="2"/>
      <c r="VS1176" s="2"/>
      <c r="VT1176" s="2"/>
      <c r="VU1176" s="2"/>
      <c r="VV1176" s="2"/>
      <c r="VW1176" s="2"/>
      <c r="VX1176" s="2"/>
      <c r="VY1176" s="2"/>
      <c r="VZ1176" s="2"/>
      <c r="WA1176" s="2"/>
      <c r="WB1176" s="2"/>
      <c r="WC1176" s="2"/>
      <c r="WD1176" s="2"/>
      <c r="WE1176" s="2"/>
      <c r="WF1176" s="2"/>
      <c r="WG1176" s="2"/>
      <c r="WH1176" s="2"/>
      <c r="WI1176" s="2"/>
      <c r="WJ1176" s="2"/>
      <c r="WK1176" s="2"/>
      <c r="WL1176" s="2"/>
      <c r="WM1176" s="2"/>
      <c r="WN1176" s="2"/>
      <c r="WO1176" s="2"/>
      <c r="WP1176" s="2"/>
      <c r="WQ1176" s="2"/>
      <c r="WR1176" s="2"/>
      <c r="WS1176" s="2"/>
      <c r="WT1176" s="2"/>
      <c r="WU1176" s="2"/>
      <c r="WV1176" s="2"/>
      <c r="WW1176" s="2"/>
      <c r="WX1176" s="2"/>
      <c r="WY1176" s="2"/>
      <c r="WZ1176" s="2"/>
      <c r="XA1176" s="2"/>
      <c r="XB1176" s="2"/>
      <c r="XC1176" s="2"/>
      <c r="XD1176" s="2"/>
      <c r="XE1176" s="2"/>
      <c r="XF1176" s="2"/>
      <c r="XG1176" s="2"/>
      <c r="XH1176" s="2"/>
      <c r="XI1176" s="2"/>
      <c r="XJ1176" s="2"/>
      <c r="XK1176" s="2"/>
      <c r="XL1176" s="2"/>
      <c r="XM1176" s="2"/>
      <c r="XN1176" s="2"/>
      <c r="XO1176" s="2"/>
      <c r="XP1176" s="2"/>
      <c r="XQ1176" s="2"/>
      <c r="XR1176" s="2"/>
      <c r="XS1176" s="2"/>
      <c r="XT1176" s="2"/>
      <c r="XU1176" s="2"/>
      <c r="XV1176" s="2"/>
      <c r="XW1176" s="2"/>
      <c r="XX1176" s="2"/>
      <c r="XY1176" s="2"/>
      <c r="XZ1176" s="2"/>
      <c r="YA1176" s="2"/>
      <c r="YB1176" s="2"/>
      <c r="YC1176" s="2"/>
      <c r="YD1176" s="2"/>
      <c r="YE1176" s="2"/>
      <c r="YF1176" s="2"/>
      <c r="YG1176" s="2"/>
      <c r="YH1176" s="2"/>
      <c r="YI1176" s="2"/>
      <c r="YJ1176" s="2"/>
      <c r="YK1176" s="2"/>
      <c r="YL1176" s="2"/>
      <c r="YM1176" s="2"/>
      <c r="YN1176" s="2"/>
      <c r="YO1176" s="2"/>
      <c r="YP1176" s="2"/>
      <c r="YQ1176" s="2"/>
      <c r="YR1176" s="2"/>
      <c r="YS1176" s="2"/>
      <c r="YT1176" s="2"/>
      <c r="YU1176" s="2"/>
      <c r="YV1176" s="2"/>
      <c r="YW1176" s="2"/>
      <c r="YX1176" s="2"/>
      <c r="YY1176" s="2"/>
      <c r="YZ1176" s="2"/>
      <c r="ZA1176" s="2"/>
      <c r="ZB1176" s="2"/>
      <c r="ZC1176" s="2"/>
      <c r="ZD1176" s="2"/>
      <c r="ZE1176" s="2"/>
      <c r="ZF1176" s="2"/>
      <c r="ZG1176" s="2"/>
      <c r="ZH1176" s="2"/>
      <c r="ZI1176" s="2"/>
      <c r="ZJ1176" s="2"/>
      <c r="ZK1176" s="2"/>
      <c r="ZL1176" s="2"/>
      <c r="ZM1176" s="2"/>
      <c r="ZN1176" s="2"/>
      <c r="ZO1176" s="2"/>
      <c r="ZP1176" s="2"/>
      <c r="ZQ1176" s="2"/>
      <c r="ZR1176" s="2"/>
      <c r="ZS1176" s="2"/>
      <c r="ZT1176" s="2"/>
      <c r="ZU1176" s="2"/>
      <c r="ZV1176" s="2"/>
      <c r="ZW1176" s="2"/>
      <c r="ZX1176" s="2"/>
      <c r="ZY1176" s="2"/>
      <c r="ZZ1176" s="2"/>
      <c r="AAA1176" s="2"/>
      <c r="AAB1176" s="2"/>
      <c r="AAC1176" s="2"/>
      <c r="AAD1176" s="2"/>
      <c r="AAE1176" s="2"/>
      <c r="AAF1176" s="2"/>
      <c r="AAG1176" s="2"/>
      <c r="AAH1176" s="2"/>
      <c r="AAI1176" s="2"/>
      <c r="AAJ1176" s="2"/>
      <c r="AAK1176" s="2"/>
      <c r="AAL1176" s="2"/>
      <c r="AAM1176" s="2"/>
      <c r="AAN1176" s="2"/>
      <c r="AAO1176" s="2"/>
      <c r="AAP1176" s="2"/>
      <c r="AAQ1176" s="2"/>
      <c r="AAR1176" s="2"/>
      <c r="AAS1176" s="2"/>
      <c r="AAT1176" s="2"/>
      <c r="AAU1176" s="2"/>
      <c r="AAV1176" s="2"/>
      <c r="AAW1176" s="2"/>
      <c r="AAX1176" s="2"/>
      <c r="AAY1176" s="2"/>
      <c r="AAZ1176" s="2"/>
      <c r="ABA1176" s="2"/>
      <c r="ABB1176" s="2"/>
      <c r="ABC1176" s="2"/>
      <c r="ABD1176" s="2"/>
      <c r="ABE1176" s="2"/>
      <c r="ABF1176" s="2"/>
      <c r="ABG1176" s="2"/>
      <c r="ABH1176" s="2"/>
      <c r="ABI1176" s="2"/>
      <c r="ABJ1176" s="2"/>
      <c r="ABK1176" s="2"/>
      <c r="ABL1176" s="2"/>
      <c r="ABM1176" s="2"/>
      <c r="ABN1176" s="2"/>
      <c r="ABO1176" s="2"/>
      <c r="ABP1176" s="2"/>
      <c r="ABQ1176" s="2"/>
      <c r="ABR1176" s="2"/>
      <c r="ABS1176" s="2"/>
      <c r="ABT1176" s="2"/>
      <c r="ABU1176" s="2"/>
      <c r="ABV1176" s="2"/>
      <c r="ABW1176" s="2"/>
      <c r="ABX1176" s="2"/>
      <c r="ABY1176" s="2"/>
      <c r="ABZ1176" s="2"/>
    </row>
    <row r="1177" spans="1:754" x14ac:dyDescent="0.2">
      <c r="A1177" s="2">
        <v>1978</v>
      </c>
      <c r="B1177" s="19" t="s">
        <v>54</v>
      </c>
      <c r="C1177" s="6">
        <v>142411</v>
      </c>
      <c r="D1177" s="5">
        <v>638</v>
      </c>
      <c r="E1177" s="7">
        <f>C1177/D1177</f>
        <v>223.21473354231975</v>
      </c>
      <c r="F1177" s="11">
        <f>C1177/331904</f>
        <v>0.42907286444273041</v>
      </c>
      <c r="G1177" s="14">
        <v>49856</v>
      </c>
      <c r="H1177" s="16">
        <f>C1177/G1177</f>
        <v>2.8564465661103982</v>
      </c>
    </row>
    <row r="1178" spans="1:754" x14ac:dyDescent="0.2">
      <c r="A1178" s="2">
        <v>1950</v>
      </c>
      <c r="B1178" s="19" t="s">
        <v>54</v>
      </c>
      <c r="C1178" s="6">
        <v>237360</v>
      </c>
      <c r="D1178" s="5">
        <v>1870</v>
      </c>
      <c r="E1178" s="7">
        <f>C1178/D1178</f>
        <v>126.93048128342247</v>
      </c>
      <c r="F1178" s="11">
        <f>C1178/331904</f>
        <v>0.71514654839953717</v>
      </c>
      <c r="G1178" s="12">
        <v>27072</v>
      </c>
      <c r="H1178" s="16">
        <f>C1178/G1178</f>
        <v>8.7677304964539005</v>
      </c>
    </row>
    <row r="1179" spans="1:754" x14ac:dyDescent="0.2">
      <c r="A1179" s="2">
        <v>1940</v>
      </c>
      <c r="B1179" s="19" t="s">
        <v>54</v>
      </c>
      <c r="C1179" s="6">
        <v>252222</v>
      </c>
      <c r="D1179" s="5">
        <v>2127</v>
      </c>
      <c r="E1179" s="7">
        <f>C1179/D1179</f>
        <v>118.58110014104372</v>
      </c>
      <c r="F1179" s="11">
        <f>C1179/331904</f>
        <v>0.75992455649826451</v>
      </c>
      <c r="G1179" s="12">
        <v>27072</v>
      </c>
      <c r="H1179" s="16">
        <f>C1179/G1179</f>
        <v>9.3167109929078009</v>
      </c>
    </row>
    <row r="1180" spans="1:754" x14ac:dyDescent="0.2">
      <c r="A1180">
        <v>1930</v>
      </c>
      <c r="B1180" s="19" t="s">
        <v>54</v>
      </c>
      <c r="C1180" s="5">
        <v>262396</v>
      </c>
      <c r="D1180" s="5">
        <v>2273</v>
      </c>
      <c r="E1180" s="7">
        <f>C1180/D1180</f>
        <v>115.44038715354158</v>
      </c>
      <c r="F1180" s="11">
        <f>C1180/331904</f>
        <v>0.7905779984573853</v>
      </c>
      <c r="G1180" s="12">
        <v>24212</v>
      </c>
      <c r="H1180" s="16">
        <f>C1180/G1180</f>
        <v>10.837435982157608</v>
      </c>
    </row>
    <row r="1181" spans="1:754" x14ac:dyDescent="0.2">
      <c r="A1181">
        <v>1920</v>
      </c>
      <c r="B1181" s="19" t="s">
        <v>54</v>
      </c>
      <c r="C1181" s="5">
        <v>281272</v>
      </c>
      <c r="D1181" s="5">
        <v>2541</v>
      </c>
      <c r="E1181" s="7">
        <f>C1181/D1181</f>
        <v>110.69342778433688</v>
      </c>
      <c r="F1181" s="11">
        <f>C1181/331904</f>
        <v>0.847449865021211</v>
      </c>
      <c r="G1181" s="12">
        <v>24212</v>
      </c>
      <c r="H1181" s="16">
        <f>C1181/G1181</f>
        <v>11.617049396993227</v>
      </c>
    </row>
    <row r="1182" spans="1:754" x14ac:dyDescent="0.2">
      <c r="A1182">
        <v>1910</v>
      </c>
      <c r="B1182" s="19" t="s">
        <v>54</v>
      </c>
      <c r="C1182" s="5">
        <v>298463</v>
      </c>
      <c r="D1182" s="5">
        <v>2844</v>
      </c>
      <c r="E1182" s="7">
        <f>C1182/D1182</f>
        <v>104.94479606188467</v>
      </c>
      <c r="F1182" s="11">
        <f>C1182/331904</f>
        <v>0.89924496239876595</v>
      </c>
      <c r="G1182" s="15"/>
      <c r="DU1182" s="2"/>
      <c r="DV1182" s="2"/>
      <c r="DW1182" s="2"/>
      <c r="DX1182" s="2"/>
      <c r="DY1182" s="2"/>
      <c r="DZ1182" s="2"/>
      <c r="EA1182" s="2"/>
      <c r="EB1182" s="2"/>
      <c r="EC1182" s="2"/>
      <c r="ED1182" s="2"/>
      <c r="EE1182" s="2"/>
      <c r="EF1182" s="2"/>
      <c r="EG1182" s="2"/>
      <c r="EH1182" s="2"/>
      <c r="EI1182" s="2"/>
      <c r="EJ1182" s="2"/>
      <c r="EK1182" s="2"/>
      <c r="EL1182" s="2"/>
      <c r="EM1182" s="2"/>
      <c r="EN1182" s="2"/>
      <c r="EO1182" s="2"/>
      <c r="EP1182" s="2"/>
      <c r="EQ1182" s="2"/>
      <c r="ER1182" s="2"/>
      <c r="ES1182" s="2"/>
      <c r="ET1182" s="2"/>
      <c r="EU1182" s="2"/>
      <c r="EV1182" s="2"/>
      <c r="EW1182" s="2"/>
      <c r="EX1182" s="2"/>
      <c r="EY1182" s="2"/>
      <c r="EZ1182" s="2"/>
      <c r="FA1182" s="2"/>
      <c r="FB1182" s="2"/>
      <c r="FC1182" s="2"/>
      <c r="FD1182" s="2"/>
      <c r="FE1182" s="2"/>
      <c r="FF1182" s="2"/>
      <c r="FG1182" s="2"/>
      <c r="FH1182" s="2"/>
      <c r="FI1182" s="2"/>
      <c r="FJ1182" s="2"/>
      <c r="FK1182" s="2"/>
      <c r="FL1182" s="2"/>
      <c r="FM1182" s="2"/>
      <c r="FN1182" s="2"/>
      <c r="FO1182" s="2"/>
      <c r="FP1182" s="2"/>
      <c r="FQ1182" s="2"/>
      <c r="FR1182" s="2"/>
      <c r="FS1182" s="2"/>
      <c r="FT1182" s="2"/>
      <c r="FU1182" s="2"/>
      <c r="FV1182" s="2"/>
      <c r="FW1182" s="2"/>
      <c r="FX1182" s="2"/>
      <c r="FY1182" s="2"/>
      <c r="FZ1182" s="2"/>
      <c r="GA1182" s="2"/>
      <c r="GB1182" s="2"/>
      <c r="GC1182" s="2"/>
      <c r="GD1182" s="2"/>
      <c r="GE1182" s="2"/>
      <c r="GF1182" s="2"/>
      <c r="GG1182" s="2"/>
      <c r="GH1182" s="2"/>
      <c r="GI1182" s="2"/>
      <c r="GJ1182" s="2"/>
      <c r="GK1182" s="2"/>
      <c r="GL1182" s="2"/>
      <c r="GM1182" s="2"/>
      <c r="GN1182" s="2"/>
      <c r="GO1182" s="2"/>
      <c r="GP1182" s="2"/>
      <c r="GQ1182" s="2"/>
      <c r="GR1182" s="2"/>
      <c r="GS1182" s="2"/>
      <c r="GT1182" s="2"/>
      <c r="GU1182" s="2"/>
      <c r="GV1182" s="2"/>
      <c r="GW1182" s="2"/>
      <c r="GX1182" s="2"/>
      <c r="GY1182" s="2"/>
      <c r="GZ1182" s="2"/>
      <c r="HA1182" s="2"/>
      <c r="HB1182" s="2"/>
      <c r="HC1182" s="2"/>
      <c r="HD1182" s="2"/>
      <c r="HE1182" s="2"/>
      <c r="HF1182" s="2"/>
      <c r="HG1182" s="2"/>
      <c r="HH1182" s="2"/>
      <c r="HI1182" s="2"/>
      <c r="HJ1182" s="2"/>
      <c r="HK1182" s="2"/>
      <c r="HL1182" s="2"/>
      <c r="HM1182" s="2"/>
      <c r="HN1182" s="2"/>
      <c r="HO1182" s="2"/>
      <c r="HP1182" s="2"/>
      <c r="HQ1182" s="2"/>
      <c r="HR1182" s="2"/>
      <c r="HS1182" s="2"/>
      <c r="HT1182" s="2"/>
      <c r="HU1182" s="2"/>
      <c r="HV1182" s="2"/>
      <c r="HW1182" s="2"/>
      <c r="HX1182" s="2"/>
      <c r="HY1182" s="2"/>
      <c r="HZ1182" s="2"/>
      <c r="IA1182" s="2"/>
      <c r="IB1182" s="2"/>
      <c r="IC1182" s="2"/>
      <c r="ID1182" s="2"/>
      <c r="IE1182" s="2"/>
      <c r="IF1182" s="2"/>
      <c r="IG1182" s="2"/>
      <c r="IH1182" s="2"/>
      <c r="II1182" s="2"/>
      <c r="IJ1182" s="2"/>
      <c r="IK1182" s="2"/>
      <c r="IL1182" s="2"/>
      <c r="IM1182" s="2"/>
      <c r="IN1182" s="2"/>
      <c r="IO1182" s="2"/>
      <c r="IP1182" s="2"/>
      <c r="IQ1182" s="2"/>
      <c r="IR1182" s="2"/>
      <c r="IS1182" s="2"/>
      <c r="IT1182" s="2"/>
      <c r="IU1182" s="2"/>
      <c r="IV1182" s="2"/>
      <c r="IW1182" s="2"/>
      <c r="IX1182" s="2"/>
      <c r="IY1182" s="2"/>
      <c r="IZ1182" s="2"/>
      <c r="JA1182" s="2"/>
      <c r="JB1182" s="2"/>
      <c r="JC1182" s="2"/>
      <c r="JD1182" s="2"/>
      <c r="JE1182" s="2"/>
      <c r="JF1182" s="2"/>
      <c r="JG1182" s="2"/>
      <c r="JH1182" s="2"/>
      <c r="JI1182" s="2"/>
      <c r="JJ1182" s="2"/>
      <c r="JK1182" s="2"/>
      <c r="JL1182" s="2"/>
      <c r="JM1182" s="2"/>
      <c r="JN1182" s="2"/>
      <c r="JO1182" s="2"/>
      <c r="JP1182" s="2"/>
      <c r="JQ1182" s="2"/>
      <c r="JR1182" s="2"/>
      <c r="JS1182" s="2"/>
      <c r="JT1182" s="2"/>
      <c r="JU1182" s="2"/>
      <c r="JV1182" s="2"/>
      <c r="JW1182" s="2"/>
      <c r="JX1182" s="2"/>
      <c r="JY1182" s="2"/>
      <c r="JZ1182" s="2"/>
      <c r="KA1182" s="2"/>
      <c r="KB1182" s="2"/>
      <c r="KC1182" s="2"/>
      <c r="KD1182" s="2"/>
      <c r="KE1182" s="2"/>
      <c r="KF1182" s="2"/>
      <c r="KG1182" s="2"/>
      <c r="KH1182" s="2"/>
      <c r="KI1182" s="2"/>
      <c r="KJ1182" s="2"/>
      <c r="KK1182" s="2"/>
      <c r="KL1182" s="2"/>
      <c r="KM1182" s="2"/>
      <c r="KN1182" s="2"/>
      <c r="KO1182" s="2"/>
      <c r="KP1182" s="2"/>
      <c r="KQ1182" s="2"/>
      <c r="KR1182" s="2"/>
      <c r="KS1182" s="2"/>
      <c r="KT1182" s="2"/>
      <c r="KU1182" s="2"/>
      <c r="KV1182" s="2"/>
      <c r="KW1182" s="2"/>
      <c r="KX1182" s="2"/>
      <c r="KY1182" s="2"/>
      <c r="KZ1182" s="2"/>
      <c r="LA1182" s="2"/>
      <c r="LB1182" s="2"/>
      <c r="LC1182" s="2"/>
      <c r="LD1182" s="2"/>
      <c r="LE1182" s="2"/>
      <c r="LF1182" s="2"/>
      <c r="LG1182" s="2"/>
      <c r="LH1182" s="2"/>
      <c r="LI1182" s="2"/>
      <c r="LJ1182" s="2"/>
      <c r="LK1182" s="2"/>
      <c r="LL1182" s="2"/>
      <c r="LM1182" s="2"/>
      <c r="LN1182" s="2"/>
      <c r="LO1182" s="2"/>
      <c r="LP1182" s="2"/>
      <c r="LQ1182" s="2"/>
      <c r="LR1182" s="2"/>
      <c r="LS1182" s="2"/>
      <c r="LT1182" s="2"/>
      <c r="LU1182" s="2"/>
      <c r="LV1182" s="2"/>
      <c r="LW1182" s="2"/>
      <c r="LX1182" s="2"/>
      <c r="LY1182" s="2"/>
      <c r="LZ1182" s="2"/>
      <c r="MA1182" s="2"/>
      <c r="MB1182" s="2"/>
      <c r="MC1182" s="2"/>
      <c r="MD1182" s="2"/>
      <c r="ME1182" s="2"/>
      <c r="MF1182" s="2"/>
      <c r="MG1182" s="2"/>
      <c r="MH1182" s="2"/>
      <c r="MI1182" s="2"/>
      <c r="MJ1182" s="2"/>
      <c r="MK1182" s="2"/>
      <c r="ML1182" s="2"/>
      <c r="MM1182" s="2"/>
      <c r="MN1182" s="2"/>
      <c r="MO1182" s="2"/>
      <c r="MP1182" s="2"/>
      <c r="MQ1182" s="2"/>
      <c r="MR1182" s="2"/>
      <c r="MS1182" s="2"/>
      <c r="MT1182" s="2"/>
      <c r="MU1182" s="2"/>
      <c r="MV1182" s="2"/>
      <c r="MW1182" s="2"/>
      <c r="MX1182" s="2"/>
      <c r="MY1182" s="2"/>
      <c r="MZ1182" s="2"/>
      <c r="NA1182" s="2"/>
      <c r="NB1182" s="2"/>
      <c r="NC1182" s="2"/>
      <c r="ND1182" s="2"/>
      <c r="NE1182" s="2"/>
      <c r="NF1182" s="2"/>
      <c r="NG1182" s="2"/>
      <c r="NH1182" s="2"/>
      <c r="NI1182" s="2"/>
      <c r="NJ1182" s="2"/>
      <c r="NK1182" s="2"/>
      <c r="NL1182" s="2"/>
      <c r="NM1182" s="2"/>
      <c r="NN1182" s="2"/>
      <c r="NO1182" s="2"/>
      <c r="NP1182" s="2"/>
      <c r="NQ1182" s="2"/>
      <c r="NR1182" s="2"/>
      <c r="NS1182" s="2"/>
      <c r="NT1182" s="2"/>
      <c r="NU1182" s="2"/>
      <c r="NV1182" s="2"/>
      <c r="NW1182" s="2"/>
      <c r="NX1182" s="2"/>
      <c r="NY1182" s="2"/>
      <c r="NZ1182" s="2"/>
      <c r="OA1182" s="2"/>
      <c r="OB1182" s="2"/>
      <c r="OC1182" s="2"/>
      <c r="OD1182" s="2"/>
      <c r="OE1182" s="2"/>
      <c r="OF1182" s="2"/>
      <c r="OG1182" s="2"/>
      <c r="OH1182" s="2"/>
      <c r="OI1182" s="2"/>
      <c r="OJ1182" s="2"/>
      <c r="OK1182" s="2"/>
      <c r="OL1182" s="2"/>
      <c r="OM1182" s="2"/>
      <c r="ON1182" s="2"/>
      <c r="OO1182" s="2"/>
      <c r="OP1182" s="2"/>
      <c r="OQ1182" s="2"/>
      <c r="OR1182" s="2"/>
      <c r="OS1182" s="2"/>
      <c r="OT1182" s="2"/>
      <c r="OU1182" s="2"/>
      <c r="OV1182" s="2"/>
      <c r="OW1182" s="2"/>
      <c r="OX1182" s="2"/>
      <c r="OY1182" s="2"/>
      <c r="OZ1182" s="2"/>
      <c r="PA1182" s="2"/>
      <c r="PB1182" s="2"/>
      <c r="PC1182" s="2"/>
      <c r="PD1182" s="2"/>
      <c r="PE1182" s="2"/>
      <c r="PF1182" s="2"/>
      <c r="PG1182" s="2"/>
      <c r="PH1182" s="2"/>
      <c r="PI1182" s="2"/>
      <c r="PJ1182" s="2"/>
      <c r="PK1182" s="2"/>
      <c r="PL1182" s="2"/>
      <c r="PM1182" s="2"/>
      <c r="PN1182" s="2"/>
      <c r="PO1182" s="2"/>
      <c r="PP1182" s="2"/>
      <c r="PQ1182" s="2"/>
      <c r="PR1182" s="2"/>
      <c r="PS1182" s="2"/>
      <c r="PT1182" s="2"/>
      <c r="PU1182" s="2"/>
      <c r="PV1182" s="2"/>
      <c r="PW1182" s="2"/>
      <c r="PX1182" s="2"/>
      <c r="PY1182" s="2"/>
      <c r="PZ1182" s="2"/>
      <c r="QA1182" s="2"/>
      <c r="QB1182" s="2"/>
      <c r="QC1182" s="2"/>
      <c r="QD1182" s="2"/>
      <c r="QE1182" s="2"/>
      <c r="QF1182" s="2"/>
      <c r="QG1182" s="2"/>
      <c r="QH1182" s="2"/>
      <c r="QI1182" s="2"/>
      <c r="QJ1182" s="2"/>
      <c r="QK1182" s="2"/>
      <c r="QL1182" s="2"/>
      <c r="QM1182" s="2"/>
      <c r="QN1182" s="2"/>
      <c r="QO1182" s="2"/>
      <c r="QP1182" s="2"/>
      <c r="QQ1182" s="2"/>
      <c r="QR1182" s="2"/>
      <c r="QS1182" s="2"/>
      <c r="QT1182" s="2"/>
      <c r="QU1182" s="2"/>
      <c r="QV1182" s="2"/>
      <c r="QW1182" s="2"/>
      <c r="QX1182" s="2"/>
      <c r="QY1182" s="2"/>
      <c r="QZ1182" s="2"/>
      <c r="RA1182" s="2"/>
      <c r="RB1182" s="2"/>
      <c r="RC1182" s="2"/>
      <c r="RD1182" s="2"/>
      <c r="RE1182" s="2"/>
      <c r="RF1182" s="2"/>
      <c r="RG1182" s="2"/>
      <c r="RH1182" s="2"/>
      <c r="RI1182" s="2"/>
      <c r="RJ1182" s="2"/>
      <c r="RK1182" s="2"/>
      <c r="RL1182" s="2"/>
      <c r="RM1182" s="2"/>
      <c r="RN1182" s="2"/>
      <c r="RO1182" s="2"/>
      <c r="RP1182" s="2"/>
      <c r="RQ1182" s="2"/>
      <c r="RR1182" s="2"/>
      <c r="RS1182" s="2"/>
      <c r="RT1182" s="2"/>
      <c r="RU1182" s="2"/>
      <c r="RV1182" s="2"/>
      <c r="RW1182" s="2"/>
      <c r="RX1182" s="2"/>
      <c r="RY1182" s="2"/>
      <c r="RZ1182" s="2"/>
      <c r="SA1182" s="2"/>
      <c r="SB1182" s="2"/>
      <c r="SC1182" s="2"/>
      <c r="SD1182" s="2"/>
      <c r="SE1182" s="2"/>
      <c r="SF1182" s="2"/>
      <c r="SG1182" s="2"/>
      <c r="SH1182" s="2"/>
      <c r="SI1182" s="2"/>
      <c r="SJ1182" s="2"/>
      <c r="SK1182" s="2"/>
      <c r="SL1182" s="2"/>
      <c r="SM1182" s="2"/>
      <c r="SN1182" s="2"/>
      <c r="SO1182" s="2"/>
      <c r="SP1182" s="2"/>
      <c r="SQ1182" s="2"/>
      <c r="SR1182" s="2"/>
      <c r="SS1182" s="2"/>
      <c r="ST1182" s="2"/>
      <c r="SU1182" s="2"/>
      <c r="SV1182" s="2"/>
      <c r="SW1182" s="2"/>
      <c r="SX1182" s="2"/>
      <c r="SY1182" s="2"/>
      <c r="SZ1182" s="2"/>
      <c r="TA1182" s="2"/>
      <c r="TB1182" s="2"/>
      <c r="TC1182" s="2"/>
      <c r="TD1182" s="2"/>
      <c r="TE1182" s="2"/>
      <c r="TF1182" s="2"/>
      <c r="TG1182" s="2"/>
      <c r="TH1182" s="2"/>
      <c r="TI1182" s="2"/>
      <c r="TJ1182" s="2"/>
      <c r="TK1182" s="2"/>
      <c r="TL1182" s="2"/>
      <c r="TM1182" s="2"/>
      <c r="TN1182" s="2"/>
      <c r="TO1182" s="2"/>
      <c r="TP1182" s="2"/>
      <c r="TQ1182" s="2"/>
      <c r="TR1182" s="2"/>
      <c r="TS1182" s="2"/>
      <c r="TT1182" s="2"/>
      <c r="TU1182" s="2"/>
      <c r="TV1182" s="2"/>
      <c r="TW1182" s="2"/>
      <c r="TX1182" s="2"/>
      <c r="TY1182" s="2"/>
      <c r="TZ1182" s="2"/>
      <c r="UA1182" s="2"/>
      <c r="UB1182" s="2"/>
      <c r="UC1182" s="2"/>
      <c r="UD1182" s="2"/>
      <c r="UE1182" s="2"/>
      <c r="UF1182" s="2"/>
      <c r="UG1182" s="2"/>
      <c r="UH1182" s="2"/>
      <c r="UI1182" s="2"/>
      <c r="UJ1182" s="2"/>
      <c r="UK1182" s="2"/>
      <c r="UL1182" s="2"/>
      <c r="UM1182" s="2"/>
      <c r="UN1182" s="2"/>
      <c r="UO1182" s="2"/>
      <c r="UP1182" s="2"/>
      <c r="UQ1182" s="2"/>
      <c r="UR1182" s="2"/>
      <c r="US1182" s="2"/>
      <c r="UT1182" s="2"/>
      <c r="UU1182" s="2"/>
      <c r="UV1182" s="2"/>
      <c r="UW1182" s="2"/>
      <c r="UX1182" s="2"/>
      <c r="UY1182" s="2"/>
      <c r="UZ1182" s="2"/>
      <c r="VA1182" s="2"/>
      <c r="VB1182" s="2"/>
      <c r="VC1182" s="2"/>
      <c r="VD1182" s="2"/>
      <c r="VE1182" s="2"/>
      <c r="VF1182" s="2"/>
      <c r="VG1182" s="2"/>
      <c r="VH1182" s="2"/>
      <c r="VI1182" s="2"/>
      <c r="VJ1182" s="2"/>
      <c r="VK1182" s="2"/>
      <c r="VL1182" s="2"/>
      <c r="VM1182" s="2"/>
      <c r="VN1182" s="2"/>
      <c r="VO1182" s="2"/>
      <c r="VP1182" s="2"/>
      <c r="VQ1182" s="2"/>
      <c r="VR1182" s="2"/>
      <c r="VS1182" s="2"/>
      <c r="VT1182" s="2"/>
      <c r="VU1182" s="2"/>
      <c r="VV1182" s="2"/>
      <c r="VW1182" s="2"/>
      <c r="VX1182" s="2"/>
      <c r="VY1182" s="2"/>
      <c r="VZ1182" s="2"/>
      <c r="WA1182" s="2"/>
      <c r="WB1182" s="2"/>
      <c r="WC1182" s="2"/>
      <c r="WD1182" s="2"/>
      <c r="WE1182" s="2"/>
      <c r="WF1182" s="2"/>
      <c r="WG1182" s="2"/>
      <c r="WH1182" s="2"/>
      <c r="WI1182" s="2"/>
      <c r="WJ1182" s="2"/>
      <c r="WK1182" s="2"/>
      <c r="WL1182" s="2"/>
      <c r="WM1182" s="2"/>
      <c r="WN1182" s="2"/>
      <c r="WO1182" s="2"/>
      <c r="WP1182" s="2"/>
      <c r="WQ1182" s="2"/>
      <c r="WR1182" s="2"/>
      <c r="WS1182" s="2"/>
      <c r="WT1182" s="2"/>
      <c r="WU1182" s="2"/>
      <c r="WV1182" s="2"/>
      <c r="WW1182" s="2"/>
      <c r="WX1182" s="2"/>
      <c r="WY1182" s="2"/>
      <c r="WZ1182" s="2"/>
      <c r="XA1182" s="2"/>
      <c r="XB1182" s="2"/>
      <c r="XC1182" s="2"/>
      <c r="XD1182" s="2"/>
      <c r="XE1182" s="2"/>
      <c r="XF1182" s="2"/>
      <c r="XG1182" s="2"/>
      <c r="XH1182" s="2"/>
      <c r="XI1182" s="2"/>
      <c r="XJ1182" s="2"/>
      <c r="XK1182" s="2"/>
      <c r="XL1182" s="2"/>
      <c r="XM1182" s="2"/>
      <c r="XN1182" s="2"/>
      <c r="XO1182" s="2"/>
      <c r="XP1182" s="2"/>
      <c r="XQ1182" s="2"/>
      <c r="XR1182" s="2"/>
      <c r="XS1182" s="2"/>
      <c r="XT1182" s="2"/>
      <c r="XU1182" s="2"/>
      <c r="XV1182" s="2"/>
      <c r="XW1182" s="2"/>
      <c r="XX1182" s="2"/>
      <c r="XY1182" s="2"/>
      <c r="XZ1182" s="2"/>
      <c r="YA1182" s="2"/>
      <c r="YB1182" s="2"/>
      <c r="YC1182" s="2"/>
      <c r="YD1182" s="2"/>
      <c r="YE1182" s="2"/>
      <c r="YF1182" s="2"/>
      <c r="YG1182" s="2"/>
      <c r="YH1182" s="2"/>
      <c r="YI1182" s="2"/>
      <c r="YJ1182" s="2"/>
      <c r="YK1182" s="2"/>
      <c r="YL1182" s="2"/>
      <c r="YM1182" s="2"/>
      <c r="YN1182" s="2"/>
      <c r="YO1182" s="2"/>
      <c r="YP1182" s="2"/>
      <c r="YQ1182" s="2"/>
      <c r="YR1182" s="2"/>
      <c r="YS1182" s="2"/>
      <c r="YT1182" s="2"/>
      <c r="YU1182" s="2"/>
      <c r="YV1182" s="2"/>
      <c r="YW1182" s="2"/>
      <c r="YX1182" s="2"/>
      <c r="YY1182" s="2"/>
      <c r="YZ1182" s="2"/>
      <c r="ZA1182" s="2"/>
      <c r="ZB1182" s="2"/>
      <c r="ZC1182" s="2"/>
      <c r="ZD1182" s="2"/>
      <c r="ZE1182" s="2"/>
      <c r="ZF1182" s="2"/>
      <c r="ZG1182" s="2"/>
      <c r="ZH1182" s="2"/>
      <c r="ZI1182" s="2"/>
      <c r="ZJ1182" s="2"/>
      <c r="ZK1182" s="2"/>
      <c r="ZL1182" s="2"/>
      <c r="ZM1182" s="2"/>
      <c r="ZN1182" s="2"/>
      <c r="ZO1182" s="2"/>
      <c r="ZP1182" s="2"/>
      <c r="ZQ1182" s="2"/>
      <c r="ZR1182" s="2"/>
      <c r="ZS1182" s="2"/>
      <c r="ZT1182" s="2"/>
      <c r="ZU1182" s="2"/>
      <c r="ZV1182" s="2"/>
      <c r="ZW1182" s="2"/>
      <c r="ZX1182" s="2"/>
      <c r="ZY1182" s="2"/>
      <c r="ZZ1182" s="2"/>
      <c r="AAA1182" s="2"/>
      <c r="AAB1182" s="2"/>
      <c r="AAC1182" s="2"/>
      <c r="AAD1182" s="2"/>
      <c r="AAE1182" s="2"/>
      <c r="AAF1182" s="2"/>
      <c r="AAG1182" s="2"/>
      <c r="AAH1182" s="2"/>
      <c r="AAI1182" s="2"/>
      <c r="AAJ1182" s="2"/>
      <c r="AAK1182" s="2"/>
      <c r="AAL1182" s="2"/>
      <c r="AAM1182" s="2"/>
      <c r="AAN1182" s="2"/>
      <c r="AAO1182" s="2"/>
      <c r="AAP1182" s="2"/>
      <c r="AAQ1182" s="2"/>
      <c r="AAR1182" s="2"/>
      <c r="AAS1182" s="2"/>
      <c r="AAT1182" s="2"/>
      <c r="AAU1182" s="2"/>
      <c r="AAV1182" s="2"/>
      <c r="AAW1182" s="2"/>
      <c r="AAX1182" s="2"/>
      <c r="AAY1182" s="2"/>
      <c r="AAZ1182" s="2"/>
      <c r="ABA1182" s="2"/>
      <c r="ABB1182" s="2"/>
      <c r="ABC1182" s="2"/>
      <c r="ABD1182" s="2"/>
      <c r="ABE1182" s="2"/>
      <c r="ABF1182" s="2"/>
      <c r="ABG1182" s="2"/>
      <c r="ABH1182" s="2"/>
      <c r="ABI1182" s="2"/>
      <c r="ABJ1182" s="2"/>
      <c r="ABK1182" s="2"/>
      <c r="ABL1182" s="2"/>
      <c r="ABM1182" s="2"/>
      <c r="ABN1182" s="2"/>
      <c r="ABO1182" s="2"/>
      <c r="ABP1182" s="2"/>
      <c r="ABQ1182" s="2"/>
      <c r="ABR1182" s="2"/>
      <c r="ABS1182" s="2"/>
      <c r="ABT1182" s="2"/>
      <c r="ABU1182" s="2"/>
      <c r="ABV1182" s="2"/>
      <c r="ABW1182" s="2"/>
      <c r="ABX1182" s="2"/>
      <c r="ABY1182" s="2"/>
      <c r="ABZ1182" s="2"/>
    </row>
    <row r="1183" spans="1:754" x14ac:dyDescent="0.2">
      <c r="A1183">
        <v>1925</v>
      </c>
      <c r="B1183" s="19" t="s">
        <v>54</v>
      </c>
      <c r="C1183" s="5">
        <v>267641</v>
      </c>
      <c r="D1183" s="5">
        <v>2506</v>
      </c>
      <c r="E1183" s="7">
        <f>C1183/D1183</f>
        <v>106.8000798084597</v>
      </c>
      <c r="F1183" s="11">
        <f>C1183/331904</f>
        <v>0.80638076070188969</v>
      </c>
    </row>
    <row r="1184" spans="1:754" x14ac:dyDescent="0.2">
      <c r="A1184" s="2">
        <v>1935</v>
      </c>
      <c r="B1184" s="19" t="s">
        <v>54</v>
      </c>
      <c r="C1184" s="5">
        <v>266570</v>
      </c>
      <c r="D1184" s="5">
        <v>2431</v>
      </c>
      <c r="E1184" s="7">
        <f>C1184/D1184</f>
        <v>109.65446318387495</v>
      </c>
      <c r="F1184" s="11">
        <f>C1184/331904</f>
        <v>0.80315392402622443</v>
      </c>
    </row>
    <row r="1185" spans="1:754" x14ac:dyDescent="0.2">
      <c r="A1185" s="2">
        <v>1945</v>
      </c>
      <c r="B1185" s="19" t="s">
        <v>54</v>
      </c>
      <c r="C1185" s="6">
        <v>264229</v>
      </c>
      <c r="D1185" s="5">
        <v>2076</v>
      </c>
      <c r="E1185" s="7">
        <f>C1185/D1185</f>
        <v>127.27793834296725</v>
      </c>
      <c r="F1185" s="11">
        <f>C1185/331904</f>
        <v>0.79610067971461629</v>
      </c>
      <c r="G1185" s="15"/>
    </row>
    <row r="1186" spans="1:754" x14ac:dyDescent="0.2">
      <c r="A1186" s="2">
        <v>1954</v>
      </c>
      <c r="B1186" s="19" t="s">
        <v>54</v>
      </c>
      <c r="C1186" s="6">
        <v>246035</v>
      </c>
      <c r="D1186" s="5">
        <v>1580</v>
      </c>
      <c r="E1186" s="7">
        <f>C1186/D1186</f>
        <v>155.71835443037975</v>
      </c>
      <c r="F1186" s="11">
        <f>C1186/331904</f>
        <v>0.74128362418048588</v>
      </c>
      <c r="G1186" s="15"/>
    </row>
    <row r="1187" spans="1:754" x14ac:dyDescent="0.2">
      <c r="A1187" s="2">
        <v>1959</v>
      </c>
      <c r="B1187" s="19" t="s">
        <v>54</v>
      </c>
      <c r="C1187" s="6">
        <v>200336</v>
      </c>
      <c r="D1187" s="5">
        <v>1111</v>
      </c>
      <c r="E1187" s="7">
        <f>C1187/D1187</f>
        <v>180.32043204320433</v>
      </c>
      <c r="F1187" s="11">
        <f>C1187/331904</f>
        <v>0.60359622059390672</v>
      </c>
    </row>
    <row r="1188" spans="1:754" x14ac:dyDescent="0.2">
      <c r="A1188" s="2">
        <v>1964</v>
      </c>
      <c r="B1188" s="19" t="s">
        <v>54</v>
      </c>
      <c r="C1188" s="6">
        <v>186638</v>
      </c>
      <c r="D1188" s="5">
        <v>932</v>
      </c>
      <c r="E1188" s="7">
        <f>C1188/D1188</f>
        <v>200.25536480686696</v>
      </c>
      <c r="F1188" s="11">
        <f>C1188/331904</f>
        <v>0.56232525067489392</v>
      </c>
    </row>
    <row r="1189" spans="1:754" x14ac:dyDescent="0.2">
      <c r="A1189" s="2">
        <v>1969</v>
      </c>
      <c r="B1189" s="19" t="s">
        <v>54</v>
      </c>
      <c r="C1189" s="6">
        <v>159559</v>
      </c>
      <c r="D1189" s="5">
        <v>734</v>
      </c>
      <c r="E1189" s="7">
        <f>C1189/D1189</f>
        <v>217.38283378746593</v>
      </c>
      <c r="F1189" s="11">
        <f>C1189/331904</f>
        <v>0.48073840628615505</v>
      </c>
    </row>
    <row r="1190" spans="1:754" x14ac:dyDescent="0.2">
      <c r="A1190" s="2">
        <v>2012</v>
      </c>
      <c r="B1190" s="19" t="s">
        <v>55</v>
      </c>
      <c r="C1190" s="5">
        <v>90774</v>
      </c>
      <c r="D1190">
        <v>558</v>
      </c>
      <c r="E1190" s="7">
        <f>C1190/D1190</f>
        <v>162.67741935483872</v>
      </c>
      <c r="F1190" s="11">
        <f>C1190/303776</f>
        <v>0.29881886653323503</v>
      </c>
      <c r="G1190" s="14">
        <v>102800</v>
      </c>
      <c r="H1190" s="16">
        <f>C1190/G1190</f>
        <v>0.88301556420233462</v>
      </c>
    </row>
    <row r="1191" spans="1:754" x14ac:dyDescent="0.2">
      <c r="A1191" s="2">
        <v>2017</v>
      </c>
      <c r="B1191" s="19" t="s">
        <v>55</v>
      </c>
      <c r="C1191" s="5">
        <v>91277</v>
      </c>
      <c r="D1191">
        <v>523</v>
      </c>
      <c r="E1191" s="7">
        <f>C1191/D1191</f>
        <v>174.52581261950286</v>
      </c>
      <c r="F1191" s="11">
        <f>C1191/303776</f>
        <v>0.30047469187822606</v>
      </c>
      <c r="G1191" s="14">
        <v>102731</v>
      </c>
      <c r="H1191" s="16">
        <f>C1191/G1191</f>
        <v>0.88850493035208455</v>
      </c>
    </row>
    <row r="1192" spans="1:754" x14ac:dyDescent="0.2">
      <c r="A1192">
        <v>1992</v>
      </c>
      <c r="B1192" s="19" t="s">
        <v>55</v>
      </c>
      <c r="C1192" s="6">
        <v>91822</v>
      </c>
      <c r="D1192">
        <v>441</v>
      </c>
      <c r="E1192" s="7">
        <f>C1192/D1192</f>
        <v>208.21315192743765</v>
      </c>
      <c r="F1192" s="11">
        <f>C1192/303776</f>
        <v>0.30226877699357424</v>
      </c>
      <c r="G1192" s="14">
        <v>95685</v>
      </c>
      <c r="H1192" s="16">
        <f>C1192/G1192</f>
        <v>0.95962794586403299</v>
      </c>
    </row>
    <row r="1193" spans="1:754" x14ac:dyDescent="0.2">
      <c r="A1193">
        <v>1997</v>
      </c>
      <c r="B1193" s="19" t="s">
        <v>55</v>
      </c>
      <c r="C1193" s="6">
        <v>95451</v>
      </c>
      <c r="D1193">
        <v>447</v>
      </c>
      <c r="E1193" s="7">
        <f>C1193/D1193</f>
        <v>213.53691275167785</v>
      </c>
      <c r="F1193" s="11">
        <f>C1193/303776</f>
        <v>0.31421507953228694</v>
      </c>
      <c r="G1193" s="14">
        <v>96216</v>
      </c>
      <c r="H1193" s="16">
        <f>C1193/G1193</f>
        <v>0.99204913943626838</v>
      </c>
    </row>
    <row r="1194" spans="1:754" x14ac:dyDescent="0.2">
      <c r="A1194" s="2">
        <v>2002</v>
      </c>
      <c r="B1194" s="19" t="s">
        <v>55</v>
      </c>
      <c r="C1194" s="6">
        <v>100931</v>
      </c>
      <c r="D1194">
        <v>563</v>
      </c>
      <c r="E1194" s="7">
        <f>C1194/D1194</f>
        <v>179.27353463587923</v>
      </c>
      <c r="F1194" s="11">
        <f>C1194/303776</f>
        <v>0.33225468766459498</v>
      </c>
      <c r="G1194" s="5">
        <v>98227</v>
      </c>
      <c r="H1194" s="16">
        <f>C1194/G1194</f>
        <v>1.027528072729494</v>
      </c>
    </row>
    <row r="1195" spans="1:754" x14ac:dyDescent="0.2">
      <c r="A1195" s="2">
        <v>2007</v>
      </c>
      <c r="B1195" s="19" t="s">
        <v>55</v>
      </c>
      <c r="C1195" s="5">
        <v>108739</v>
      </c>
      <c r="D1195">
        <v>588</v>
      </c>
      <c r="E1195" s="7">
        <f>C1195/D1195</f>
        <v>184.93027210884352</v>
      </c>
      <c r="F1195" s="11">
        <f>C1195/303776</f>
        <v>0.35795783735383968</v>
      </c>
      <c r="G1195" s="5">
        <v>99910</v>
      </c>
      <c r="H1195" s="16">
        <f>C1195/G1195</f>
        <v>1.0883695325793215</v>
      </c>
    </row>
    <row r="1196" spans="1:754" x14ac:dyDescent="0.2">
      <c r="A1196">
        <v>1987</v>
      </c>
      <c r="B1196" s="19" t="s">
        <v>55</v>
      </c>
      <c r="C1196" s="6">
        <v>110609</v>
      </c>
      <c r="D1196" s="5">
        <v>532</v>
      </c>
      <c r="E1196" s="7">
        <f>C1196/D1196</f>
        <v>207.91165413533835</v>
      </c>
      <c r="F1196" s="11">
        <f>C1196/303776</f>
        <v>0.36411368903402508</v>
      </c>
      <c r="G1196" s="14">
        <v>90264</v>
      </c>
      <c r="H1196" s="16">
        <f>C1196/G1196</f>
        <v>1.2253943986528406</v>
      </c>
    </row>
    <row r="1197" spans="1:754" x14ac:dyDescent="0.2">
      <c r="A1197">
        <v>1982</v>
      </c>
      <c r="B1197" s="19" t="s">
        <v>55</v>
      </c>
      <c r="C1197" s="6">
        <v>121068</v>
      </c>
      <c r="D1197" s="5">
        <v>567</v>
      </c>
      <c r="E1197" s="7">
        <f>C1197/D1197</f>
        <v>213.52380952380952</v>
      </c>
      <c r="F1197" s="11">
        <f>C1197/303776</f>
        <v>0.39854366375223849</v>
      </c>
      <c r="G1197" s="14">
        <v>88458</v>
      </c>
      <c r="H1197" s="16">
        <f>C1197/G1197</f>
        <v>1.3686495285898392</v>
      </c>
      <c r="DU1197" s="2"/>
      <c r="DV1197" s="2"/>
      <c r="DW1197" s="2"/>
      <c r="DX1197" s="2"/>
      <c r="DY1197" s="2"/>
      <c r="DZ1197" s="2"/>
      <c r="EA1197" s="2"/>
      <c r="EB1197" s="2"/>
      <c r="EC1197" s="2"/>
      <c r="ED1197" s="2"/>
      <c r="EE1197" s="2"/>
      <c r="EF1197" s="2"/>
      <c r="EG1197" s="2"/>
      <c r="EH1197" s="2"/>
      <c r="EI1197" s="2"/>
      <c r="EJ1197" s="2"/>
      <c r="EK1197" s="2"/>
      <c r="EL1197" s="2"/>
      <c r="EM1197" s="2"/>
      <c r="EN1197" s="2"/>
      <c r="EO1197" s="2"/>
      <c r="EP1197" s="2"/>
      <c r="EQ1197" s="2"/>
      <c r="ER1197" s="2"/>
      <c r="ES1197" s="2"/>
      <c r="ET1197" s="2"/>
      <c r="EU1197" s="2"/>
      <c r="EV1197" s="2"/>
      <c r="EW1197" s="2"/>
      <c r="EX1197" s="2"/>
      <c r="EY1197" s="2"/>
      <c r="EZ1197" s="2"/>
      <c r="FA1197" s="2"/>
      <c r="FB1197" s="2"/>
      <c r="FC1197" s="2"/>
      <c r="FD1197" s="2"/>
      <c r="FE1197" s="2"/>
      <c r="FF1197" s="2"/>
      <c r="FG1197" s="2"/>
      <c r="FH1197" s="2"/>
      <c r="FI1197" s="2"/>
      <c r="FJ1197" s="2"/>
      <c r="FK1197" s="2"/>
      <c r="FL1197" s="2"/>
      <c r="FM1197" s="2"/>
      <c r="FN1197" s="2"/>
      <c r="FO1197" s="2"/>
      <c r="FP1197" s="2"/>
      <c r="FQ1197" s="2"/>
      <c r="FR1197" s="2"/>
      <c r="FS1197" s="2"/>
      <c r="FT1197" s="2"/>
      <c r="FU1197" s="2"/>
      <c r="FV1197" s="2"/>
      <c r="FW1197" s="2"/>
      <c r="FX1197" s="2"/>
      <c r="FY1197" s="2"/>
      <c r="FZ1197" s="2"/>
      <c r="GA1197" s="2"/>
      <c r="GB1197" s="2"/>
      <c r="GC1197" s="2"/>
      <c r="GD1197" s="2"/>
      <c r="GE1197" s="2"/>
      <c r="GF1197" s="2"/>
      <c r="GG1197" s="2"/>
      <c r="GH1197" s="2"/>
      <c r="GI1197" s="2"/>
      <c r="GJ1197" s="2"/>
      <c r="GK1197" s="2"/>
      <c r="GL1197" s="2"/>
      <c r="GM1197" s="2"/>
      <c r="GN1197" s="2"/>
      <c r="GO1197" s="2"/>
      <c r="GP1197" s="2"/>
      <c r="GQ1197" s="2"/>
      <c r="GR1197" s="2"/>
      <c r="GS1197" s="2"/>
      <c r="GT1197" s="2"/>
      <c r="GU1197" s="2"/>
      <c r="GV1197" s="2"/>
      <c r="GW1197" s="2"/>
      <c r="GX1197" s="2"/>
      <c r="GY1197" s="2"/>
      <c r="GZ1197" s="2"/>
      <c r="HA1197" s="2"/>
      <c r="HB1197" s="2"/>
      <c r="HC1197" s="2"/>
      <c r="HD1197" s="2"/>
      <c r="HE1197" s="2"/>
      <c r="HF1197" s="2"/>
      <c r="HG1197" s="2"/>
      <c r="HH1197" s="2"/>
      <c r="HI1197" s="2"/>
      <c r="HJ1197" s="2"/>
      <c r="HK1197" s="2"/>
      <c r="HL1197" s="2"/>
      <c r="HM1197" s="2"/>
      <c r="HN1197" s="2"/>
      <c r="HO1197" s="2"/>
      <c r="HP1197" s="2"/>
      <c r="HQ1197" s="2"/>
      <c r="HR1197" s="2"/>
      <c r="HS1197" s="2"/>
      <c r="HT1197" s="2"/>
      <c r="HU1197" s="2"/>
      <c r="HV1197" s="2"/>
      <c r="HW1197" s="2"/>
      <c r="HX1197" s="2"/>
      <c r="HY1197" s="2"/>
      <c r="HZ1197" s="2"/>
      <c r="IA1197" s="2"/>
      <c r="IB1197" s="2"/>
      <c r="IC1197" s="2"/>
      <c r="ID1197" s="2"/>
      <c r="IE1197" s="2"/>
      <c r="IF1197" s="2"/>
      <c r="IG1197" s="2"/>
      <c r="IH1197" s="2"/>
      <c r="II1197" s="2"/>
      <c r="IJ1197" s="2"/>
      <c r="IK1197" s="2"/>
      <c r="IL1197" s="2"/>
      <c r="IM1197" s="2"/>
      <c r="IN1197" s="2"/>
      <c r="IO1197" s="2"/>
      <c r="IP1197" s="2"/>
      <c r="IQ1197" s="2"/>
      <c r="IR1197" s="2"/>
      <c r="IS1197" s="2"/>
      <c r="IT1197" s="2"/>
      <c r="IU1197" s="2"/>
      <c r="IV1197" s="2"/>
      <c r="IW1197" s="2"/>
      <c r="IX1197" s="2"/>
      <c r="IY1197" s="2"/>
      <c r="IZ1197" s="2"/>
      <c r="JA1197" s="2"/>
      <c r="JB1197" s="2"/>
      <c r="JC1197" s="2"/>
      <c r="JD1197" s="2"/>
      <c r="JE1197" s="2"/>
      <c r="JF1197" s="2"/>
      <c r="JG1197" s="2"/>
      <c r="JH1197" s="2"/>
      <c r="JI1197" s="2"/>
      <c r="JJ1197" s="2"/>
      <c r="JK1197" s="2"/>
      <c r="JL1197" s="2"/>
      <c r="JM1197" s="2"/>
      <c r="JN1197" s="2"/>
      <c r="JO1197" s="2"/>
      <c r="JP1197" s="2"/>
      <c r="JQ1197" s="2"/>
      <c r="JR1197" s="2"/>
      <c r="JS1197" s="2"/>
      <c r="JT1197" s="2"/>
      <c r="JU1197" s="2"/>
      <c r="JV1197" s="2"/>
      <c r="JW1197" s="2"/>
      <c r="JX1197" s="2"/>
      <c r="JY1197" s="2"/>
      <c r="JZ1197" s="2"/>
      <c r="KA1197" s="2"/>
      <c r="KB1197" s="2"/>
      <c r="KC1197" s="2"/>
      <c r="KD1197" s="2"/>
      <c r="KE1197" s="2"/>
      <c r="KF1197" s="2"/>
      <c r="KG1197" s="2"/>
      <c r="KH1197" s="2"/>
      <c r="KI1197" s="2"/>
      <c r="KJ1197" s="2"/>
      <c r="KK1197" s="2"/>
      <c r="KL1197" s="2"/>
      <c r="KM1197" s="2"/>
      <c r="KN1197" s="2"/>
      <c r="KO1197" s="2"/>
      <c r="KP1197" s="2"/>
      <c r="KQ1197" s="2"/>
      <c r="KR1197" s="2"/>
      <c r="KS1197" s="2"/>
      <c r="KT1197" s="2"/>
      <c r="KU1197" s="2"/>
      <c r="KV1197" s="2"/>
      <c r="KW1197" s="2"/>
      <c r="KX1197" s="2"/>
      <c r="KY1197" s="2"/>
      <c r="KZ1197" s="2"/>
      <c r="LA1197" s="2"/>
      <c r="LB1197" s="2"/>
      <c r="LC1197" s="2"/>
      <c r="LD1197" s="2"/>
      <c r="LE1197" s="2"/>
      <c r="LF1197" s="2"/>
      <c r="LG1197" s="2"/>
      <c r="LH1197" s="2"/>
      <c r="LI1197" s="2"/>
      <c r="LJ1197" s="2"/>
      <c r="LK1197" s="2"/>
      <c r="LL1197" s="2"/>
      <c r="LM1197" s="2"/>
      <c r="LN1197" s="2"/>
      <c r="LO1197" s="2"/>
      <c r="LP1197" s="2"/>
      <c r="LQ1197" s="2"/>
      <c r="LR1197" s="2"/>
      <c r="LS1197" s="2"/>
      <c r="LT1197" s="2"/>
      <c r="LU1197" s="2"/>
      <c r="LV1197" s="2"/>
      <c r="LW1197" s="2"/>
      <c r="LX1197" s="2"/>
      <c r="LY1197" s="2"/>
      <c r="LZ1197" s="2"/>
      <c r="MA1197" s="2"/>
      <c r="MB1197" s="2"/>
      <c r="MC1197" s="2"/>
      <c r="MD1197" s="2"/>
      <c r="ME1197" s="2"/>
      <c r="MF1197" s="2"/>
      <c r="MG1197" s="2"/>
      <c r="MH1197" s="2"/>
      <c r="MI1197" s="2"/>
      <c r="MJ1197" s="2"/>
      <c r="MK1197" s="2"/>
      <c r="ML1197" s="2"/>
      <c r="MM1197" s="2"/>
      <c r="MN1197" s="2"/>
      <c r="MO1197" s="2"/>
      <c r="MP1197" s="2"/>
      <c r="MQ1197" s="2"/>
      <c r="MR1197" s="2"/>
      <c r="MS1197" s="2"/>
      <c r="MT1197" s="2"/>
      <c r="MU1197" s="2"/>
      <c r="MV1197" s="2"/>
      <c r="MW1197" s="2"/>
      <c r="MX1197" s="2"/>
      <c r="MY1197" s="2"/>
      <c r="MZ1197" s="2"/>
      <c r="NA1197" s="2"/>
      <c r="NB1197" s="2"/>
      <c r="NC1197" s="2"/>
      <c r="ND1197" s="2"/>
      <c r="NE1197" s="2"/>
      <c r="NF1197" s="2"/>
      <c r="NG1197" s="2"/>
      <c r="NH1197" s="2"/>
      <c r="NI1197" s="2"/>
      <c r="NJ1197" s="2"/>
      <c r="NK1197" s="2"/>
      <c r="NL1197" s="2"/>
      <c r="NM1197" s="2"/>
      <c r="NN1197" s="2"/>
      <c r="NO1197" s="2"/>
      <c r="NP1197" s="2"/>
      <c r="NQ1197" s="2"/>
      <c r="NR1197" s="2"/>
      <c r="NS1197" s="2"/>
      <c r="NT1197" s="2"/>
      <c r="NU1197" s="2"/>
      <c r="NV1197" s="2"/>
      <c r="NW1197" s="2"/>
      <c r="NX1197" s="2"/>
      <c r="NY1197" s="2"/>
      <c r="NZ1197" s="2"/>
      <c r="OA1197" s="2"/>
      <c r="OB1197" s="2"/>
      <c r="OC1197" s="2"/>
      <c r="OD1197" s="2"/>
      <c r="OE1197" s="2"/>
      <c r="OF1197" s="2"/>
      <c r="OG1197" s="2"/>
      <c r="OH1197" s="2"/>
      <c r="OI1197" s="2"/>
      <c r="OJ1197" s="2"/>
      <c r="OK1197" s="2"/>
      <c r="OL1197" s="2"/>
      <c r="OM1197" s="2"/>
      <c r="ON1197" s="2"/>
      <c r="OO1197" s="2"/>
      <c r="OP1197" s="2"/>
      <c r="OQ1197" s="2"/>
      <c r="OR1197" s="2"/>
      <c r="OS1197" s="2"/>
      <c r="OT1197" s="2"/>
      <c r="OU1197" s="2"/>
      <c r="OV1197" s="2"/>
      <c r="OW1197" s="2"/>
      <c r="OX1197" s="2"/>
      <c r="OY1197" s="2"/>
      <c r="OZ1197" s="2"/>
      <c r="PA1197" s="2"/>
      <c r="PB1197" s="2"/>
      <c r="PC1197" s="2"/>
      <c r="PD1197" s="2"/>
      <c r="PE1197" s="2"/>
      <c r="PF1197" s="2"/>
      <c r="PG1197" s="2"/>
      <c r="PH1197" s="2"/>
      <c r="PI1197" s="2"/>
      <c r="PJ1197" s="2"/>
      <c r="PK1197" s="2"/>
      <c r="PL1197" s="2"/>
      <c r="PM1197" s="2"/>
      <c r="PN1197" s="2"/>
      <c r="PO1197" s="2"/>
      <c r="PP1197" s="2"/>
      <c r="PQ1197" s="2"/>
      <c r="PR1197" s="2"/>
      <c r="PS1197" s="2"/>
      <c r="PT1197" s="2"/>
      <c r="PU1197" s="2"/>
      <c r="PV1197" s="2"/>
      <c r="PW1197" s="2"/>
      <c r="PX1197" s="2"/>
      <c r="PY1197" s="2"/>
      <c r="PZ1197" s="2"/>
      <c r="QA1197" s="2"/>
      <c r="QB1197" s="2"/>
      <c r="QC1197" s="2"/>
      <c r="QD1197" s="2"/>
      <c r="QE1197" s="2"/>
      <c r="QF1197" s="2"/>
      <c r="QG1197" s="2"/>
      <c r="QH1197" s="2"/>
      <c r="QI1197" s="2"/>
      <c r="QJ1197" s="2"/>
      <c r="QK1197" s="2"/>
      <c r="QL1197" s="2"/>
      <c r="QM1197" s="2"/>
      <c r="QN1197" s="2"/>
      <c r="QO1197" s="2"/>
      <c r="QP1197" s="2"/>
      <c r="QQ1197" s="2"/>
      <c r="QR1197" s="2"/>
      <c r="QS1197" s="2"/>
      <c r="QT1197" s="2"/>
      <c r="QU1197" s="2"/>
      <c r="QV1197" s="2"/>
      <c r="QW1197" s="2"/>
      <c r="QX1197" s="2"/>
      <c r="QY1197" s="2"/>
      <c r="QZ1197" s="2"/>
      <c r="RA1197" s="2"/>
      <c r="RB1197" s="2"/>
      <c r="RC1197" s="2"/>
      <c r="RD1197" s="2"/>
      <c r="RE1197" s="2"/>
      <c r="RF1197" s="2"/>
      <c r="RG1197" s="2"/>
      <c r="RH1197" s="2"/>
      <c r="RI1197" s="2"/>
      <c r="RJ1197" s="2"/>
      <c r="RK1197" s="2"/>
      <c r="RL1197" s="2"/>
      <c r="RM1197" s="2"/>
      <c r="RN1197" s="2"/>
      <c r="RO1197" s="2"/>
      <c r="RP1197" s="2"/>
      <c r="RQ1197" s="2"/>
      <c r="RR1197" s="2"/>
      <c r="RS1197" s="2"/>
      <c r="RT1197" s="2"/>
      <c r="RU1197" s="2"/>
      <c r="RV1197" s="2"/>
      <c r="RW1197" s="2"/>
      <c r="RX1197" s="2"/>
      <c r="RY1197" s="2"/>
      <c r="RZ1197" s="2"/>
      <c r="SA1197" s="2"/>
      <c r="SB1197" s="2"/>
      <c r="SC1197" s="2"/>
      <c r="SD1197" s="2"/>
      <c r="SE1197" s="2"/>
      <c r="SF1197" s="2"/>
      <c r="SG1197" s="2"/>
      <c r="SH1197" s="2"/>
      <c r="SI1197" s="2"/>
      <c r="SJ1197" s="2"/>
      <c r="SK1197" s="2"/>
      <c r="SL1197" s="2"/>
      <c r="SM1197" s="2"/>
      <c r="SN1197" s="2"/>
      <c r="SO1197" s="2"/>
      <c r="SP1197" s="2"/>
      <c r="SQ1197" s="2"/>
      <c r="SR1197" s="2"/>
      <c r="SS1197" s="2"/>
      <c r="ST1197" s="2"/>
      <c r="SU1197" s="2"/>
      <c r="SV1197" s="2"/>
      <c r="SW1197" s="2"/>
      <c r="SX1197" s="2"/>
      <c r="SY1197" s="2"/>
      <c r="SZ1197" s="2"/>
      <c r="TA1197" s="2"/>
      <c r="TB1197" s="2"/>
      <c r="TC1197" s="2"/>
      <c r="TD1197" s="2"/>
      <c r="TE1197" s="2"/>
      <c r="TF1197" s="2"/>
      <c r="TG1197" s="2"/>
      <c r="TH1197" s="2"/>
      <c r="TI1197" s="2"/>
      <c r="TJ1197" s="2"/>
      <c r="TK1197" s="2"/>
      <c r="TL1197" s="2"/>
      <c r="TM1197" s="2"/>
      <c r="TN1197" s="2"/>
      <c r="TO1197" s="2"/>
      <c r="TP1197" s="2"/>
      <c r="TQ1197" s="2"/>
      <c r="TR1197" s="2"/>
      <c r="TS1197" s="2"/>
      <c r="TT1197" s="2"/>
      <c r="TU1197" s="2"/>
      <c r="TV1197" s="2"/>
      <c r="TW1197" s="2"/>
      <c r="TX1197" s="2"/>
      <c r="TY1197" s="2"/>
      <c r="TZ1197" s="2"/>
      <c r="UA1197" s="2"/>
      <c r="UB1197" s="2"/>
      <c r="UC1197" s="2"/>
      <c r="UD1197" s="2"/>
      <c r="UE1197" s="2"/>
      <c r="UF1197" s="2"/>
      <c r="UG1197" s="2"/>
      <c r="UH1197" s="2"/>
      <c r="UI1197" s="2"/>
      <c r="UJ1197" s="2"/>
      <c r="UK1197" s="2"/>
      <c r="UL1197" s="2"/>
      <c r="UM1197" s="2"/>
      <c r="UN1197" s="2"/>
      <c r="UO1197" s="2"/>
      <c r="UP1197" s="2"/>
      <c r="UQ1197" s="2"/>
      <c r="UR1197" s="2"/>
      <c r="US1197" s="2"/>
      <c r="UT1197" s="2"/>
      <c r="UU1197" s="2"/>
      <c r="UV1197" s="2"/>
      <c r="UW1197" s="2"/>
      <c r="UX1197" s="2"/>
      <c r="UY1197" s="2"/>
      <c r="UZ1197" s="2"/>
      <c r="VA1197" s="2"/>
      <c r="VB1197" s="2"/>
      <c r="VC1197" s="2"/>
      <c r="VD1197" s="2"/>
      <c r="VE1197" s="2"/>
      <c r="VF1197" s="2"/>
      <c r="VG1197" s="2"/>
      <c r="VH1197" s="2"/>
      <c r="VI1197" s="2"/>
      <c r="VJ1197" s="2"/>
      <c r="VK1197" s="2"/>
      <c r="VL1197" s="2"/>
      <c r="VM1197" s="2"/>
      <c r="VN1197" s="2"/>
      <c r="VO1197" s="2"/>
      <c r="VP1197" s="2"/>
      <c r="VQ1197" s="2"/>
      <c r="VR1197" s="2"/>
      <c r="VS1197" s="2"/>
      <c r="VT1197" s="2"/>
      <c r="VU1197" s="2"/>
      <c r="VV1197" s="2"/>
      <c r="VW1197" s="2"/>
      <c r="VX1197" s="2"/>
      <c r="VY1197" s="2"/>
      <c r="VZ1197" s="2"/>
      <c r="WA1197" s="2"/>
      <c r="WB1197" s="2"/>
      <c r="WC1197" s="2"/>
      <c r="WD1197" s="2"/>
      <c r="WE1197" s="2"/>
      <c r="WF1197" s="2"/>
      <c r="WG1197" s="2"/>
      <c r="WH1197" s="2"/>
      <c r="WI1197" s="2"/>
      <c r="WJ1197" s="2"/>
      <c r="WK1197" s="2"/>
      <c r="WL1197" s="2"/>
      <c r="WM1197" s="2"/>
      <c r="WN1197" s="2"/>
      <c r="WO1197" s="2"/>
      <c r="WP1197" s="2"/>
      <c r="WQ1197" s="2"/>
      <c r="WR1197" s="2"/>
      <c r="WS1197" s="2"/>
      <c r="WT1197" s="2"/>
      <c r="WU1197" s="2"/>
      <c r="WV1197" s="2"/>
      <c r="WW1197" s="2"/>
      <c r="WX1197" s="2"/>
      <c r="WY1197" s="2"/>
      <c r="WZ1197" s="2"/>
      <c r="XA1197" s="2"/>
      <c r="XB1197" s="2"/>
      <c r="XC1197" s="2"/>
      <c r="XD1197" s="2"/>
      <c r="XE1197" s="2"/>
      <c r="XF1197" s="2"/>
      <c r="XG1197" s="2"/>
      <c r="XH1197" s="2"/>
      <c r="XI1197" s="2"/>
      <c r="XJ1197" s="2"/>
      <c r="XK1197" s="2"/>
      <c r="XL1197" s="2"/>
      <c r="XM1197" s="2"/>
      <c r="XN1197" s="2"/>
      <c r="XO1197" s="2"/>
      <c r="XP1197" s="2"/>
      <c r="XQ1197" s="2"/>
      <c r="XR1197" s="2"/>
      <c r="XS1197" s="2"/>
      <c r="XT1197" s="2"/>
      <c r="XU1197" s="2"/>
      <c r="XV1197" s="2"/>
      <c r="XW1197" s="2"/>
      <c r="XX1197" s="2"/>
      <c r="XY1197" s="2"/>
      <c r="XZ1197" s="2"/>
      <c r="YA1197" s="2"/>
      <c r="YB1197" s="2"/>
      <c r="YC1197" s="2"/>
      <c r="YD1197" s="2"/>
      <c r="YE1197" s="2"/>
      <c r="YF1197" s="2"/>
      <c r="YG1197" s="2"/>
      <c r="YH1197" s="2"/>
      <c r="YI1197" s="2"/>
      <c r="YJ1197" s="2"/>
      <c r="YK1197" s="2"/>
      <c r="YL1197" s="2"/>
      <c r="YM1197" s="2"/>
      <c r="YN1197" s="2"/>
      <c r="YO1197" s="2"/>
      <c r="YP1197" s="2"/>
      <c r="YQ1197" s="2"/>
      <c r="YR1197" s="2"/>
      <c r="YS1197" s="2"/>
      <c r="YT1197" s="2"/>
      <c r="YU1197" s="2"/>
      <c r="YV1197" s="2"/>
      <c r="YW1197" s="2"/>
      <c r="YX1197" s="2"/>
      <c r="YY1197" s="2"/>
      <c r="YZ1197" s="2"/>
      <c r="ZA1197" s="2"/>
      <c r="ZB1197" s="2"/>
      <c r="ZC1197" s="2"/>
      <c r="ZD1197" s="2"/>
      <c r="ZE1197" s="2"/>
      <c r="ZF1197" s="2"/>
      <c r="ZG1197" s="2"/>
      <c r="ZH1197" s="2"/>
      <c r="ZI1197" s="2"/>
      <c r="ZJ1197" s="2"/>
      <c r="ZK1197" s="2"/>
      <c r="ZL1197" s="2"/>
      <c r="ZM1197" s="2"/>
      <c r="ZN1197" s="2"/>
      <c r="ZO1197" s="2"/>
      <c r="ZP1197" s="2"/>
      <c r="ZQ1197" s="2"/>
      <c r="ZR1197" s="2"/>
      <c r="ZS1197" s="2"/>
      <c r="ZT1197" s="2"/>
      <c r="ZU1197" s="2"/>
      <c r="ZV1197" s="2"/>
      <c r="ZW1197" s="2"/>
      <c r="ZX1197" s="2"/>
      <c r="ZY1197" s="2"/>
      <c r="ZZ1197" s="2"/>
      <c r="AAA1197" s="2"/>
      <c r="AAB1197" s="2"/>
      <c r="AAC1197" s="2"/>
      <c r="AAD1197" s="2"/>
      <c r="AAE1197" s="2"/>
      <c r="AAF1197" s="2"/>
      <c r="AAG1197" s="2"/>
      <c r="AAH1197" s="2"/>
      <c r="AAI1197" s="2"/>
      <c r="AAJ1197" s="2"/>
      <c r="AAK1197" s="2"/>
      <c r="AAL1197" s="2"/>
      <c r="AAM1197" s="2"/>
      <c r="AAN1197" s="2"/>
      <c r="AAO1197" s="2"/>
      <c r="AAP1197" s="2"/>
      <c r="AAQ1197" s="2"/>
      <c r="AAR1197" s="2"/>
      <c r="AAS1197" s="2"/>
      <c r="AAT1197" s="2"/>
      <c r="AAU1197" s="2"/>
      <c r="AAV1197" s="2"/>
      <c r="AAW1197" s="2"/>
      <c r="AAX1197" s="2"/>
      <c r="AAY1197" s="2"/>
      <c r="AAZ1197" s="2"/>
      <c r="ABA1197" s="2"/>
      <c r="ABB1197" s="2"/>
      <c r="ABC1197" s="2"/>
      <c r="ABD1197" s="2"/>
      <c r="ABE1197" s="2"/>
      <c r="ABF1197" s="2"/>
      <c r="ABG1197" s="2"/>
      <c r="ABH1197" s="2"/>
      <c r="ABI1197" s="2"/>
      <c r="ABJ1197" s="2"/>
      <c r="ABK1197" s="2"/>
      <c r="ABL1197" s="2"/>
      <c r="ABM1197" s="2"/>
      <c r="ABN1197" s="2"/>
      <c r="ABO1197" s="2"/>
      <c r="ABP1197" s="2"/>
      <c r="ABQ1197" s="2"/>
      <c r="ABR1197" s="2"/>
      <c r="ABS1197" s="2"/>
      <c r="ABT1197" s="2"/>
      <c r="ABU1197" s="2"/>
      <c r="ABV1197" s="2"/>
      <c r="ABW1197" s="2"/>
      <c r="ABX1197" s="2"/>
      <c r="ABY1197" s="2"/>
      <c r="ABZ1197" s="2"/>
    </row>
    <row r="1198" spans="1:754" x14ac:dyDescent="0.2">
      <c r="A1198" s="2">
        <v>1978</v>
      </c>
      <c r="B1198" s="19" t="s">
        <v>55</v>
      </c>
      <c r="C1198" s="6">
        <v>123085</v>
      </c>
      <c r="D1198" s="5">
        <v>598</v>
      </c>
      <c r="E1198" s="7">
        <f>C1198/D1198</f>
        <v>205.82775919732441</v>
      </c>
      <c r="F1198" s="11">
        <f>C1198/303776</f>
        <v>0.40518342462867374</v>
      </c>
      <c r="G1198" s="14">
        <v>86460</v>
      </c>
      <c r="H1198" s="16">
        <f>C1198/G1198</f>
        <v>1.4236062919269026</v>
      </c>
    </row>
    <row r="1199" spans="1:754" x14ac:dyDescent="0.2">
      <c r="A1199" s="2">
        <v>1974</v>
      </c>
      <c r="B1199" s="19" t="s">
        <v>55</v>
      </c>
      <c r="C1199" s="6">
        <v>123111</v>
      </c>
      <c r="D1199" s="5">
        <v>597</v>
      </c>
      <c r="E1199" s="7">
        <f>C1199/D1199</f>
        <v>206.21608040201005</v>
      </c>
      <c r="F1199" s="11">
        <f>C1199/303776</f>
        <v>0.40526901401032339</v>
      </c>
      <c r="G1199" s="14">
        <v>85587</v>
      </c>
      <c r="H1199" s="16">
        <f>C1199/G1199</f>
        <v>1.4384310701391567</v>
      </c>
    </row>
    <row r="1200" spans="1:754" x14ac:dyDescent="0.2">
      <c r="A1200" s="2">
        <v>1950</v>
      </c>
      <c r="B1200" s="19" t="s">
        <v>55</v>
      </c>
      <c r="C1200" s="6">
        <v>186316</v>
      </c>
      <c r="D1200" s="5">
        <v>1662</v>
      </c>
      <c r="E1200" s="7">
        <f>C1200/D1200</f>
        <v>112.1034897713598</v>
      </c>
      <c r="F1200" s="11">
        <f>C1200/303776</f>
        <v>0.61333350890129568</v>
      </c>
      <c r="G1200" s="12">
        <v>42340</v>
      </c>
      <c r="H1200" s="16">
        <f>C1200/G1200</f>
        <v>4.400472366556448</v>
      </c>
    </row>
    <row r="1201" spans="1:754" x14ac:dyDescent="0.2">
      <c r="A1201" s="2">
        <v>1940</v>
      </c>
      <c r="B1201" s="19" t="s">
        <v>55</v>
      </c>
      <c r="C1201" s="6">
        <v>215131</v>
      </c>
      <c r="D1201" s="5">
        <v>1966</v>
      </c>
      <c r="E1201" s="7">
        <f>C1201/D1201</f>
        <v>109.42573753814852</v>
      </c>
      <c r="F1201" s="11">
        <f>C1201/303776</f>
        <v>0.70818958706415258</v>
      </c>
      <c r="G1201" s="9">
        <v>42340</v>
      </c>
      <c r="H1201" s="16">
        <f>C1201/G1201</f>
        <v>5.0810344827586205</v>
      </c>
    </row>
    <row r="1202" spans="1:754" x14ac:dyDescent="0.2">
      <c r="A1202">
        <v>1930</v>
      </c>
      <c r="B1202" s="19" t="s">
        <v>55</v>
      </c>
      <c r="C1202" s="5">
        <v>240632</v>
      </c>
      <c r="D1202" s="5">
        <v>2358</v>
      </c>
      <c r="E1202" s="7">
        <f>C1202/D1202</f>
        <v>102.04919423240034</v>
      </c>
      <c r="F1202" s="11">
        <f>C1202/303776</f>
        <v>0.79213631096597492</v>
      </c>
      <c r="G1202" s="12">
        <v>35285</v>
      </c>
      <c r="H1202" s="16">
        <f>C1202/G1202</f>
        <v>6.819668414340371</v>
      </c>
    </row>
    <row r="1203" spans="1:754" x14ac:dyDescent="0.2">
      <c r="A1203">
        <v>1920</v>
      </c>
      <c r="B1203" s="19" t="s">
        <v>55</v>
      </c>
      <c r="C1203" s="5">
        <v>253781</v>
      </c>
      <c r="D1203" s="5">
        <v>2550</v>
      </c>
      <c r="E1203" s="7">
        <f>C1203/D1203</f>
        <v>99.52196078431372</v>
      </c>
      <c r="F1203" s="11">
        <f>C1203/303776</f>
        <v>0.83542149478563155</v>
      </c>
      <c r="G1203" s="9">
        <v>35285</v>
      </c>
      <c r="H1203" s="16">
        <f>C1203/G1203</f>
        <v>7.1923196825846674</v>
      </c>
    </row>
    <row r="1204" spans="1:754" x14ac:dyDescent="0.2">
      <c r="A1204">
        <v>1910</v>
      </c>
      <c r="B1204" s="19" t="s">
        <v>55</v>
      </c>
      <c r="C1204" s="5">
        <v>273022</v>
      </c>
      <c r="D1204" s="5">
        <v>2988</v>
      </c>
      <c r="E1204" s="7">
        <f>C1204/D1204</f>
        <v>91.37282463186078</v>
      </c>
      <c r="F1204" s="11">
        <f>C1204/303776</f>
        <v>0.89876092910565675</v>
      </c>
      <c r="G1204" s="15"/>
      <c r="DU1204" s="2"/>
      <c r="DV1204" s="2"/>
      <c r="DW1204" s="2"/>
      <c r="DX1204" s="2"/>
      <c r="DY1204" s="2"/>
      <c r="DZ1204" s="2"/>
      <c r="EA1204" s="2"/>
      <c r="EB1204" s="2"/>
      <c r="EC1204" s="2"/>
      <c r="ED1204" s="2"/>
      <c r="EE1204" s="2"/>
      <c r="EF1204" s="2"/>
      <c r="EG1204" s="2"/>
      <c r="EH1204" s="2"/>
      <c r="EI1204" s="2"/>
      <c r="EJ1204" s="2"/>
      <c r="EK1204" s="2"/>
      <c r="EL1204" s="2"/>
      <c r="EM1204" s="2"/>
      <c r="EN1204" s="2"/>
      <c r="EO1204" s="2"/>
      <c r="EP1204" s="2"/>
      <c r="EQ1204" s="2"/>
      <c r="ER1204" s="2"/>
      <c r="ES1204" s="2"/>
      <c r="ET1204" s="2"/>
      <c r="EU1204" s="2"/>
      <c r="EV1204" s="2"/>
      <c r="EW1204" s="2"/>
      <c r="EX1204" s="2"/>
      <c r="EY1204" s="2"/>
      <c r="EZ1204" s="2"/>
      <c r="FA1204" s="2"/>
      <c r="FB1204" s="2"/>
      <c r="FC1204" s="2"/>
      <c r="FD1204" s="2"/>
      <c r="FE1204" s="2"/>
      <c r="FF1204" s="2"/>
      <c r="FG1204" s="2"/>
      <c r="FH1204" s="2"/>
      <c r="FI1204" s="2"/>
      <c r="FJ1204" s="2"/>
      <c r="FK1204" s="2"/>
      <c r="FL1204" s="2"/>
      <c r="FM1204" s="2"/>
      <c r="FN1204" s="2"/>
      <c r="FO1204" s="2"/>
      <c r="FP1204" s="2"/>
      <c r="FQ1204" s="2"/>
      <c r="FR1204" s="2"/>
      <c r="FS1204" s="2"/>
      <c r="FT1204" s="2"/>
      <c r="FU1204" s="2"/>
      <c r="FV1204" s="2"/>
      <c r="FW1204" s="2"/>
      <c r="FX1204" s="2"/>
      <c r="FY1204" s="2"/>
      <c r="FZ1204" s="2"/>
      <c r="GA1204" s="2"/>
      <c r="GB1204" s="2"/>
      <c r="GC1204" s="2"/>
      <c r="GD1204" s="2"/>
      <c r="GE1204" s="2"/>
      <c r="GF1204" s="2"/>
      <c r="GG1204" s="2"/>
      <c r="GH1204" s="2"/>
      <c r="GI1204" s="2"/>
      <c r="GJ1204" s="2"/>
      <c r="GK1204" s="2"/>
      <c r="GL1204" s="2"/>
      <c r="GM1204" s="2"/>
      <c r="GN1204" s="2"/>
      <c r="GO1204" s="2"/>
      <c r="GP1204" s="2"/>
      <c r="GQ1204" s="2"/>
      <c r="GR1204" s="2"/>
      <c r="GS1204" s="2"/>
      <c r="GT1204" s="2"/>
      <c r="GU1204" s="2"/>
      <c r="GV1204" s="2"/>
      <c r="GW1204" s="2"/>
      <c r="GX1204" s="2"/>
      <c r="GY1204" s="2"/>
      <c r="GZ1204" s="2"/>
      <c r="HA1204" s="2"/>
      <c r="HB1204" s="2"/>
      <c r="HC1204" s="2"/>
      <c r="HD1204" s="2"/>
      <c r="HE1204" s="2"/>
      <c r="HF1204" s="2"/>
      <c r="HG1204" s="2"/>
      <c r="HH1204" s="2"/>
      <c r="HI1204" s="2"/>
      <c r="HJ1204" s="2"/>
      <c r="HK1204" s="2"/>
      <c r="HL1204" s="2"/>
      <c r="HM1204" s="2"/>
      <c r="HN1204" s="2"/>
      <c r="HO1204" s="2"/>
      <c r="HP1204" s="2"/>
      <c r="HQ1204" s="2"/>
      <c r="HR1204" s="2"/>
      <c r="HS1204" s="2"/>
      <c r="HT1204" s="2"/>
      <c r="HU1204" s="2"/>
      <c r="HV1204" s="2"/>
      <c r="HW1204" s="2"/>
      <c r="HX1204" s="2"/>
      <c r="HY1204" s="2"/>
      <c r="HZ1204" s="2"/>
      <c r="IA1204" s="2"/>
      <c r="IB1204" s="2"/>
      <c r="IC1204" s="2"/>
      <c r="ID1204" s="2"/>
      <c r="IE1204" s="2"/>
      <c r="IF1204" s="2"/>
      <c r="IG1204" s="2"/>
      <c r="IH1204" s="2"/>
      <c r="II1204" s="2"/>
      <c r="IJ1204" s="2"/>
      <c r="IK1204" s="2"/>
      <c r="IL1204" s="2"/>
      <c r="IM1204" s="2"/>
      <c r="IN1204" s="2"/>
      <c r="IO1204" s="2"/>
      <c r="IP1204" s="2"/>
      <c r="IQ1204" s="2"/>
      <c r="IR1204" s="2"/>
      <c r="IS1204" s="2"/>
      <c r="IT1204" s="2"/>
      <c r="IU1204" s="2"/>
      <c r="IV1204" s="2"/>
      <c r="IW1204" s="2"/>
      <c r="IX1204" s="2"/>
      <c r="IY1204" s="2"/>
      <c r="IZ1204" s="2"/>
      <c r="JA1204" s="2"/>
      <c r="JB1204" s="2"/>
      <c r="JC1204" s="2"/>
      <c r="JD1204" s="2"/>
      <c r="JE1204" s="2"/>
      <c r="JF1204" s="2"/>
      <c r="JG1204" s="2"/>
      <c r="JH1204" s="2"/>
      <c r="JI1204" s="2"/>
      <c r="JJ1204" s="2"/>
      <c r="JK1204" s="2"/>
      <c r="JL1204" s="2"/>
      <c r="JM1204" s="2"/>
      <c r="JN1204" s="2"/>
      <c r="JO1204" s="2"/>
      <c r="JP1204" s="2"/>
      <c r="JQ1204" s="2"/>
      <c r="JR1204" s="2"/>
      <c r="JS1204" s="2"/>
      <c r="JT1204" s="2"/>
      <c r="JU1204" s="2"/>
      <c r="JV1204" s="2"/>
      <c r="JW1204" s="2"/>
      <c r="JX1204" s="2"/>
      <c r="JY1204" s="2"/>
      <c r="JZ1204" s="2"/>
      <c r="KA1204" s="2"/>
      <c r="KB1204" s="2"/>
      <c r="KC1204" s="2"/>
      <c r="KD1204" s="2"/>
      <c r="KE1204" s="2"/>
      <c r="KF1204" s="2"/>
      <c r="KG1204" s="2"/>
      <c r="KH1204" s="2"/>
      <c r="KI1204" s="2"/>
      <c r="KJ1204" s="2"/>
      <c r="KK1204" s="2"/>
      <c r="KL1204" s="2"/>
      <c r="KM1204" s="2"/>
      <c r="KN1204" s="2"/>
      <c r="KO1204" s="2"/>
      <c r="KP1204" s="2"/>
      <c r="KQ1204" s="2"/>
      <c r="KR1204" s="2"/>
      <c r="KS1204" s="2"/>
      <c r="KT1204" s="2"/>
      <c r="KU1204" s="2"/>
      <c r="KV1204" s="2"/>
      <c r="KW1204" s="2"/>
      <c r="KX1204" s="2"/>
      <c r="KY1204" s="2"/>
      <c r="KZ1204" s="2"/>
      <c r="LA1204" s="2"/>
      <c r="LB1204" s="2"/>
      <c r="LC1204" s="2"/>
      <c r="LD1204" s="2"/>
      <c r="LE1204" s="2"/>
      <c r="LF1204" s="2"/>
      <c r="LG1204" s="2"/>
      <c r="LH1204" s="2"/>
      <c r="LI1204" s="2"/>
      <c r="LJ1204" s="2"/>
      <c r="LK1204" s="2"/>
      <c r="LL1204" s="2"/>
      <c r="LM1204" s="2"/>
      <c r="LN1204" s="2"/>
      <c r="LO1204" s="2"/>
      <c r="LP1204" s="2"/>
      <c r="LQ1204" s="2"/>
      <c r="LR1204" s="2"/>
      <c r="LS1204" s="2"/>
      <c r="LT1204" s="2"/>
      <c r="LU1204" s="2"/>
      <c r="LV1204" s="2"/>
      <c r="LW1204" s="2"/>
      <c r="LX1204" s="2"/>
      <c r="LY1204" s="2"/>
      <c r="LZ1204" s="2"/>
      <c r="MA1204" s="2"/>
      <c r="MB1204" s="2"/>
      <c r="MC1204" s="2"/>
      <c r="MD1204" s="2"/>
      <c r="ME1204" s="2"/>
      <c r="MF1204" s="2"/>
      <c r="MG1204" s="2"/>
      <c r="MH1204" s="2"/>
      <c r="MI1204" s="2"/>
      <c r="MJ1204" s="2"/>
      <c r="MK1204" s="2"/>
      <c r="ML1204" s="2"/>
      <c r="MM1204" s="2"/>
      <c r="MN1204" s="2"/>
      <c r="MO1204" s="2"/>
      <c r="MP1204" s="2"/>
      <c r="MQ1204" s="2"/>
      <c r="MR1204" s="2"/>
      <c r="MS1204" s="2"/>
      <c r="MT1204" s="2"/>
      <c r="MU1204" s="2"/>
      <c r="MV1204" s="2"/>
      <c r="MW1204" s="2"/>
      <c r="MX1204" s="2"/>
      <c r="MY1204" s="2"/>
      <c r="MZ1204" s="2"/>
      <c r="NA1204" s="2"/>
      <c r="NB1204" s="2"/>
      <c r="NC1204" s="2"/>
      <c r="ND1204" s="2"/>
      <c r="NE1204" s="2"/>
      <c r="NF1204" s="2"/>
      <c r="NG1204" s="2"/>
      <c r="NH1204" s="2"/>
      <c r="NI1204" s="2"/>
      <c r="NJ1204" s="2"/>
      <c r="NK1204" s="2"/>
      <c r="NL1204" s="2"/>
      <c r="NM1204" s="2"/>
      <c r="NN1204" s="2"/>
      <c r="NO1204" s="2"/>
      <c r="NP1204" s="2"/>
      <c r="NQ1204" s="2"/>
      <c r="NR1204" s="2"/>
      <c r="NS1204" s="2"/>
      <c r="NT1204" s="2"/>
      <c r="NU1204" s="2"/>
      <c r="NV1204" s="2"/>
      <c r="NW1204" s="2"/>
      <c r="NX1204" s="2"/>
      <c r="NY1204" s="2"/>
      <c r="NZ1204" s="2"/>
      <c r="OA1204" s="2"/>
      <c r="OB1204" s="2"/>
      <c r="OC1204" s="2"/>
      <c r="OD1204" s="2"/>
      <c r="OE1204" s="2"/>
      <c r="OF1204" s="2"/>
      <c r="OG1204" s="2"/>
      <c r="OH1204" s="2"/>
      <c r="OI1204" s="2"/>
      <c r="OJ1204" s="2"/>
      <c r="OK1204" s="2"/>
      <c r="OL1204" s="2"/>
      <c r="OM1204" s="2"/>
      <c r="ON1204" s="2"/>
      <c r="OO1204" s="2"/>
      <c r="OP1204" s="2"/>
      <c r="OQ1204" s="2"/>
      <c r="OR1204" s="2"/>
      <c r="OS1204" s="2"/>
      <c r="OT1204" s="2"/>
      <c r="OU1204" s="2"/>
      <c r="OV1204" s="2"/>
      <c r="OW1204" s="2"/>
      <c r="OX1204" s="2"/>
      <c r="OY1204" s="2"/>
      <c r="OZ1204" s="2"/>
      <c r="PA1204" s="2"/>
      <c r="PB1204" s="2"/>
      <c r="PC1204" s="2"/>
      <c r="PD1204" s="2"/>
      <c r="PE1204" s="2"/>
      <c r="PF1204" s="2"/>
      <c r="PG1204" s="2"/>
      <c r="PH1204" s="2"/>
      <c r="PI1204" s="2"/>
      <c r="PJ1204" s="2"/>
      <c r="PK1204" s="2"/>
      <c r="PL1204" s="2"/>
      <c r="PM1204" s="2"/>
      <c r="PN1204" s="2"/>
      <c r="PO1204" s="2"/>
      <c r="PP1204" s="2"/>
      <c r="PQ1204" s="2"/>
      <c r="PR1204" s="2"/>
      <c r="PS1204" s="2"/>
      <c r="PT1204" s="2"/>
      <c r="PU1204" s="2"/>
      <c r="PV1204" s="2"/>
      <c r="PW1204" s="2"/>
      <c r="PX1204" s="2"/>
      <c r="PY1204" s="2"/>
      <c r="PZ1204" s="2"/>
      <c r="QA1204" s="2"/>
      <c r="QB1204" s="2"/>
      <c r="QC1204" s="2"/>
      <c r="QD1204" s="2"/>
      <c r="QE1204" s="2"/>
      <c r="QF1204" s="2"/>
      <c r="QG1204" s="2"/>
      <c r="QH1204" s="2"/>
      <c r="QI1204" s="2"/>
      <c r="QJ1204" s="2"/>
      <c r="QK1204" s="2"/>
      <c r="QL1204" s="2"/>
      <c r="QM1204" s="2"/>
      <c r="QN1204" s="2"/>
      <c r="QO1204" s="2"/>
      <c r="QP1204" s="2"/>
      <c r="QQ1204" s="2"/>
      <c r="QR1204" s="2"/>
      <c r="QS1204" s="2"/>
      <c r="QT1204" s="2"/>
      <c r="QU1204" s="2"/>
      <c r="QV1204" s="2"/>
      <c r="QW1204" s="2"/>
      <c r="QX1204" s="2"/>
      <c r="QY1204" s="2"/>
      <c r="QZ1204" s="2"/>
      <c r="RA1204" s="2"/>
      <c r="RB1204" s="2"/>
      <c r="RC1204" s="2"/>
      <c r="RD1204" s="2"/>
      <c r="RE1204" s="2"/>
      <c r="RF1204" s="2"/>
      <c r="RG1204" s="2"/>
      <c r="RH1204" s="2"/>
      <c r="RI1204" s="2"/>
      <c r="RJ1204" s="2"/>
      <c r="RK1204" s="2"/>
      <c r="RL1204" s="2"/>
      <c r="RM1204" s="2"/>
      <c r="RN1204" s="2"/>
      <c r="RO1204" s="2"/>
      <c r="RP1204" s="2"/>
      <c r="RQ1204" s="2"/>
      <c r="RR1204" s="2"/>
      <c r="RS1204" s="2"/>
      <c r="RT1204" s="2"/>
      <c r="RU1204" s="2"/>
      <c r="RV1204" s="2"/>
      <c r="RW1204" s="2"/>
      <c r="RX1204" s="2"/>
      <c r="RY1204" s="2"/>
      <c r="RZ1204" s="2"/>
      <c r="SA1204" s="2"/>
      <c r="SB1204" s="2"/>
      <c r="SC1204" s="2"/>
      <c r="SD1204" s="2"/>
      <c r="SE1204" s="2"/>
      <c r="SF1204" s="2"/>
      <c r="SG1204" s="2"/>
      <c r="SH1204" s="2"/>
      <c r="SI1204" s="2"/>
      <c r="SJ1204" s="2"/>
      <c r="SK1204" s="2"/>
      <c r="SL1204" s="2"/>
      <c r="SM1204" s="2"/>
      <c r="SN1204" s="2"/>
      <c r="SO1204" s="2"/>
      <c r="SP1204" s="2"/>
      <c r="SQ1204" s="2"/>
      <c r="SR1204" s="2"/>
      <c r="SS1204" s="2"/>
      <c r="ST1204" s="2"/>
      <c r="SU1204" s="2"/>
      <c r="SV1204" s="2"/>
      <c r="SW1204" s="2"/>
      <c r="SX1204" s="2"/>
      <c r="SY1204" s="2"/>
      <c r="SZ1204" s="2"/>
      <c r="TA1204" s="2"/>
      <c r="TB1204" s="2"/>
      <c r="TC1204" s="2"/>
      <c r="TD1204" s="2"/>
      <c r="TE1204" s="2"/>
      <c r="TF1204" s="2"/>
      <c r="TG1204" s="2"/>
      <c r="TH1204" s="2"/>
      <c r="TI1204" s="2"/>
      <c r="TJ1204" s="2"/>
      <c r="TK1204" s="2"/>
      <c r="TL1204" s="2"/>
      <c r="TM1204" s="2"/>
      <c r="TN1204" s="2"/>
      <c r="TO1204" s="2"/>
      <c r="TP1204" s="2"/>
      <c r="TQ1204" s="2"/>
      <c r="TR1204" s="2"/>
      <c r="TS1204" s="2"/>
      <c r="TT1204" s="2"/>
      <c r="TU1204" s="2"/>
      <c r="TV1204" s="2"/>
      <c r="TW1204" s="2"/>
      <c r="TX1204" s="2"/>
      <c r="TY1204" s="2"/>
      <c r="TZ1204" s="2"/>
      <c r="UA1204" s="2"/>
      <c r="UB1204" s="2"/>
      <c r="UC1204" s="2"/>
      <c r="UD1204" s="2"/>
      <c r="UE1204" s="2"/>
      <c r="UF1204" s="2"/>
      <c r="UG1204" s="2"/>
      <c r="UH1204" s="2"/>
      <c r="UI1204" s="2"/>
      <c r="UJ1204" s="2"/>
      <c r="UK1204" s="2"/>
      <c r="UL1204" s="2"/>
      <c r="UM1204" s="2"/>
      <c r="UN1204" s="2"/>
      <c r="UO1204" s="2"/>
      <c r="UP1204" s="2"/>
      <c r="UQ1204" s="2"/>
      <c r="UR1204" s="2"/>
      <c r="US1204" s="2"/>
      <c r="UT1204" s="2"/>
      <c r="UU1204" s="2"/>
      <c r="UV1204" s="2"/>
      <c r="UW1204" s="2"/>
      <c r="UX1204" s="2"/>
      <c r="UY1204" s="2"/>
      <c r="UZ1204" s="2"/>
      <c r="VA1204" s="2"/>
      <c r="VB1204" s="2"/>
      <c r="VC1204" s="2"/>
      <c r="VD1204" s="2"/>
      <c r="VE1204" s="2"/>
      <c r="VF1204" s="2"/>
      <c r="VG1204" s="2"/>
      <c r="VH1204" s="2"/>
      <c r="VI1204" s="2"/>
      <c r="VJ1204" s="2"/>
      <c r="VK1204" s="2"/>
      <c r="VL1204" s="2"/>
      <c r="VM1204" s="2"/>
      <c r="VN1204" s="2"/>
      <c r="VO1204" s="2"/>
      <c r="VP1204" s="2"/>
      <c r="VQ1204" s="2"/>
      <c r="VR1204" s="2"/>
      <c r="VS1204" s="2"/>
      <c r="VT1204" s="2"/>
      <c r="VU1204" s="2"/>
      <c r="VV1204" s="2"/>
      <c r="VW1204" s="2"/>
      <c r="VX1204" s="2"/>
      <c r="VY1204" s="2"/>
      <c r="VZ1204" s="2"/>
      <c r="WA1204" s="2"/>
      <c r="WB1204" s="2"/>
      <c r="WC1204" s="2"/>
      <c r="WD1204" s="2"/>
      <c r="WE1204" s="2"/>
      <c r="WF1204" s="2"/>
      <c r="WG1204" s="2"/>
      <c r="WH1204" s="2"/>
      <c r="WI1204" s="2"/>
      <c r="WJ1204" s="2"/>
      <c r="WK1204" s="2"/>
      <c r="WL1204" s="2"/>
      <c r="WM1204" s="2"/>
      <c r="WN1204" s="2"/>
      <c r="WO1204" s="2"/>
      <c r="WP1204" s="2"/>
      <c r="WQ1204" s="2"/>
      <c r="WR1204" s="2"/>
      <c r="WS1204" s="2"/>
      <c r="WT1204" s="2"/>
      <c r="WU1204" s="2"/>
      <c r="WV1204" s="2"/>
      <c r="WW1204" s="2"/>
      <c r="WX1204" s="2"/>
      <c r="WY1204" s="2"/>
      <c r="WZ1204" s="2"/>
      <c r="XA1204" s="2"/>
      <c r="XB1204" s="2"/>
      <c r="XC1204" s="2"/>
      <c r="XD1204" s="2"/>
      <c r="XE1204" s="2"/>
      <c r="XF1204" s="2"/>
      <c r="XG1204" s="2"/>
      <c r="XH1204" s="2"/>
      <c r="XI1204" s="2"/>
      <c r="XJ1204" s="2"/>
      <c r="XK1204" s="2"/>
      <c r="XL1204" s="2"/>
      <c r="XM1204" s="2"/>
      <c r="XN1204" s="2"/>
      <c r="XO1204" s="2"/>
      <c r="XP1204" s="2"/>
      <c r="XQ1204" s="2"/>
      <c r="XR1204" s="2"/>
      <c r="XS1204" s="2"/>
      <c r="XT1204" s="2"/>
      <c r="XU1204" s="2"/>
      <c r="XV1204" s="2"/>
      <c r="XW1204" s="2"/>
      <c r="XX1204" s="2"/>
      <c r="XY1204" s="2"/>
      <c r="XZ1204" s="2"/>
      <c r="YA1204" s="2"/>
      <c r="YB1204" s="2"/>
      <c r="YC1204" s="2"/>
      <c r="YD1204" s="2"/>
      <c r="YE1204" s="2"/>
      <c r="YF1204" s="2"/>
      <c r="YG1204" s="2"/>
      <c r="YH1204" s="2"/>
      <c r="YI1204" s="2"/>
      <c r="YJ1204" s="2"/>
      <c r="YK1204" s="2"/>
      <c r="YL1204" s="2"/>
      <c r="YM1204" s="2"/>
      <c r="YN1204" s="2"/>
      <c r="YO1204" s="2"/>
      <c r="YP1204" s="2"/>
      <c r="YQ1204" s="2"/>
      <c r="YR1204" s="2"/>
      <c r="YS1204" s="2"/>
      <c r="YT1204" s="2"/>
      <c r="YU1204" s="2"/>
      <c r="YV1204" s="2"/>
      <c r="YW1204" s="2"/>
      <c r="YX1204" s="2"/>
      <c r="YY1204" s="2"/>
      <c r="YZ1204" s="2"/>
      <c r="ZA1204" s="2"/>
      <c r="ZB1204" s="2"/>
      <c r="ZC1204" s="2"/>
      <c r="ZD1204" s="2"/>
      <c r="ZE1204" s="2"/>
      <c r="ZF1204" s="2"/>
      <c r="ZG1204" s="2"/>
      <c r="ZH1204" s="2"/>
      <c r="ZI1204" s="2"/>
      <c r="ZJ1204" s="2"/>
      <c r="ZK1204" s="2"/>
      <c r="ZL1204" s="2"/>
      <c r="ZM1204" s="2"/>
      <c r="ZN1204" s="2"/>
      <c r="ZO1204" s="2"/>
      <c r="ZP1204" s="2"/>
      <c r="ZQ1204" s="2"/>
      <c r="ZR1204" s="2"/>
      <c r="ZS1204" s="2"/>
      <c r="ZT1204" s="2"/>
      <c r="ZU1204" s="2"/>
      <c r="ZV1204" s="2"/>
      <c r="ZW1204" s="2"/>
      <c r="ZX1204" s="2"/>
      <c r="ZY1204" s="2"/>
      <c r="ZZ1204" s="2"/>
      <c r="AAA1204" s="2"/>
      <c r="AAB1204" s="2"/>
      <c r="AAC1204" s="2"/>
      <c r="AAD1204" s="2"/>
      <c r="AAE1204" s="2"/>
      <c r="AAF1204" s="2"/>
      <c r="AAG1204" s="2"/>
      <c r="AAH1204" s="2"/>
      <c r="AAI1204" s="2"/>
      <c r="AAJ1204" s="2"/>
      <c r="AAK1204" s="2"/>
      <c r="AAL1204" s="2"/>
      <c r="AAM1204" s="2"/>
      <c r="AAN1204" s="2"/>
      <c r="AAO1204" s="2"/>
      <c r="AAP1204" s="2"/>
      <c r="AAQ1204" s="2"/>
      <c r="AAR1204" s="2"/>
      <c r="AAS1204" s="2"/>
      <c r="AAT1204" s="2"/>
      <c r="AAU1204" s="2"/>
      <c r="AAV1204" s="2"/>
      <c r="AAW1204" s="2"/>
      <c r="AAX1204" s="2"/>
      <c r="AAY1204" s="2"/>
      <c r="AAZ1204" s="2"/>
      <c r="ABA1204" s="2"/>
      <c r="ABB1204" s="2"/>
      <c r="ABC1204" s="2"/>
      <c r="ABD1204" s="2"/>
      <c r="ABE1204" s="2"/>
      <c r="ABF1204" s="2"/>
      <c r="ABG1204" s="2"/>
      <c r="ABH1204" s="2"/>
      <c r="ABI1204" s="2"/>
      <c r="ABJ1204" s="2"/>
      <c r="ABK1204" s="2"/>
      <c r="ABL1204" s="2"/>
      <c r="ABM1204" s="2"/>
      <c r="ABN1204" s="2"/>
      <c r="ABO1204" s="2"/>
      <c r="ABP1204" s="2"/>
      <c r="ABQ1204" s="2"/>
      <c r="ABR1204" s="2"/>
      <c r="ABS1204" s="2"/>
      <c r="ABT1204" s="2"/>
      <c r="ABU1204" s="2"/>
      <c r="ABV1204" s="2"/>
      <c r="ABW1204" s="2"/>
      <c r="ABX1204" s="2"/>
      <c r="ABY1204" s="2"/>
      <c r="ABZ1204" s="2"/>
    </row>
    <row r="1205" spans="1:754" x14ac:dyDescent="0.2">
      <c r="A1205" s="2">
        <v>1935</v>
      </c>
      <c r="B1205" s="19" t="s">
        <v>55</v>
      </c>
      <c r="C1205" s="5">
        <v>237347</v>
      </c>
      <c r="D1205" s="5">
        <v>2458</v>
      </c>
      <c r="E1205" s="7">
        <f>C1205/D1205</f>
        <v>96.56102522375916</v>
      </c>
      <c r="F1205" s="11">
        <f>C1205/303776</f>
        <v>0.78132242178447275</v>
      </c>
      <c r="G1205" s="15"/>
    </row>
    <row r="1206" spans="1:754" x14ac:dyDescent="0.2">
      <c r="A1206">
        <v>1925</v>
      </c>
      <c r="B1206" s="19" t="s">
        <v>55</v>
      </c>
      <c r="C1206" s="5">
        <v>233938</v>
      </c>
      <c r="D1206" s="5">
        <v>2363</v>
      </c>
      <c r="E1206" s="7">
        <f>C1206/D1206</f>
        <v>99.000423190859081</v>
      </c>
      <c r="F1206" s="11">
        <f>C1206/303776</f>
        <v>0.77010033709048775</v>
      </c>
      <c r="G1206" s="15"/>
    </row>
    <row r="1207" spans="1:754" x14ac:dyDescent="0.2">
      <c r="A1207" s="2">
        <v>1945</v>
      </c>
      <c r="B1207" s="19" t="s">
        <v>55</v>
      </c>
      <c r="C1207" s="6">
        <v>217734</v>
      </c>
      <c r="D1207" s="5">
        <v>1894</v>
      </c>
      <c r="E1207" s="7">
        <f>C1207/D1207</f>
        <v>114.95987328405491</v>
      </c>
      <c r="F1207" s="11">
        <f>C1207/303776</f>
        <v>0.71675840092699883</v>
      </c>
    </row>
    <row r="1208" spans="1:754" x14ac:dyDescent="0.2">
      <c r="A1208" s="2">
        <v>1954</v>
      </c>
      <c r="B1208" s="19" t="s">
        <v>55</v>
      </c>
      <c r="C1208" s="6">
        <v>201822</v>
      </c>
      <c r="D1208" s="5">
        <v>1409</v>
      </c>
      <c r="E1208" s="7">
        <f>C1208/D1208</f>
        <v>143.23775727466287</v>
      </c>
      <c r="F1208" s="11">
        <f>C1208/303776</f>
        <v>0.6643776993574213</v>
      </c>
    </row>
    <row r="1209" spans="1:754" x14ac:dyDescent="0.2">
      <c r="A1209" s="2">
        <v>1959</v>
      </c>
      <c r="B1209" s="19" t="s">
        <v>55</v>
      </c>
      <c r="C1209" s="6">
        <v>162640</v>
      </c>
      <c r="D1209" s="5">
        <v>1035</v>
      </c>
      <c r="E1209" s="7">
        <f>C1209/D1209</f>
        <v>157.14009661835749</v>
      </c>
      <c r="F1209" s="11">
        <f>C1209/303776</f>
        <v>0.53539450121141896</v>
      </c>
    </row>
    <row r="1210" spans="1:754" x14ac:dyDescent="0.2">
      <c r="A1210" s="2">
        <v>1964</v>
      </c>
      <c r="B1210" s="19" t="s">
        <v>55</v>
      </c>
      <c r="C1210" s="6">
        <v>142801</v>
      </c>
      <c r="D1210" s="5">
        <v>767</v>
      </c>
      <c r="E1210" s="7">
        <f>C1210/D1210</f>
        <v>186.1812255541069</v>
      </c>
      <c r="F1210" s="11">
        <f>C1210/303776</f>
        <v>0.47008651111345201</v>
      </c>
    </row>
    <row r="1211" spans="1:754" x14ac:dyDescent="0.2">
      <c r="A1211" s="2">
        <v>1969</v>
      </c>
      <c r="B1211" s="19" t="s">
        <v>55</v>
      </c>
      <c r="C1211" s="6">
        <v>135082</v>
      </c>
      <c r="D1211" s="5">
        <v>669</v>
      </c>
      <c r="E1211" s="7">
        <f>C1211/D1211</f>
        <v>201.91629297458894</v>
      </c>
      <c r="F1211" s="11">
        <f>C1211/303776</f>
        <v>0.44467634046139259</v>
      </c>
    </row>
    <row r="1212" spans="1:754" x14ac:dyDescent="0.2">
      <c r="A1212" s="2">
        <v>2017</v>
      </c>
      <c r="B1212" s="19" t="s">
        <v>56</v>
      </c>
      <c r="C1212" s="5">
        <v>58932</v>
      </c>
      <c r="D1212">
        <v>421</v>
      </c>
      <c r="E1212" s="7">
        <f>C1212/D1212</f>
        <v>139.98099762470309</v>
      </c>
      <c r="F1212" s="11">
        <f>C1212/719507</f>
        <v>8.1906082915107148E-2</v>
      </c>
      <c r="G1212" s="14">
        <v>178650</v>
      </c>
      <c r="H1212" s="16">
        <f>C1212/G1212</f>
        <v>0.32987405541561715</v>
      </c>
    </row>
    <row r="1213" spans="1:754" x14ac:dyDescent="0.2">
      <c r="A1213" s="2">
        <v>2012</v>
      </c>
      <c r="B1213" s="19" t="s">
        <v>56</v>
      </c>
      <c r="C1213" s="5">
        <v>71222</v>
      </c>
      <c r="D1213">
        <v>486</v>
      </c>
      <c r="E1213" s="7">
        <f>C1213/D1213</f>
        <v>146.54732510288065</v>
      </c>
      <c r="F1213" s="11">
        <f>C1213/719507</f>
        <v>9.898722319588274E-2</v>
      </c>
      <c r="G1213" s="14">
        <v>181555</v>
      </c>
      <c r="H1213" s="16">
        <f>C1213/G1213</f>
        <v>0.3922888380931398</v>
      </c>
    </row>
    <row r="1214" spans="1:754" x14ac:dyDescent="0.2">
      <c r="A1214">
        <v>1997</v>
      </c>
      <c r="B1214" s="19" t="s">
        <v>56</v>
      </c>
      <c r="C1214" s="6">
        <v>68989</v>
      </c>
      <c r="D1214">
        <v>409</v>
      </c>
      <c r="E1214" s="7">
        <f>C1214/D1214</f>
        <v>168.67726161369194</v>
      </c>
      <c r="F1214" s="11">
        <f>C1214/719507</f>
        <v>9.5883709262036362E-2</v>
      </c>
      <c r="G1214" s="14">
        <v>174148</v>
      </c>
      <c r="H1214" s="16">
        <f>C1214/G1214</f>
        <v>0.39615154925695384</v>
      </c>
    </row>
    <row r="1215" spans="1:754" x14ac:dyDescent="0.2">
      <c r="A1215">
        <v>1992</v>
      </c>
      <c r="B1215" s="19" t="s">
        <v>56</v>
      </c>
      <c r="C1215" s="6">
        <v>69643</v>
      </c>
      <c r="D1215">
        <v>433</v>
      </c>
      <c r="E1215" s="7">
        <f>C1215/D1215</f>
        <v>160.83833718244804</v>
      </c>
      <c r="F1215" s="11">
        <f>C1215/719507</f>
        <v>9.6792664977547127E-2</v>
      </c>
      <c r="G1215" s="14">
        <v>170872</v>
      </c>
      <c r="H1215" s="16">
        <f>C1215/G1215</f>
        <v>0.40757409054731025</v>
      </c>
    </row>
    <row r="1216" spans="1:754" x14ac:dyDescent="0.2">
      <c r="A1216" s="2">
        <v>2007</v>
      </c>
      <c r="B1216" s="19" t="s">
        <v>56</v>
      </c>
      <c r="C1216" s="5">
        <v>75205</v>
      </c>
      <c r="D1216">
        <v>501</v>
      </c>
      <c r="E1216" s="7">
        <f>C1216/D1216</f>
        <v>150.10978043912175</v>
      </c>
      <c r="F1216" s="11">
        <f>C1216/719507</f>
        <v>0.10452295808101937</v>
      </c>
      <c r="G1216" s="14">
        <v>182818</v>
      </c>
      <c r="H1216" s="16">
        <f>C1216/G1216</f>
        <v>0.41136540165629204</v>
      </c>
    </row>
    <row r="1217" spans="1:754" x14ac:dyDescent="0.2">
      <c r="A1217" s="2">
        <v>2002</v>
      </c>
      <c r="B1217" s="19" t="s">
        <v>56</v>
      </c>
      <c r="C1217" s="6">
        <v>83418</v>
      </c>
      <c r="D1217">
        <v>532</v>
      </c>
      <c r="E1217" s="7">
        <f>C1217/D1217</f>
        <v>156.80075187969925</v>
      </c>
      <c r="F1217" s="11">
        <f>C1217/719507</f>
        <v>0.11593771846556045</v>
      </c>
      <c r="G1217" s="14">
        <v>180128</v>
      </c>
      <c r="H1217" s="16">
        <f>C1217/G1217</f>
        <v>0.46310401492272163</v>
      </c>
    </row>
    <row r="1218" spans="1:754" x14ac:dyDescent="0.2">
      <c r="A1218">
        <v>1987</v>
      </c>
      <c r="B1218" s="19" t="s">
        <v>56</v>
      </c>
      <c r="C1218" s="6">
        <v>78437</v>
      </c>
      <c r="D1218" s="5">
        <v>539</v>
      </c>
      <c r="E1218" s="7">
        <f>C1218/D1218</f>
        <v>145.52319109461968</v>
      </c>
      <c r="F1218" s="11">
        <f>C1218/719507</f>
        <v>0.10901492271791657</v>
      </c>
      <c r="G1218" s="14">
        <v>161865</v>
      </c>
      <c r="H1218" s="16">
        <f>C1218/G1218</f>
        <v>0.48458283137182218</v>
      </c>
    </row>
    <row r="1219" spans="1:754" x14ac:dyDescent="0.2">
      <c r="A1219" s="2">
        <v>1974</v>
      </c>
      <c r="B1219" s="19" t="s">
        <v>56</v>
      </c>
      <c r="C1219" s="6">
        <v>78364</v>
      </c>
      <c r="D1219" s="5">
        <v>515</v>
      </c>
      <c r="E1219" s="7">
        <f>C1219/D1219</f>
        <v>152.16310679611649</v>
      </c>
      <c r="F1219" s="11">
        <f>C1219/719507</f>
        <v>0.10891346435823418</v>
      </c>
      <c r="G1219" s="14">
        <v>154058</v>
      </c>
      <c r="H1219" s="16">
        <f>C1219/G1219</f>
        <v>0.50866556751353387</v>
      </c>
    </row>
    <row r="1220" spans="1:754" x14ac:dyDescent="0.2">
      <c r="A1220">
        <v>1982</v>
      </c>
      <c r="B1220" s="19" t="s">
        <v>56</v>
      </c>
      <c r="C1220" s="6">
        <v>85203</v>
      </c>
      <c r="D1220" s="5">
        <v>570</v>
      </c>
      <c r="E1220" s="7">
        <f>C1220/D1220</f>
        <v>149.47894736842105</v>
      </c>
      <c r="F1220" s="11">
        <f>C1220/719507</f>
        <v>0.11841858383587651</v>
      </c>
      <c r="G1220" s="14">
        <v>157770</v>
      </c>
      <c r="H1220" s="16">
        <f>C1220/G1220</f>
        <v>0.54004563605248146</v>
      </c>
      <c r="DU1220" s="2"/>
      <c r="DV1220" s="2"/>
      <c r="DW1220" s="2"/>
      <c r="DX1220" s="2"/>
      <c r="DY1220" s="2"/>
      <c r="DZ1220" s="2"/>
      <c r="EA1220" s="2"/>
      <c r="EB1220" s="2"/>
      <c r="EC1220" s="2"/>
      <c r="ED1220" s="2"/>
      <c r="EE1220" s="2"/>
      <c r="EF1220" s="2"/>
      <c r="EG1220" s="2"/>
      <c r="EH1220" s="2"/>
      <c r="EI1220" s="2"/>
      <c r="EJ1220" s="2"/>
      <c r="EK1220" s="2"/>
      <c r="EL1220" s="2"/>
      <c r="EM1220" s="2"/>
      <c r="EN1220" s="2"/>
      <c r="EO1220" s="2"/>
      <c r="EP1220" s="2"/>
      <c r="EQ1220" s="2"/>
      <c r="ER1220" s="2"/>
      <c r="ES1220" s="2"/>
      <c r="ET1220" s="2"/>
      <c r="EU1220" s="2"/>
      <c r="EV1220" s="2"/>
      <c r="EW1220" s="2"/>
      <c r="EX1220" s="2"/>
      <c r="EY1220" s="2"/>
      <c r="EZ1220" s="2"/>
      <c r="FA1220" s="2"/>
      <c r="FB1220" s="2"/>
      <c r="FC1220" s="2"/>
      <c r="FD1220" s="2"/>
      <c r="FE1220" s="2"/>
      <c r="FF1220" s="2"/>
      <c r="FG1220" s="2"/>
      <c r="FH1220" s="2"/>
      <c r="FI1220" s="2"/>
      <c r="FJ1220" s="2"/>
      <c r="FK1220" s="2"/>
      <c r="FL1220" s="2"/>
      <c r="FM1220" s="2"/>
      <c r="FN1220" s="2"/>
      <c r="FO1220" s="2"/>
      <c r="FP1220" s="2"/>
      <c r="FQ1220" s="2"/>
      <c r="FR1220" s="2"/>
      <c r="FS1220" s="2"/>
      <c r="FT1220" s="2"/>
      <c r="FU1220" s="2"/>
      <c r="FV1220" s="2"/>
      <c r="FW1220" s="2"/>
      <c r="FX1220" s="2"/>
      <c r="FY1220" s="2"/>
      <c r="FZ1220" s="2"/>
      <c r="GA1220" s="2"/>
      <c r="GB1220" s="2"/>
      <c r="GC1220" s="2"/>
      <c r="GD1220" s="2"/>
      <c r="GE1220" s="2"/>
      <c r="GF1220" s="2"/>
      <c r="GG1220" s="2"/>
      <c r="GH1220" s="2"/>
      <c r="GI1220" s="2"/>
      <c r="GJ1220" s="2"/>
      <c r="GK1220" s="2"/>
      <c r="GL1220" s="2"/>
      <c r="GM1220" s="2"/>
      <c r="GN1220" s="2"/>
      <c r="GO1220" s="2"/>
      <c r="GP1220" s="2"/>
      <c r="GQ1220" s="2"/>
      <c r="GR1220" s="2"/>
      <c r="GS1220" s="2"/>
      <c r="GT1220" s="2"/>
      <c r="GU1220" s="2"/>
      <c r="GV1220" s="2"/>
      <c r="GW1220" s="2"/>
      <c r="GX1220" s="2"/>
      <c r="GY1220" s="2"/>
      <c r="GZ1220" s="2"/>
      <c r="HA1220" s="2"/>
      <c r="HB1220" s="2"/>
      <c r="HC1220" s="2"/>
      <c r="HD1220" s="2"/>
      <c r="HE1220" s="2"/>
      <c r="HF1220" s="2"/>
      <c r="HG1220" s="2"/>
      <c r="HH1220" s="2"/>
      <c r="HI1220" s="2"/>
      <c r="HJ1220" s="2"/>
      <c r="HK1220" s="2"/>
      <c r="HL1220" s="2"/>
      <c r="HM1220" s="2"/>
      <c r="HN1220" s="2"/>
      <c r="HO1220" s="2"/>
      <c r="HP1220" s="2"/>
      <c r="HQ1220" s="2"/>
      <c r="HR1220" s="2"/>
      <c r="HS1220" s="2"/>
      <c r="HT1220" s="2"/>
      <c r="HU1220" s="2"/>
      <c r="HV1220" s="2"/>
      <c r="HW1220" s="2"/>
      <c r="HX1220" s="2"/>
      <c r="HY1220" s="2"/>
      <c r="HZ1220" s="2"/>
      <c r="IA1220" s="2"/>
      <c r="IB1220" s="2"/>
      <c r="IC1220" s="2"/>
      <c r="ID1220" s="2"/>
      <c r="IE1220" s="2"/>
      <c r="IF1220" s="2"/>
      <c r="IG1220" s="2"/>
      <c r="IH1220" s="2"/>
      <c r="II1220" s="2"/>
      <c r="IJ1220" s="2"/>
      <c r="IK1220" s="2"/>
      <c r="IL1220" s="2"/>
      <c r="IM1220" s="2"/>
      <c r="IN1220" s="2"/>
      <c r="IO1220" s="2"/>
      <c r="IP1220" s="2"/>
      <c r="IQ1220" s="2"/>
      <c r="IR1220" s="2"/>
      <c r="IS1220" s="2"/>
      <c r="IT1220" s="2"/>
      <c r="IU1220" s="2"/>
      <c r="IV1220" s="2"/>
      <c r="IW1220" s="2"/>
      <c r="IX1220" s="2"/>
      <c r="IY1220" s="2"/>
      <c r="IZ1220" s="2"/>
      <c r="JA1220" s="2"/>
      <c r="JB1220" s="2"/>
      <c r="JC1220" s="2"/>
      <c r="JD1220" s="2"/>
      <c r="JE1220" s="2"/>
      <c r="JF1220" s="2"/>
      <c r="JG1220" s="2"/>
      <c r="JH1220" s="2"/>
      <c r="JI1220" s="2"/>
      <c r="JJ1220" s="2"/>
      <c r="JK1220" s="2"/>
      <c r="JL1220" s="2"/>
      <c r="JM1220" s="2"/>
      <c r="JN1220" s="2"/>
      <c r="JO1220" s="2"/>
      <c r="JP1220" s="2"/>
      <c r="JQ1220" s="2"/>
      <c r="JR1220" s="2"/>
      <c r="JS1220" s="2"/>
      <c r="JT1220" s="2"/>
      <c r="JU1220" s="2"/>
      <c r="JV1220" s="2"/>
      <c r="JW1220" s="2"/>
      <c r="JX1220" s="2"/>
      <c r="JY1220" s="2"/>
      <c r="JZ1220" s="2"/>
      <c r="KA1220" s="2"/>
      <c r="KB1220" s="2"/>
      <c r="KC1220" s="2"/>
      <c r="KD1220" s="2"/>
      <c r="KE1220" s="2"/>
      <c r="KF1220" s="2"/>
      <c r="KG1220" s="2"/>
      <c r="KH1220" s="2"/>
      <c r="KI1220" s="2"/>
      <c r="KJ1220" s="2"/>
      <c r="KK1220" s="2"/>
      <c r="KL1220" s="2"/>
      <c r="KM1220" s="2"/>
      <c r="KN1220" s="2"/>
      <c r="KO1220" s="2"/>
      <c r="KP1220" s="2"/>
      <c r="KQ1220" s="2"/>
      <c r="KR1220" s="2"/>
      <c r="KS1220" s="2"/>
      <c r="KT1220" s="2"/>
      <c r="KU1220" s="2"/>
      <c r="KV1220" s="2"/>
      <c r="KW1220" s="2"/>
      <c r="KX1220" s="2"/>
      <c r="KY1220" s="2"/>
      <c r="KZ1220" s="2"/>
      <c r="LA1220" s="2"/>
      <c r="LB1220" s="2"/>
      <c r="LC1220" s="2"/>
      <c r="LD1220" s="2"/>
      <c r="LE1220" s="2"/>
      <c r="LF1220" s="2"/>
      <c r="LG1220" s="2"/>
      <c r="LH1220" s="2"/>
      <c r="LI1220" s="2"/>
      <c r="LJ1220" s="2"/>
      <c r="LK1220" s="2"/>
      <c r="LL1220" s="2"/>
      <c r="LM1220" s="2"/>
      <c r="LN1220" s="2"/>
      <c r="LO1220" s="2"/>
      <c r="LP1220" s="2"/>
      <c r="LQ1220" s="2"/>
      <c r="LR1220" s="2"/>
      <c r="LS1220" s="2"/>
      <c r="LT1220" s="2"/>
      <c r="LU1220" s="2"/>
      <c r="LV1220" s="2"/>
      <c r="LW1220" s="2"/>
      <c r="LX1220" s="2"/>
      <c r="LY1220" s="2"/>
      <c r="LZ1220" s="2"/>
      <c r="MA1220" s="2"/>
      <c r="MB1220" s="2"/>
      <c r="MC1220" s="2"/>
      <c r="MD1220" s="2"/>
      <c r="ME1220" s="2"/>
      <c r="MF1220" s="2"/>
      <c r="MG1220" s="2"/>
      <c r="MH1220" s="2"/>
      <c r="MI1220" s="2"/>
      <c r="MJ1220" s="2"/>
      <c r="MK1220" s="2"/>
      <c r="ML1220" s="2"/>
      <c r="MM1220" s="2"/>
      <c r="MN1220" s="2"/>
      <c r="MO1220" s="2"/>
      <c r="MP1220" s="2"/>
      <c r="MQ1220" s="2"/>
      <c r="MR1220" s="2"/>
      <c r="MS1220" s="2"/>
      <c r="MT1220" s="2"/>
      <c r="MU1220" s="2"/>
      <c r="MV1220" s="2"/>
      <c r="MW1220" s="2"/>
      <c r="MX1220" s="2"/>
      <c r="MY1220" s="2"/>
      <c r="MZ1220" s="2"/>
      <c r="NA1220" s="2"/>
      <c r="NB1220" s="2"/>
      <c r="NC1220" s="2"/>
      <c r="ND1220" s="2"/>
      <c r="NE1220" s="2"/>
      <c r="NF1220" s="2"/>
      <c r="NG1220" s="2"/>
      <c r="NH1220" s="2"/>
      <c r="NI1220" s="2"/>
      <c r="NJ1220" s="2"/>
      <c r="NK1220" s="2"/>
      <c r="NL1220" s="2"/>
      <c r="NM1220" s="2"/>
      <c r="NN1220" s="2"/>
      <c r="NO1220" s="2"/>
      <c r="NP1220" s="2"/>
      <c r="NQ1220" s="2"/>
      <c r="NR1220" s="2"/>
      <c r="NS1220" s="2"/>
      <c r="NT1220" s="2"/>
      <c r="NU1220" s="2"/>
      <c r="NV1220" s="2"/>
      <c r="NW1220" s="2"/>
      <c r="NX1220" s="2"/>
      <c r="NY1220" s="2"/>
      <c r="NZ1220" s="2"/>
      <c r="OA1220" s="2"/>
      <c r="OB1220" s="2"/>
      <c r="OC1220" s="2"/>
      <c r="OD1220" s="2"/>
      <c r="OE1220" s="2"/>
      <c r="OF1220" s="2"/>
      <c r="OG1220" s="2"/>
      <c r="OH1220" s="2"/>
      <c r="OI1220" s="2"/>
      <c r="OJ1220" s="2"/>
      <c r="OK1220" s="2"/>
      <c r="OL1220" s="2"/>
      <c r="OM1220" s="2"/>
      <c r="ON1220" s="2"/>
      <c r="OO1220" s="2"/>
      <c r="OP1220" s="2"/>
      <c r="OQ1220" s="2"/>
      <c r="OR1220" s="2"/>
      <c r="OS1220" s="2"/>
      <c r="OT1220" s="2"/>
      <c r="OU1220" s="2"/>
      <c r="OV1220" s="2"/>
      <c r="OW1220" s="2"/>
      <c r="OX1220" s="2"/>
      <c r="OY1220" s="2"/>
      <c r="OZ1220" s="2"/>
      <c r="PA1220" s="2"/>
      <c r="PB1220" s="2"/>
      <c r="PC1220" s="2"/>
      <c r="PD1220" s="2"/>
      <c r="PE1220" s="2"/>
      <c r="PF1220" s="2"/>
      <c r="PG1220" s="2"/>
      <c r="PH1220" s="2"/>
      <c r="PI1220" s="2"/>
      <c r="PJ1220" s="2"/>
      <c r="PK1220" s="2"/>
      <c r="PL1220" s="2"/>
      <c r="PM1220" s="2"/>
      <c r="PN1220" s="2"/>
      <c r="PO1220" s="2"/>
      <c r="PP1220" s="2"/>
      <c r="PQ1220" s="2"/>
      <c r="PR1220" s="2"/>
      <c r="PS1220" s="2"/>
      <c r="PT1220" s="2"/>
      <c r="PU1220" s="2"/>
      <c r="PV1220" s="2"/>
      <c r="PW1220" s="2"/>
      <c r="PX1220" s="2"/>
      <c r="PY1220" s="2"/>
      <c r="PZ1220" s="2"/>
      <c r="QA1220" s="2"/>
      <c r="QB1220" s="2"/>
      <c r="QC1220" s="2"/>
      <c r="QD1220" s="2"/>
      <c r="QE1220" s="2"/>
      <c r="QF1220" s="2"/>
      <c r="QG1220" s="2"/>
      <c r="QH1220" s="2"/>
      <c r="QI1220" s="2"/>
      <c r="QJ1220" s="2"/>
      <c r="QK1220" s="2"/>
      <c r="QL1220" s="2"/>
      <c r="QM1220" s="2"/>
      <c r="QN1220" s="2"/>
      <c r="QO1220" s="2"/>
      <c r="QP1220" s="2"/>
      <c r="QQ1220" s="2"/>
      <c r="QR1220" s="2"/>
      <c r="QS1220" s="2"/>
      <c r="QT1220" s="2"/>
      <c r="QU1220" s="2"/>
      <c r="QV1220" s="2"/>
      <c r="QW1220" s="2"/>
      <c r="QX1220" s="2"/>
      <c r="QY1220" s="2"/>
      <c r="QZ1220" s="2"/>
      <c r="RA1220" s="2"/>
      <c r="RB1220" s="2"/>
      <c r="RC1220" s="2"/>
      <c r="RD1220" s="2"/>
      <c r="RE1220" s="2"/>
      <c r="RF1220" s="2"/>
      <c r="RG1220" s="2"/>
      <c r="RH1220" s="2"/>
      <c r="RI1220" s="2"/>
      <c r="RJ1220" s="2"/>
      <c r="RK1220" s="2"/>
      <c r="RL1220" s="2"/>
      <c r="RM1220" s="2"/>
      <c r="RN1220" s="2"/>
      <c r="RO1220" s="2"/>
      <c r="RP1220" s="2"/>
      <c r="RQ1220" s="2"/>
      <c r="RR1220" s="2"/>
      <c r="RS1220" s="2"/>
      <c r="RT1220" s="2"/>
      <c r="RU1220" s="2"/>
      <c r="RV1220" s="2"/>
      <c r="RW1220" s="2"/>
      <c r="RX1220" s="2"/>
      <c r="RY1220" s="2"/>
      <c r="RZ1220" s="2"/>
      <c r="SA1220" s="2"/>
      <c r="SB1220" s="2"/>
      <c r="SC1220" s="2"/>
      <c r="SD1220" s="2"/>
      <c r="SE1220" s="2"/>
      <c r="SF1220" s="2"/>
      <c r="SG1220" s="2"/>
      <c r="SH1220" s="2"/>
      <c r="SI1220" s="2"/>
      <c r="SJ1220" s="2"/>
      <c r="SK1220" s="2"/>
      <c r="SL1220" s="2"/>
      <c r="SM1220" s="2"/>
      <c r="SN1220" s="2"/>
      <c r="SO1220" s="2"/>
      <c r="SP1220" s="2"/>
      <c r="SQ1220" s="2"/>
      <c r="SR1220" s="2"/>
      <c r="SS1220" s="2"/>
      <c r="ST1220" s="2"/>
      <c r="SU1220" s="2"/>
      <c r="SV1220" s="2"/>
      <c r="SW1220" s="2"/>
      <c r="SX1220" s="2"/>
      <c r="SY1220" s="2"/>
      <c r="SZ1220" s="2"/>
      <c r="TA1220" s="2"/>
      <c r="TB1220" s="2"/>
      <c r="TC1220" s="2"/>
      <c r="TD1220" s="2"/>
      <c r="TE1220" s="2"/>
      <c r="TF1220" s="2"/>
      <c r="TG1220" s="2"/>
      <c r="TH1220" s="2"/>
      <c r="TI1220" s="2"/>
      <c r="TJ1220" s="2"/>
      <c r="TK1220" s="2"/>
      <c r="TL1220" s="2"/>
      <c r="TM1220" s="2"/>
      <c r="TN1220" s="2"/>
      <c r="TO1220" s="2"/>
      <c r="TP1220" s="2"/>
      <c r="TQ1220" s="2"/>
      <c r="TR1220" s="2"/>
      <c r="TS1220" s="2"/>
      <c r="TT1220" s="2"/>
      <c r="TU1220" s="2"/>
      <c r="TV1220" s="2"/>
      <c r="TW1220" s="2"/>
      <c r="TX1220" s="2"/>
      <c r="TY1220" s="2"/>
      <c r="TZ1220" s="2"/>
      <c r="UA1220" s="2"/>
      <c r="UB1220" s="2"/>
      <c r="UC1220" s="2"/>
      <c r="UD1220" s="2"/>
      <c r="UE1220" s="2"/>
      <c r="UF1220" s="2"/>
      <c r="UG1220" s="2"/>
      <c r="UH1220" s="2"/>
      <c r="UI1220" s="2"/>
      <c r="UJ1220" s="2"/>
      <c r="UK1220" s="2"/>
      <c r="UL1220" s="2"/>
      <c r="UM1220" s="2"/>
      <c r="UN1220" s="2"/>
      <c r="UO1220" s="2"/>
      <c r="UP1220" s="2"/>
      <c r="UQ1220" s="2"/>
      <c r="UR1220" s="2"/>
      <c r="US1220" s="2"/>
      <c r="UT1220" s="2"/>
      <c r="UU1220" s="2"/>
      <c r="UV1220" s="2"/>
      <c r="UW1220" s="2"/>
      <c r="UX1220" s="2"/>
      <c r="UY1220" s="2"/>
      <c r="UZ1220" s="2"/>
      <c r="VA1220" s="2"/>
      <c r="VB1220" s="2"/>
      <c r="VC1220" s="2"/>
      <c r="VD1220" s="2"/>
      <c r="VE1220" s="2"/>
      <c r="VF1220" s="2"/>
      <c r="VG1220" s="2"/>
      <c r="VH1220" s="2"/>
      <c r="VI1220" s="2"/>
      <c r="VJ1220" s="2"/>
      <c r="VK1220" s="2"/>
      <c r="VL1220" s="2"/>
      <c r="VM1220" s="2"/>
      <c r="VN1220" s="2"/>
      <c r="VO1220" s="2"/>
      <c r="VP1220" s="2"/>
      <c r="VQ1220" s="2"/>
      <c r="VR1220" s="2"/>
      <c r="VS1220" s="2"/>
      <c r="VT1220" s="2"/>
      <c r="VU1220" s="2"/>
      <c r="VV1220" s="2"/>
      <c r="VW1220" s="2"/>
      <c r="VX1220" s="2"/>
      <c r="VY1220" s="2"/>
      <c r="VZ1220" s="2"/>
      <c r="WA1220" s="2"/>
      <c r="WB1220" s="2"/>
      <c r="WC1220" s="2"/>
      <c r="WD1220" s="2"/>
      <c r="WE1220" s="2"/>
      <c r="WF1220" s="2"/>
      <c r="WG1220" s="2"/>
      <c r="WH1220" s="2"/>
      <c r="WI1220" s="2"/>
      <c r="WJ1220" s="2"/>
      <c r="WK1220" s="2"/>
      <c r="WL1220" s="2"/>
      <c r="WM1220" s="2"/>
      <c r="WN1220" s="2"/>
      <c r="WO1220" s="2"/>
      <c r="WP1220" s="2"/>
      <c r="WQ1220" s="2"/>
      <c r="WR1220" s="2"/>
      <c r="WS1220" s="2"/>
      <c r="WT1220" s="2"/>
      <c r="WU1220" s="2"/>
      <c r="WV1220" s="2"/>
      <c r="WW1220" s="2"/>
      <c r="WX1220" s="2"/>
      <c r="WY1220" s="2"/>
      <c r="WZ1220" s="2"/>
      <c r="XA1220" s="2"/>
      <c r="XB1220" s="2"/>
      <c r="XC1220" s="2"/>
      <c r="XD1220" s="2"/>
      <c r="XE1220" s="2"/>
      <c r="XF1220" s="2"/>
      <c r="XG1220" s="2"/>
      <c r="XH1220" s="2"/>
      <c r="XI1220" s="2"/>
      <c r="XJ1220" s="2"/>
      <c r="XK1220" s="2"/>
      <c r="XL1220" s="2"/>
      <c r="XM1220" s="2"/>
      <c r="XN1220" s="2"/>
      <c r="XO1220" s="2"/>
      <c r="XP1220" s="2"/>
      <c r="XQ1220" s="2"/>
      <c r="XR1220" s="2"/>
      <c r="XS1220" s="2"/>
      <c r="XT1220" s="2"/>
      <c r="XU1220" s="2"/>
      <c r="XV1220" s="2"/>
      <c r="XW1220" s="2"/>
      <c r="XX1220" s="2"/>
      <c r="XY1220" s="2"/>
      <c r="XZ1220" s="2"/>
      <c r="YA1220" s="2"/>
      <c r="YB1220" s="2"/>
      <c r="YC1220" s="2"/>
      <c r="YD1220" s="2"/>
      <c r="YE1220" s="2"/>
      <c r="YF1220" s="2"/>
      <c r="YG1220" s="2"/>
      <c r="YH1220" s="2"/>
      <c r="YI1220" s="2"/>
      <c r="YJ1220" s="2"/>
      <c r="YK1220" s="2"/>
      <c r="YL1220" s="2"/>
      <c r="YM1220" s="2"/>
      <c r="YN1220" s="2"/>
      <c r="YO1220" s="2"/>
      <c r="YP1220" s="2"/>
      <c r="YQ1220" s="2"/>
      <c r="YR1220" s="2"/>
      <c r="YS1220" s="2"/>
      <c r="YT1220" s="2"/>
      <c r="YU1220" s="2"/>
      <c r="YV1220" s="2"/>
      <c r="YW1220" s="2"/>
      <c r="YX1220" s="2"/>
      <c r="YY1220" s="2"/>
      <c r="YZ1220" s="2"/>
      <c r="ZA1220" s="2"/>
      <c r="ZB1220" s="2"/>
      <c r="ZC1220" s="2"/>
      <c r="ZD1220" s="2"/>
      <c r="ZE1220" s="2"/>
      <c r="ZF1220" s="2"/>
      <c r="ZG1220" s="2"/>
      <c r="ZH1220" s="2"/>
      <c r="ZI1220" s="2"/>
      <c r="ZJ1220" s="2"/>
      <c r="ZK1220" s="2"/>
      <c r="ZL1220" s="2"/>
      <c r="ZM1220" s="2"/>
      <c r="ZN1220" s="2"/>
      <c r="ZO1220" s="2"/>
      <c r="ZP1220" s="2"/>
      <c r="ZQ1220" s="2"/>
      <c r="ZR1220" s="2"/>
      <c r="ZS1220" s="2"/>
      <c r="ZT1220" s="2"/>
      <c r="ZU1220" s="2"/>
      <c r="ZV1220" s="2"/>
      <c r="ZW1220" s="2"/>
      <c r="ZX1220" s="2"/>
      <c r="ZY1220" s="2"/>
      <c r="ZZ1220" s="2"/>
      <c r="AAA1220" s="2"/>
      <c r="AAB1220" s="2"/>
      <c r="AAC1220" s="2"/>
      <c r="AAD1220" s="2"/>
      <c r="AAE1220" s="2"/>
      <c r="AAF1220" s="2"/>
      <c r="AAG1220" s="2"/>
      <c r="AAH1220" s="2"/>
      <c r="AAI1220" s="2"/>
      <c r="AAJ1220" s="2"/>
      <c r="AAK1220" s="2"/>
      <c r="AAL1220" s="2"/>
      <c r="AAM1220" s="2"/>
      <c r="AAN1220" s="2"/>
      <c r="AAO1220" s="2"/>
      <c r="AAP1220" s="2"/>
      <c r="AAQ1220" s="2"/>
      <c r="AAR1220" s="2"/>
      <c r="AAS1220" s="2"/>
      <c r="AAT1220" s="2"/>
      <c r="AAU1220" s="2"/>
      <c r="AAV1220" s="2"/>
      <c r="AAW1220" s="2"/>
      <c r="AAX1220" s="2"/>
      <c r="AAY1220" s="2"/>
      <c r="AAZ1220" s="2"/>
      <c r="ABA1220" s="2"/>
      <c r="ABB1220" s="2"/>
      <c r="ABC1220" s="2"/>
      <c r="ABD1220" s="2"/>
      <c r="ABE1220" s="2"/>
      <c r="ABF1220" s="2"/>
      <c r="ABG1220" s="2"/>
      <c r="ABH1220" s="2"/>
      <c r="ABI1220" s="2"/>
      <c r="ABJ1220" s="2"/>
      <c r="ABK1220" s="2"/>
      <c r="ABL1220" s="2"/>
      <c r="ABM1220" s="2"/>
      <c r="ABN1220" s="2"/>
      <c r="ABO1220" s="2"/>
      <c r="ABP1220" s="2"/>
      <c r="ABQ1220" s="2"/>
      <c r="ABR1220" s="2"/>
      <c r="ABS1220" s="2"/>
      <c r="ABT1220" s="2"/>
      <c r="ABU1220" s="2"/>
      <c r="ABV1220" s="2"/>
      <c r="ABW1220" s="2"/>
      <c r="ABX1220" s="2"/>
      <c r="ABY1220" s="2"/>
      <c r="ABZ1220" s="2"/>
    </row>
    <row r="1221" spans="1:754" x14ac:dyDescent="0.2">
      <c r="A1221" s="2">
        <v>1978</v>
      </c>
      <c r="B1221" s="19" t="s">
        <v>56</v>
      </c>
      <c r="C1221" s="6">
        <v>87635</v>
      </c>
      <c r="D1221" s="5">
        <v>561</v>
      </c>
      <c r="E1221" s="7">
        <f>C1221/D1221</f>
        <v>156.21212121212122</v>
      </c>
      <c r="F1221" s="11">
        <f>C1221/719507</f>
        <v>0.12179867603789817</v>
      </c>
      <c r="G1221" s="14">
        <v>158623</v>
      </c>
      <c r="H1221" s="16">
        <f>C1221/G1221</f>
        <v>0.55247347484286646</v>
      </c>
    </row>
    <row r="1222" spans="1:754" x14ac:dyDescent="0.2">
      <c r="A1222" s="2">
        <v>1950</v>
      </c>
      <c r="B1222" s="19" t="s">
        <v>56</v>
      </c>
      <c r="C1222" s="6">
        <v>195147</v>
      </c>
      <c r="D1222" s="5">
        <v>2552</v>
      </c>
      <c r="E1222" s="7">
        <f>C1222/D1222</f>
        <v>76.468260188087768</v>
      </c>
      <c r="F1222" s="11">
        <f>C1222/719507</f>
        <v>0.27122321256082288</v>
      </c>
      <c r="G1222" s="12">
        <v>87017</v>
      </c>
      <c r="H1222" s="16">
        <f>C1222/G1222</f>
        <v>2.2426307503131571</v>
      </c>
    </row>
    <row r="1223" spans="1:754" x14ac:dyDescent="0.2">
      <c r="A1223" s="2">
        <v>1940</v>
      </c>
      <c r="B1223" s="19" t="s">
        <v>56</v>
      </c>
      <c r="C1223" s="6">
        <v>280148</v>
      </c>
      <c r="D1223" s="5">
        <v>3286</v>
      </c>
      <c r="E1223" s="7">
        <f>C1223/D1223</f>
        <v>85.255021302495436</v>
      </c>
      <c r="F1223" s="11">
        <f>C1223/719507</f>
        <v>0.38936104860689336</v>
      </c>
      <c r="G1223" s="12">
        <v>87017</v>
      </c>
      <c r="H1223" s="16">
        <f>C1223/G1223</f>
        <v>3.2194628635783813</v>
      </c>
    </row>
    <row r="1224" spans="1:754" x14ac:dyDescent="0.2">
      <c r="A1224">
        <v>1930</v>
      </c>
      <c r="B1224" s="19" t="s">
        <v>56</v>
      </c>
      <c r="C1224" s="5">
        <v>314765</v>
      </c>
      <c r="D1224" s="5">
        <v>3690</v>
      </c>
      <c r="E1224" s="7">
        <f>C1224/D1224</f>
        <v>85.302168021680217</v>
      </c>
      <c r="F1224" s="11">
        <f>C1224/719507</f>
        <v>0.43747315870450182</v>
      </c>
      <c r="G1224" s="12">
        <v>74979</v>
      </c>
      <c r="H1224" s="16">
        <f>C1224/G1224</f>
        <v>4.1980421184598358</v>
      </c>
    </row>
    <row r="1225" spans="1:754" x14ac:dyDescent="0.2">
      <c r="A1225">
        <v>1920</v>
      </c>
      <c r="B1225" s="19" t="s">
        <v>56</v>
      </c>
      <c r="C1225" s="5">
        <v>408798</v>
      </c>
      <c r="D1225" s="5">
        <v>4311</v>
      </c>
      <c r="E1225" s="7">
        <f>C1225/D1225</f>
        <v>94.82672233820459</v>
      </c>
      <c r="F1225" s="11">
        <f>C1225/719507</f>
        <v>0.56816403454031716</v>
      </c>
      <c r="G1225" s="12">
        <v>74979</v>
      </c>
      <c r="H1225" s="16">
        <f>C1225/G1225</f>
        <v>5.452166606649862</v>
      </c>
    </row>
    <row r="1226" spans="1:754" x14ac:dyDescent="0.2">
      <c r="A1226">
        <v>1910</v>
      </c>
      <c r="B1226" s="19" t="s">
        <v>56</v>
      </c>
      <c r="C1226" s="5">
        <v>496705</v>
      </c>
      <c r="D1226" s="5">
        <v>6022</v>
      </c>
      <c r="E1226" s="7">
        <f>C1226/D1226</f>
        <v>82.481733643307876</v>
      </c>
      <c r="F1226" s="11">
        <f>C1226/719507</f>
        <v>0.69034074720607308</v>
      </c>
      <c r="G1226" s="15"/>
      <c r="DU1226" s="2"/>
      <c r="DV1226" s="2"/>
      <c r="DW1226" s="2"/>
      <c r="DX1226" s="2"/>
      <c r="DY1226" s="2"/>
      <c r="DZ1226" s="2"/>
      <c r="EA1226" s="2"/>
      <c r="EB1226" s="2"/>
      <c r="EC1226" s="2"/>
      <c r="ED1226" s="2"/>
      <c r="EE1226" s="2"/>
      <c r="EF1226" s="2"/>
      <c r="EG1226" s="2"/>
      <c r="EH1226" s="2"/>
      <c r="EI1226" s="2"/>
      <c r="EJ1226" s="2"/>
      <c r="EK1226" s="2"/>
      <c r="EL1226" s="2"/>
      <c r="EM1226" s="2"/>
      <c r="EN1226" s="2"/>
      <c r="EO1226" s="2"/>
      <c r="EP1226" s="2"/>
      <c r="EQ1226" s="2"/>
      <c r="ER1226" s="2"/>
      <c r="ES1226" s="2"/>
      <c r="ET1226" s="2"/>
      <c r="EU1226" s="2"/>
      <c r="EV1226" s="2"/>
      <c r="EW1226" s="2"/>
      <c r="EX1226" s="2"/>
      <c r="EY1226" s="2"/>
      <c r="EZ1226" s="2"/>
      <c r="FA1226" s="2"/>
      <c r="FB1226" s="2"/>
      <c r="FC1226" s="2"/>
      <c r="FD1226" s="2"/>
      <c r="FE1226" s="2"/>
      <c r="FF1226" s="2"/>
      <c r="FG1226" s="2"/>
      <c r="FH1226" s="2"/>
      <c r="FI1226" s="2"/>
      <c r="FJ1226" s="2"/>
      <c r="FK1226" s="2"/>
      <c r="FL1226" s="2"/>
      <c r="FM1226" s="2"/>
      <c r="FN1226" s="2"/>
      <c r="FO1226" s="2"/>
      <c r="FP1226" s="2"/>
      <c r="FQ1226" s="2"/>
      <c r="FR1226" s="2"/>
      <c r="FS1226" s="2"/>
      <c r="FT1226" s="2"/>
      <c r="FU1226" s="2"/>
      <c r="FV1226" s="2"/>
      <c r="FW1226" s="2"/>
      <c r="FX1226" s="2"/>
      <c r="FY1226" s="2"/>
      <c r="FZ1226" s="2"/>
      <c r="GA1226" s="2"/>
      <c r="GB1226" s="2"/>
      <c r="GC1226" s="2"/>
      <c r="GD1226" s="2"/>
      <c r="GE1226" s="2"/>
      <c r="GF1226" s="2"/>
      <c r="GG1226" s="2"/>
      <c r="GH1226" s="2"/>
      <c r="GI1226" s="2"/>
      <c r="GJ1226" s="2"/>
      <c r="GK1226" s="2"/>
      <c r="GL1226" s="2"/>
      <c r="GM1226" s="2"/>
      <c r="GN1226" s="2"/>
      <c r="GO1226" s="2"/>
      <c r="GP1226" s="2"/>
      <c r="GQ1226" s="2"/>
      <c r="GR1226" s="2"/>
      <c r="GS1226" s="2"/>
      <c r="GT1226" s="2"/>
      <c r="GU1226" s="2"/>
      <c r="GV1226" s="2"/>
      <c r="GW1226" s="2"/>
      <c r="GX1226" s="2"/>
      <c r="GY1226" s="2"/>
      <c r="GZ1226" s="2"/>
      <c r="HA1226" s="2"/>
      <c r="HB1226" s="2"/>
      <c r="HC1226" s="2"/>
      <c r="HD1226" s="2"/>
      <c r="HE1226" s="2"/>
      <c r="HF1226" s="2"/>
      <c r="HG1226" s="2"/>
      <c r="HH1226" s="2"/>
      <c r="HI1226" s="2"/>
      <c r="HJ1226" s="2"/>
      <c r="HK1226" s="2"/>
      <c r="HL1226" s="2"/>
      <c r="HM1226" s="2"/>
      <c r="HN1226" s="2"/>
      <c r="HO1226" s="2"/>
      <c r="HP1226" s="2"/>
      <c r="HQ1226" s="2"/>
      <c r="HR1226" s="2"/>
      <c r="HS1226" s="2"/>
      <c r="HT1226" s="2"/>
      <c r="HU1226" s="2"/>
      <c r="HV1226" s="2"/>
      <c r="HW1226" s="2"/>
      <c r="HX1226" s="2"/>
      <c r="HY1226" s="2"/>
      <c r="HZ1226" s="2"/>
      <c r="IA1226" s="2"/>
      <c r="IB1226" s="2"/>
      <c r="IC1226" s="2"/>
      <c r="ID1226" s="2"/>
      <c r="IE1226" s="2"/>
      <c r="IF1226" s="2"/>
      <c r="IG1226" s="2"/>
      <c r="IH1226" s="2"/>
      <c r="II1226" s="2"/>
      <c r="IJ1226" s="2"/>
      <c r="IK1226" s="2"/>
      <c r="IL1226" s="2"/>
      <c r="IM1226" s="2"/>
      <c r="IN1226" s="2"/>
      <c r="IO1226" s="2"/>
      <c r="IP1226" s="2"/>
      <c r="IQ1226" s="2"/>
      <c r="IR1226" s="2"/>
      <c r="IS1226" s="2"/>
      <c r="IT1226" s="2"/>
      <c r="IU1226" s="2"/>
      <c r="IV1226" s="2"/>
      <c r="IW1226" s="2"/>
      <c r="IX1226" s="2"/>
      <c r="IY1226" s="2"/>
      <c r="IZ1226" s="2"/>
      <c r="JA1226" s="2"/>
      <c r="JB1226" s="2"/>
      <c r="JC1226" s="2"/>
      <c r="JD1226" s="2"/>
      <c r="JE1226" s="2"/>
      <c r="JF1226" s="2"/>
      <c r="JG1226" s="2"/>
      <c r="JH1226" s="2"/>
      <c r="JI1226" s="2"/>
      <c r="JJ1226" s="2"/>
      <c r="JK1226" s="2"/>
      <c r="JL1226" s="2"/>
      <c r="JM1226" s="2"/>
      <c r="JN1226" s="2"/>
      <c r="JO1226" s="2"/>
      <c r="JP1226" s="2"/>
      <c r="JQ1226" s="2"/>
      <c r="JR1226" s="2"/>
      <c r="JS1226" s="2"/>
      <c r="JT1226" s="2"/>
      <c r="JU1226" s="2"/>
      <c r="JV1226" s="2"/>
      <c r="JW1226" s="2"/>
      <c r="JX1226" s="2"/>
      <c r="JY1226" s="2"/>
      <c r="JZ1226" s="2"/>
      <c r="KA1226" s="2"/>
      <c r="KB1226" s="2"/>
      <c r="KC1226" s="2"/>
      <c r="KD1226" s="2"/>
      <c r="KE1226" s="2"/>
      <c r="KF1226" s="2"/>
      <c r="KG1226" s="2"/>
      <c r="KH1226" s="2"/>
      <c r="KI1226" s="2"/>
      <c r="KJ1226" s="2"/>
      <c r="KK1226" s="2"/>
      <c r="KL1226" s="2"/>
      <c r="KM1226" s="2"/>
      <c r="KN1226" s="2"/>
      <c r="KO1226" s="2"/>
      <c r="KP1226" s="2"/>
      <c r="KQ1226" s="2"/>
      <c r="KR1226" s="2"/>
      <c r="KS1226" s="2"/>
      <c r="KT1226" s="2"/>
      <c r="KU1226" s="2"/>
      <c r="KV1226" s="2"/>
      <c r="KW1226" s="2"/>
      <c r="KX1226" s="2"/>
      <c r="KY1226" s="2"/>
      <c r="KZ1226" s="2"/>
      <c r="LA1226" s="2"/>
      <c r="LB1226" s="2"/>
      <c r="LC1226" s="2"/>
      <c r="LD1226" s="2"/>
      <c r="LE1226" s="2"/>
      <c r="LF1226" s="2"/>
      <c r="LG1226" s="2"/>
      <c r="LH1226" s="2"/>
      <c r="LI1226" s="2"/>
      <c r="LJ1226" s="2"/>
      <c r="LK1226" s="2"/>
      <c r="LL1226" s="2"/>
      <c r="LM1226" s="2"/>
      <c r="LN1226" s="2"/>
      <c r="LO1226" s="2"/>
      <c r="LP1226" s="2"/>
      <c r="LQ1226" s="2"/>
      <c r="LR1226" s="2"/>
      <c r="LS1226" s="2"/>
      <c r="LT1226" s="2"/>
      <c r="LU1226" s="2"/>
      <c r="LV1226" s="2"/>
      <c r="LW1226" s="2"/>
      <c r="LX1226" s="2"/>
      <c r="LY1226" s="2"/>
      <c r="LZ1226" s="2"/>
      <c r="MA1226" s="2"/>
      <c r="MB1226" s="2"/>
      <c r="MC1226" s="2"/>
      <c r="MD1226" s="2"/>
      <c r="ME1226" s="2"/>
      <c r="MF1226" s="2"/>
      <c r="MG1226" s="2"/>
      <c r="MH1226" s="2"/>
      <c r="MI1226" s="2"/>
      <c r="MJ1226" s="2"/>
      <c r="MK1226" s="2"/>
      <c r="ML1226" s="2"/>
      <c r="MM1226" s="2"/>
      <c r="MN1226" s="2"/>
      <c r="MO1226" s="2"/>
      <c r="MP1226" s="2"/>
      <c r="MQ1226" s="2"/>
      <c r="MR1226" s="2"/>
      <c r="MS1226" s="2"/>
      <c r="MT1226" s="2"/>
      <c r="MU1226" s="2"/>
      <c r="MV1226" s="2"/>
      <c r="MW1226" s="2"/>
      <c r="MX1226" s="2"/>
      <c r="MY1226" s="2"/>
      <c r="MZ1226" s="2"/>
      <c r="NA1226" s="2"/>
      <c r="NB1226" s="2"/>
      <c r="NC1226" s="2"/>
      <c r="ND1226" s="2"/>
      <c r="NE1226" s="2"/>
      <c r="NF1226" s="2"/>
      <c r="NG1226" s="2"/>
      <c r="NH1226" s="2"/>
      <c r="NI1226" s="2"/>
      <c r="NJ1226" s="2"/>
      <c r="NK1226" s="2"/>
      <c r="NL1226" s="2"/>
      <c r="NM1226" s="2"/>
      <c r="NN1226" s="2"/>
      <c r="NO1226" s="2"/>
      <c r="NP1226" s="2"/>
      <c r="NQ1226" s="2"/>
      <c r="NR1226" s="2"/>
      <c r="NS1226" s="2"/>
      <c r="NT1226" s="2"/>
      <c r="NU1226" s="2"/>
      <c r="NV1226" s="2"/>
      <c r="NW1226" s="2"/>
      <c r="NX1226" s="2"/>
      <c r="NY1226" s="2"/>
      <c r="NZ1226" s="2"/>
      <c r="OA1226" s="2"/>
      <c r="OB1226" s="2"/>
      <c r="OC1226" s="2"/>
      <c r="OD1226" s="2"/>
      <c r="OE1226" s="2"/>
      <c r="OF1226" s="2"/>
      <c r="OG1226" s="2"/>
      <c r="OH1226" s="2"/>
      <c r="OI1226" s="2"/>
      <c r="OJ1226" s="2"/>
      <c r="OK1226" s="2"/>
      <c r="OL1226" s="2"/>
      <c r="OM1226" s="2"/>
      <c r="ON1226" s="2"/>
      <c r="OO1226" s="2"/>
      <c r="OP1226" s="2"/>
      <c r="OQ1226" s="2"/>
      <c r="OR1226" s="2"/>
      <c r="OS1226" s="2"/>
      <c r="OT1226" s="2"/>
      <c r="OU1226" s="2"/>
      <c r="OV1226" s="2"/>
      <c r="OW1226" s="2"/>
      <c r="OX1226" s="2"/>
      <c r="OY1226" s="2"/>
      <c r="OZ1226" s="2"/>
      <c r="PA1226" s="2"/>
      <c r="PB1226" s="2"/>
      <c r="PC1226" s="2"/>
      <c r="PD1226" s="2"/>
      <c r="PE1226" s="2"/>
      <c r="PF1226" s="2"/>
      <c r="PG1226" s="2"/>
      <c r="PH1226" s="2"/>
      <c r="PI1226" s="2"/>
      <c r="PJ1226" s="2"/>
      <c r="PK1226" s="2"/>
      <c r="PL1226" s="2"/>
      <c r="PM1226" s="2"/>
      <c r="PN1226" s="2"/>
      <c r="PO1226" s="2"/>
      <c r="PP1226" s="2"/>
      <c r="PQ1226" s="2"/>
      <c r="PR1226" s="2"/>
      <c r="PS1226" s="2"/>
      <c r="PT1226" s="2"/>
      <c r="PU1226" s="2"/>
      <c r="PV1226" s="2"/>
      <c r="PW1226" s="2"/>
      <c r="PX1226" s="2"/>
      <c r="PY1226" s="2"/>
      <c r="PZ1226" s="2"/>
      <c r="QA1226" s="2"/>
      <c r="QB1226" s="2"/>
      <c r="QC1226" s="2"/>
      <c r="QD1226" s="2"/>
      <c r="QE1226" s="2"/>
      <c r="QF1226" s="2"/>
      <c r="QG1226" s="2"/>
      <c r="QH1226" s="2"/>
      <c r="QI1226" s="2"/>
      <c r="QJ1226" s="2"/>
      <c r="QK1226" s="2"/>
      <c r="QL1226" s="2"/>
      <c r="QM1226" s="2"/>
      <c r="QN1226" s="2"/>
      <c r="QO1226" s="2"/>
      <c r="QP1226" s="2"/>
      <c r="QQ1226" s="2"/>
      <c r="QR1226" s="2"/>
      <c r="QS1226" s="2"/>
      <c r="QT1226" s="2"/>
      <c r="QU1226" s="2"/>
      <c r="QV1226" s="2"/>
      <c r="QW1226" s="2"/>
      <c r="QX1226" s="2"/>
      <c r="QY1226" s="2"/>
      <c r="QZ1226" s="2"/>
      <c r="RA1226" s="2"/>
      <c r="RB1226" s="2"/>
      <c r="RC1226" s="2"/>
      <c r="RD1226" s="2"/>
      <c r="RE1226" s="2"/>
      <c r="RF1226" s="2"/>
      <c r="RG1226" s="2"/>
      <c r="RH1226" s="2"/>
      <c r="RI1226" s="2"/>
      <c r="RJ1226" s="2"/>
      <c r="RK1226" s="2"/>
      <c r="RL1226" s="2"/>
      <c r="RM1226" s="2"/>
      <c r="RN1226" s="2"/>
      <c r="RO1226" s="2"/>
      <c r="RP1226" s="2"/>
      <c r="RQ1226" s="2"/>
      <c r="RR1226" s="2"/>
      <c r="RS1226" s="2"/>
      <c r="RT1226" s="2"/>
      <c r="RU1226" s="2"/>
      <c r="RV1226" s="2"/>
      <c r="RW1226" s="2"/>
      <c r="RX1226" s="2"/>
      <c r="RY1226" s="2"/>
      <c r="RZ1226" s="2"/>
      <c r="SA1226" s="2"/>
      <c r="SB1226" s="2"/>
      <c r="SC1226" s="2"/>
      <c r="SD1226" s="2"/>
      <c r="SE1226" s="2"/>
      <c r="SF1226" s="2"/>
      <c r="SG1226" s="2"/>
      <c r="SH1226" s="2"/>
      <c r="SI1226" s="2"/>
      <c r="SJ1226" s="2"/>
      <c r="SK1226" s="2"/>
      <c r="SL1226" s="2"/>
      <c r="SM1226" s="2"/>
      <c r="SN1226" s="2"/>
      <c r="SO1226" s="2"/>
      <c r="SP1226" s="2"/>
      <c r="SQ1226" s="2"/>
      <c r="SR1226" s="2"/>
      <c r="SS1226" s="2"/>
      <c r="ST1226" s="2"/>
      <c r="SU1226" s="2"/>
      <c r="SV1226" s="2"/>
      <c r="SW1226" s="2"/>
      <c r="SX1226" s="2"/>
      <c r="SY1226" s="2"/>
      <c r="SZ1226" s="2"/>
      <c r="TA1226" s="2"/>
      <c r="TB1226" s="2"/>
      <c r="TC1226" s="2"/>
      <c r="TD1226" s="2"/>
      <c r="TE1226" s="2"/>
      <c r="TF1226" s="2"/>
      <c r="TG1226" s="2"/>
      <c r="TH1226" s="2"/>
      <c r="TI1226" s="2"/>
      <c r="TJ1226" s="2"/>
      <c r="TK1226" s="2"/>
      <c r="TL1226" s="2"/>
      <c r="TM1226" s="2"/>
      <c r="TN1226" s="2"/>
      <c r="TO1226" s="2"/>
      <c r="TP1226" s="2"/>
      <c r="TQ1226" s="2"/>
      <c r="TR1226" s="2"/>
      <c r="TS1226" s="2"/>
      <c r="TT1226" s="2"/>
      <c r="TU1226" s="2"/>
      <c r="TV1226" s="2"/>
      <c r="TW1226" s="2"/>
      <c r="TX1226" s="2"/>
      <c r="TY1226" s="2"/>
      <c r="TZ1226" s="2"/>
      <c r="UA1226" s="2"/>
      <c r="UB1226" s="2"/>
      <c r="UC1226" s="2"/>
      <c r="UD1226" s="2"/>
      <c r="UE1226" s="2"/>
      <c r="UF1226" s="2"/>
      <c r="UG1226" s="2"/>
      <c r="UH1226" s="2"/>
      <c r="UI1226" s="2"/>
      <c r="UJ1226" s="2"/>
      <c r="UK1226" s="2"/>
      <c r="UL1226" s="2"/>
      <c r="UM1226" s="2"/>
      <c r="UN1226" s="2"/>
      <c r="UO1226" s="2"/>
      <c r="UP1226" s="2"/>
      <c r="UQ1226" s="2"/>
      <c r="UR1226" s="2"/>
      <c r="US1226" s="2"/>
      <c r="UT1226" s="2"/>
      <c r="UU1226" s="2"/>
      <c r="UV1226" s="2"/>
      <c r="UW1226" s="2"/>
      <c r="UX1226" s="2"/>
      <c r="UY1226" s="2"/>
      <c r="UZ1226" s="2"/>
      <c r="VA1226" s="2"/>
      <c r="VB1226" s="2"/>
      <c r="VC1226" s="2"/>
      <c r="VD1226" s="2"/>
      <c r="VE1226" s="2"/>
      <c r="VF1226" s="2"/>
      <c r="VG1226" s="2"/>
      <c r="VH1226" s="2"/>
      <c r="VI1226" s="2"/>
      <c r="VJ1226" s="2"/>
      <c r="VK1226" s="2"/>
      <c r="VL1226" s="2"/>
      <c r="VM1226" s="2"/>
      <c r="VN1226" s="2"/>
      <c r="VO1226" s="2"/>
      <c r="VP1226" s="2"/>
      <c r="VQ1226" s="2"/>
      <c r="VR1226" s="2"/>
      <c r="VS1226" s="2"/>
      <c r="VT1226" s="2"/>
      <c r="VU1226" s="2"/>
      <c r="VV1226" s="2"/>
      <c r="VW1226" s="2"/>
      <c r="VX1226" s="2"/>
      <c r="VY1226" s="2"/>
      <c r="VZ1226" s="2"/>
      <c r="WA1226" s="2"/>
      <c r="WB1226" s="2"/>
      <c r="WC1226" s="2"/>
      <c r="WD1226" s="2"/>
      <c r="WE1226" s="2"/>
      <c r="WF1226" s="2"/>
      <c r="WG1226" s="2"/>
      <c r="WH1226" s="2"/>
      <c r="WI1226" s="2"/>
      <c r="WJ1226" s="2"/>
      <c r="WK1226" s="2"/>
      <c r="WL1226" s="2"/>
      <c r="WM1226" s="2"/>
      <c r="WN1226" s="2"/>
      <c r="WO1226" s="2"/>
      <c r="WP1226" s="2"/>
      <c r="WQ1226" s="2"/>
      <c r="WR1226" s="2"/>
      <c r="WS1226" s="2"/>
      <c r="WT1226" s="2"/>
      <c r="WU1226" s="2"/>
      <c r="WV1226" s="2"/>
      <c r="WW1226" s="2"/>
      <c r="WX1226" s="2"/>
      <c r="WY1226" s="2"/>
      <c r="WZ1226" s="2"/>
      <c r="XA1226" s="2"/>
      <c r="XB1226" s="2"/>
      <c r="XC1226" s="2"/>
      <c r="XD1226" s="2"/>
      <c r="XE1226" s="2"/>
      <c r="XF1226" s="2"/>
      <c r="XG1226" s="2"/>
      <c r="XH1226" s="2"/>
      <c r="XI1226" s="2"/>
      <c r="XJ1226" s="2"/>
      <c r="XK1226" s="2"/>
      <c r="XL1226" s="2"/>
      <c r="XM1226" s="2"/>
      <c r="XN1226" s="2"/>
      <c r="XO1226" s="2"/>
      <c r="XP1226" s="2"/>
      <c r="XQ1226" s="2"/>
      <c r="XR1226" s="2"/>
      <c r="XS1226" s="2"/>
      <c r="XT1226" s="2"/>
      <c r="XU1226" s="2"/>
      <c r="XV1226" s="2"/>
      <c r="XW1226" s="2"/>
      <c r="XX1226" s="2"/>
      <c r="XY1226" s="2"/>
      <c r="XZ1226" s="2"/>
      <c r="YA1226" s="2"/>
      <c r="YB1226" s="2"/>
      <c r="YC1226" s="2"/>
      <c r="YD1226" s="2"/>
      <c r="YE1226" s="2"/>
      <c r="YF1226" s="2"/>
      <c r="YG1226" s="2"/>
      <c r="YH1226" s="2"/>
      <c r="YI1226" s="2"/>
      <c r="YJ1226" s="2"/>
      <c r="YK1226" s="2"/>
      <c r="YL1226" s="2"/>
      <c r="YM1226" s="2"/>
      <c r="YN1226" s="2"/>
      <c r="YO1226" s="2"/>
      <c r="YP1226" s="2"/>
      <c r="YQ1226" s="2"/>
      <c r="YR1226" s="2"/>
      <c r="YS1226" s="2"/>
      <c r="YT1226" s="2"/>
      <c r="YU1226" s="2"/>
      <c r="YV1226" s="2"/>
      <c r="YW1226" s="2"/>
      <c r="YX1226" s="2"/>
      <c r="YY1226" s="2"/>
      <c r="YZ1226" s="2"/>
      <c r="ZA1226" s="2"/>
      <c r="ZB1226" s="2"/>
      <c r="ZC1226" s="2"/>
      <c r="ZD1226" s="2"/>
      <c r="ZE1226" s="2"/>
      <c r="ZF1226" s="2"/>
      <c r="ZG1226" s="2"/>
      <c r="ZH1226" s="2"/>
      <c r="ZI1226" s="2"/>
      <c r="ZJ1226" s="2"/>
      <c r="ZK1226" s="2"/>
      <c r="ZL1226" s="2"/>
      <c r="ZM1226" s="2"/>
      <c r="ZN1226" s="2"/>
      <c r="ZO1226" s="2"/>
      <c r="ZP1226" s="2"/>
      <c r="ZQ1226" s="2"/>
      <c r="ZR1226" s="2"/>
      <c r="ZS1226" s="2"/>
      <c r="ZT1226" s="2"/>
      <c r="ZU1226" s="2"/>
      <c r="ZV1226" s="2"/>
      <c r="ZW1226" s="2"/>
      <c r="ZX1226" s="2"/>
      <c r="ZY1226" s="2"/>
      <c r="ZZ1226" s="2"/>
      <c r="AAA1226" s="2"/>
      <c r="AAB1226" s="2"/>
      <c r="AAC1226" s="2"/>
      <c r="AAD1226" s="2"/>
      <c r="AAE1226" s="2"/>
      <c r="AAF1226" s="2"/>
      <c r="AAG1226" s="2"/>
      <c r="AAH1226" s="2"/>
      <c r="AAI1226" s="2"/>
      <c r="AAJ1226" s="2"/>
      <c r="AAK1226" s="2"/>
      <c r="AAL1226" s="2"/>
      <c r="AAM1226" s="2"/>
      <c r="AAN1226" s="2"/>
      <c r="AAO1226" s="2"/>
      <c r="AAP1226" s="2"/>
      <c r="AAQ1226" s="2"/>
      <c r="AAR1226" s="2"/>
      <c r="AAS1226" s="2"/>
      <c r="AAT1226" s="2"/>
      <c r="AAU1226" s="2"/>
      <c r="AAV1226" s="2"/>
      <c r="AAW1226" s="2"/>
      <c r="AAX1226" s="2"/>
      <c r="AAY1226" s="2"/>
      <c r="AAZ1226" s="2"/>
      <c r="ABA1226" s="2"/>
      <c r="ABB1226" s="2"/>
      <c r="ABC1226" s="2"/>
      <c r="ABD1226" s="2"/>
      <c r="ABE1226" s="2"/>
      <c r="ABF1226" s="2"/>
      <c r="ABG1226" s="2"/>
      <c r="ABH1226" s="2"/>
      <c r="ABI1226" s="2"/>
      <c r="ABJ1226" s="2"/>
      <c r="ABK1226" s="2"/>
      <c r="ABL1226" s="2"/>
      <c r="ABM1226" s="2"/>
      <c r="ABN1226" s="2"/>
      <c r="ABO1226" s="2"/>
      <c r="ABP1226" s="2"/>
      <c r="ABQ1226" s="2"/>
      <c r="ABR1226" s="2"/>
      <c r="ABS1226" s="2"/>
      <c r="ABT1226" s="2"/>
      <c r="ABU1226" s="2"/>
      <c r="ABV1226" s="2"/>
      <c r="ABW1226" s="2"/>
      <c r="ABX1226" s="2"/>
      <c r="ABY1226" s="2"/>
      <c r="ABZ1226" s="2"/>
    </row>
    <row r="1227" spans="1:754" x14ac:dyDescent="0.2">
      <c r="A1227">
        <v>1925</v>
      </c>
      <c r="B1227" s="19" t="s">
        <v>56</v>
      </c>
      <c r="C1227" s="5">
        <v>352596</v>
      </c>
      <c r="D1227" s="5">
        <v>4036</v>
      </c>
      <c r="E1227" s="7">
        <f>C1227/D1227</f>
        <v>87.362735381565912</v>
      </c>
      <c r="F1227" s="11">
        <f>C1227/719507</f>
        <v>0.49005221630922285</v>
      </c>
    </row>
    <row r="1228" spans="1:754" x14ac:dyDescent="0.2">
      <c r="A1228" s="2">
        <v>1935</v>
      </c>
      <c r="B1228" s="19" t="s">
        <v>56</v>
      </c>
      <c r="C1228" s="5">
        <v>314414</v>
      </c>
      <c r="D1228" s="5">
        <v>3774</v>
      </c>
      <c r="E1228" s="7">
        <f>C1228/D1228</f>
        <v>83.310545839957598</v>
      </c>
      <c r="F1228" s="11">
        <f>C1228/719507</f>
        <v>0.43698532467370016</v>
      </c>
      <c r="G1228" s="15"/>
    </row>
    <row r="1229" spans="1:754" x14ac:dyDescent="0.2">
      <c r="A1229" s="2">
        <v>1954</v>
      </c>
      <c r="B1229" s="19" t="s">
        <v>56</v>
      </c>
      <c r="C1229" s="6">
        <v>227497</v>
      </c>
      <c r="D1229" s="5">
        <v>1915</v>
      </c>
      <c r="E1229" s="7">
        <f>C1229/D1229</f>
        <v>118.79738903394257</v>
      </c>
      <c r="F1229" s="11">
        <f>C1229/719507</f>
        <v>0.3161845541461028</v>
      </c>
      <c r="G1229" s="15"/>
    </row>
    <row r="1230" spans="1:754" x14ac:dyDescent="0.2">
      <c r="A1230" s="2">
        <v>1945</v>
      </c>
      <c r="B1230" s="19" t="s">
        <v>56</v>
      </c>
      <c r="C1230" s="6">
        <v>218373</v>
      </c>
      <c r="D1230" s="5">
        <v>3896</v>
      </c>
      <c r="E1230" s="7">
        <f>C1230/D1230</f>
        <v>56.050564681724843</v>
      </c>
      <c r="F1230" s="11">
        <f>C1230/719507</f>
        <v>0.30350364902634719</v>
      </c>
    </row>
    <row r="1231" spans="1:754" x14ac:dyDescent="0.2">
      <c r="A1231" s="2">
        <v>1959</v>
      </c>
      <c r="B1231" s="19" t="s">
        <v>56</v>
      </c>
      <c r="C1231" s="6">
        <v>161922</v>
      </c>
      <c r="D1231" s="5">
        <v>1460</v>
      </c>
      <c r="E1231" s="7">
        <f>C1231/D1231</f>
        <v>110.90547945205479</v>
      </c>
      <c r="F1231" s="11">
        <f>C1231/719507</f>
        <v>0.22504576049989786</v>
      </c>
      <c r="G1231" s="15"/>
    </row>
    <row r="1232" spans="1:754" x14ac:dyDescent="0.2">
      <c r="A1232" s="2">
        <v>1964</v>
      </c>
      <c r="B1232" s="19" t="s">
        <v>56</v>
      </c>
      <c r="C1232" s="6">
        <v>130916</v>
      </c>
      <c r="D1232" s="5">
        <v>964</v>
      </c>
      <c r="E1232" s="7">
        <f>C1232/D1232</f>
        <v>135.80497925311204</v>
      </c>
      <c r="F1232" s="11">
        <f>C1232/719507</f>
        <v>0.18195236460520883</v>
      </c>
      <c r="G1232" s="15"/>
    </row>
    <row r="1233" spans="1:754" x14ac:dyDescent="0.2">
      <c r="A1233" s="2">
        <v>1969</v>
      </c>
      <c r="B1233" s="19" t="s">
        <v>56</v>
      </c>
      <c r="C1233" s="6">
        <v>91581</v>
      </c>
      <c r="D1233" s="5">
        <v>761</v>
      </c>
      <c r="E1233" s="7">
        <f>C1233/D1233</f>
        <v>120.34296977660972</v>
      </c>
      <c r="F1233" s="11">
        <f>C1233/719507</f>
        <v>0.1272829868229218</v>
      </c>
      <c r="G1233" s="15"/>
    </row>
    <row r="1234" spans="1:754" x14ac:dyDescent="0.2">
      <c r="A1234">
        <v>1992</v>
      </c>
      <c r="B1234" s="19" t="s">
        <v>57</v>
      </c>
      <c r="C1234" s="6">
        <v>5811</v>
      </c>
      <c r="D1234">
        <v>57</v>
      </c>
      <c r="E1234" s="7">
        <f>C1234/D1234</f>
        <v>101.94736842105263</v>
      </c>
      <c r="F1234" s="11">
        <f>C1234/554848</f>
        <v>1.0473138589307342E-2</v>
      </c>
      <c r="G1234" s="14">
        <v>60808</v>
      </c>
      <c r="H1234" s="16">
        <f>C1234/G1234</f>
        <v>9.5563083804762528E-2</v>
      </c>
    </row>
    <row r="1235" spans="1:754" x14ac:dyDescent="0.2">
      <c r="A1235" s="2">
        <v>2002</v>
      </c>
      <c r="B1235" s="19" t="s">
        <v>57</v>
      </c>
      <c r="C1235" s="6">
        <v>6400</v>
      </c>
      <c r="D1235">
        <v>72</v>
      </c>
      <c r="E1235" s="7">
        <f>C1235/D1235</f>
        <v>88.888888888888886</v>
      </c>
      <c r="F1235" s="11">
        <f>C1235/554848</f>
        <v>1.153469058192514E-2</v>
      </c>
      <c r="G1235" s="5">
        <v>63774</v>
      </c>
      <c r="H1235" s="16">
        <f>C1235/G1235</f>
        <v>0.10035437639163296</v>
      </c>
    </row>
    <row r="1236" spans="1:754" x14ac:dyDescent="0.2">
      <c r="A1236" s="2">
        <v>2007</v>
      </c>
      <c r="B1236" s="19" t="s">
        <v>57</v>
      </c>
      <c r="C1236" s="5">
        <v>8555</v>
      </c>
      <c r="D1236">
        <v>86</v>
      </c>
      <c r="E1236" s="7">
        <f>C1236/D1236</f>
        <v>99.476744186046517</v>
      </c>
      <c r="F1236" s="11">
        <f>C1236/554848</f>
        <v>1.5418637176307745E-2</v>
      </c>
      <c r="G1236" s="14">
        <v>65740</v>
      </c>
      <c r="H1236" s="16">
        <f>C1236/G1236</f>
        <v>0.13013386066321875</v>
      </c>
    </row>
    <row r="1237" spans="1:754" x14ac:dyDescent="0.2">
      <c r="A1237" s="2">
        <v>1974</v>
      </c>
      <c r="B1237" s="19" t="s">
        <v>57</v>
      </c>
      <c r="C1237" s="6">
        <v>7350</v>
      </c>
      <c r="D1237" s="5">
        <v>46</v>
      </c>
      <c r="E1237" s="7">
        <f>C1237/D1237</f>
        <v>159.78260869565219</v>
      </c>
      <c r="F1237" s="11">
        <f>C1237/554848</f>
        <v>1.3246871215179652E-2</v>
      </c>
      <c r="G1237" s="14">
        <v>52845</v>
      </c>
      <c r="H1237" s="16">
        <f>C1237/G1237</f>
        <v>0.13908600624467782</v>
      </c>
    </row>
    <row r="1238" spans="1:754" x14ac:dyDescent="0.2">
      <c r="A1238" s="2">
        <v>2012</v>
      </c>
      <c r="B1238" s="19" t="s">
        <v>57</v>
      </c>
      <c r="C1238" s="5">
        <v>9528</v>
      </c>
      <c r="D1238">
        <v>117</v>
      </c>
      <c r="E1238" s="7">
        <f>C1238/D1238</f>
        <v>81.435897435897431</v>
      </c>
      <c r="F1238" s="11">
        <f>C1238/554848</f>
        <v>1.7172270603841053E-2</v>
      </c>
      <c r="G1238" s="5">
        <v>65438</v>
      </c>
      <c r="H1238" s="16">
        <f>C1238/G1238</f>
        <v>0.1456034719887527</v>
      </c>
    </row>
    <row r="1239" spans="1:754" x14ac:dyDescent="0.2">
      <c r="A1239">
        <v>1997</v>
      </c>
      <c r="B1239" s="19" t="s">
        <v>57</v>
      </c>
      <c r="C1239" s="6">
        <v>9187</v>
      </c>
      <c r="D1239">
        <v>58</v>
      </c>
      <c r="E1239" s="7">
        <f>C1239/D1239</f>
        <v>158.39655172413794</v>
      </c>
      <c r="F1239" s="11">
        <f>C1239/554848</f>
        <v>1.6557687871272854E-2</v>
      </c>
      <c r="G1239" s="5">
        <v>62460</v>
      </c>
      <c r="H1239" s="16">
        <f>C1239/G1239</f>
        <v>0.14708613512648094</v>
      </c>
    </row>
    <row r="1240" spans="1:754" x14ac:dyDescent="0.2">
      <c r="A1240">
        <v>1987</v>
      </c>
      <c r="B1240" s="19" t="s">
        <v>57</v>
      </c>
      <c r="C1240" s="6">
        <v>8500</v>
      </c>
      <c r="D1240" s="5">
        <v>61</v>
      </c>
      <c r="E1240" s="7">
        <f>C1240/D1240</f>
        <v>139.34426229508196</v>
      </c>
      <c r="F1240" s="11">
        <f>C1240/554848</f>
        <v>1.5319510929119326E-2</v>
      </c>
      <c r="G1240" s="5">
        <v>56569</v>
      </c>
      <c r="H1240" s="16">
        <f>C1240/G1240</f>
        <v>0.1502589757641111</v>
      </c>
    </row>
    <row r="1241" spans="1:754" x14ac:dyDescent="0.2">
      <c r="A1241" s="2">
        <v>2017</v>
      </c>
      <c r="B1241" s="19" t="s">
        <v>57</v>
      </c>
      <c r="C1241" s="5">
        <v>10086</v>
      </c>
      <c r="D1241">
        <v>80</v>
      </c>
      <c r="E1241" s="7">
        <f>C1241/D1241</f>
        <v>126.075</v>
      </c>
      <c r="F1241" s="11">
        <f>C1241/554848</f>
        <v>1.817795143895265E-2</v>
      </c>
      <c r="G1241" s="5">
        <v>64406</v>
      </c>
      <c r="H1241" s="16">
        <f>C1241/G1241</f>
        <v>0.15660031674067634</v>
      </c>
    </row>
    <row r="1242" spans="1:754" x14ac:dyDescent="0.2">
      <c r="A1242" s="2">
        <v>1978</v>
      </c>
      <c r="B1242" s="19" t="s">
        <v>57</v>
      </c>
      <c r="C1242" s="6">
        <v>10389</v>
      </c>
      <c r="D1242" s="5">
        <v>66</v>
      </c>
      <c r="E1242" s="7">
        <f>C1242/D1242</f>
        <v>157.40909090909091</v>
      </c>
      <c r="F1242" s="11">
        <f>C1242/554848</f>
        <v>1.8724046946190669E-2</v>
      </c>
      <c r="G1242" s="5">
        <v>54824</v>
      </c>
      <c r="H1242" s="16">
        <f>C1242/G1242</f>
        <v>0.18949730045235663</v>
      </c>
    </row>
    <row r="1243" spans="1:754" x14ac:dyDescent="0.2">
      <c r="A1243">
        <v>1982</v>
      </c>
      <c r="B1243" s="19" t="s">
        <v>57</v>
      </c>
      <c r="C1243" s="6">
        <v>10474</v>
      </c>
      <c r="D1243" s="5">
        <v>76</v>
      </c>
      <c r="E1243" s="7">
        <f>C1243/D1243</f>
        <v>137.81578947368422</v>
      </c>
      <c r="F1243" s="11">
        <f>C1243/554848</f>
        <v>1.8877242055481861E-2</v>
      </c>
      <c r="G1243" s="5">
        <v>55031</v>
      </c>
      <c r="H1243" s="16">
        <f>C1243/G1243</f>
        <v>0.19032908724173647</v>
      </c>
      <c r="DU1243" s="2"/>
      <c r="DV1243" s="2"/>
      <c r="DW1243" s="2"/>
      <c r="DX1243" s="2"/>
      <c r="DY1243" s="2"/>
      <c r="DZ1243" s="2"/>
      <c r="EA1243" s="2"/>
      <c r="EB1243" s="2"/>
      <c r="EC1243" s="2"/>
      <c r="ED1243" s="2"/>
      <c r="EE1243" s="2"/>
      <c r="EF1243" s="2"/>
      <c r="EG1243" s="2"/>
      <c r="EH1243" s="2"/>
      <c r="EI1243" s="2"/>
      <c r="EJ1243" s="2"/>
      <c r="EK1243" s="2"/>
      <c r="EL1243" s="2"/>
      <c r="EM1243" s="2"/>
      <c r="EN1243" s="2"/>
      <c r="EO1243" s="2"/>
      <c r="EP1243" s="2"/>
      <c r="EQ1243" s="2"/>
      <c r="ER1243" s="2"/>
      <c r="ES1243" s="2"/>
      <c r="ET1243" s="2"/>
      <c r="EU1243" s="2"/>
      <c r="EV1243" s="2"/>
      <c r="EW1243" s="2"/>
      <c r="EX1243" s="2"/>
      <c r="EY1243" s="2"/>
      <c r="EZ1243" s="2"/>
      <c r="FA1243" s="2"/>
      <c r="FB1243" s="2"/>
      <c r="FC1243" s="2"/>
      <c r="FD1243" s="2"/>
      <c r="FE1243" s="2"/>
      <c r="FF1243" s="2"/>
      <c r="FG1243" s="2"/>
      <c r="FH1243" s="2"/>
      <c r="FI1243" s="2"/>
      <c r="FJ1243" s="2"/>
      <c r="FK1243" s="2"/>
      <c r="FL1243" s="2"/>
      <c r="FM1243" s="2"/>
      <c r="FN1243" s="2"/>
      <c r="FO1243" s="2"/>
      <c r="FP1243" s="2"/>
      <c r="FQ1243" s="2"/>
      <c r="FR1243" s="2"/>
      <c r="FS1243" s="2"/>
      <c r="FT1243" s="2"/>
      <c r="FU1243" s="2"/>
      <c r="FV1243" s="2"/>
      <c r="FW1243" s="2"/>
      <c r="FX1243" s="2"/>
      <c r="FY1243" s="2"/>
      <c r="FZ1243" s="2"/>
      <c r="GA1243" s="2"/>
      <c r="GB1243" s="2"/>
      <c r="GC1243" s="2"/>
      <c r="GD1243" s="2"/>
      <c r="GE1243" s="2"/>
      <c r="GF1243" s="2"/>
      <c r="GG1243" s="2"/>
      <c r="GH1243" s="2"/>
      <c r="GI1243" s="2"/>
      <c r="GJ1243" s="2"/>
      <c r="GK1243" s="2"/>
      <c r="GL1243" s="2"/>
      <c r="GM1243" s="2"/>
      <c r="GN1243" s="2"/>
      <c r="GO1243" s="2"/>
      <c r="GP1243" s="2"/>
      <c r="GQ1243" s="2"/>
      <c r="GR1243" s="2"/>
      <c r="GS1243" s="2"/>
      <c r="GT1243" s="2"/>
      <c r="GU1243" s="2"/>
      <c r="GV1243" s="2"/>
      <c r="GW1243" s="2"/>
      <c r="GX1243" s="2"/>
      <c r="GY1243" s="2"/>
      <c r="GZ1243" s="2"/>
      <c r="HA1243" s="2"/>
      <c r="HB1243" s="2"/>
      <c r="HC1243" s="2"/>
      <c r="HD1243" s="2"/>
      <c r="HE1243" s="2"/>
      <c r="HF1243" s="2"/>
      <c r="HG1243" s="2"/>
      <c r="HH1243" s="2"/>
      <c r="HI1243" s="2"/>
      <c r="HJ1243" s="2"/>
      <c r="HK1243" s="2"/>
      <c r="HL1243" s="2"/>
      <c r="HM1243" s="2"/>
      <c r="HN1243" s="2"/>
      <c r="HO1243" s="2"/>
      <c r="HP1243" s="2"/>
      <c r="HQ1243" s="2"/>
      <c r="HR1243" s="2"/>
      <c r="HS1243" s="2"/>
      <c r="HT1243" s="2"/>
      <c r="HU1243" s="2"/>
      <c r="HV1243" s="2"/>
      <c r="HW1243" s="2"/>
      <c r="HX1243" s="2"/>
      <c r="HY1243" s="2"/>
      <c r="HZ1243" s="2"/>
      <c r="IA1243" s="2"/>
      <c r="IB1243" s="2"/>
      <c r="IC1243" s="2"/>
      <c r="ID1243" s="2"/>
      <c r="IE1243" s="2"/>
      <c r="IF1243" s="2"/>
      <c r="IG1243" s="2"/>
      <c r="IH1243" s="2"/>
      <c r="II1243" s="2"/>
      <c r="IJ1243" s="2"/>
      <c r="IK1243" s="2"/>
      <c r="IL1243" s="2"/>
      <c r="IM1243" s="2"/>
      <c r="IN1243" s="2"/>
      <c r="IO1243" s="2"/>
      <c r="IP1243" s="2"/>
      <c r="IQ1243" s="2"/>
      <c r="IR1243" s="2"/>
      <c r="IS1243" s="2"/>
      <c r="IT1243" s="2"/>
      <c r="IU1243" s="2"/>
      <c r="IV1243" s="2"/>
      <c r="IW1243" s="2"/>
      <c r="IX1243" s="2"/>
      <c r="IY1243" s="2"/>
      <c r="IZ1243" s="2"/>
      <c r="JA1243" s="2"/>
      <c r="JB1243" s="2"/>
      <c r="JC1243" s="2"/>
      <c r="JD1243" s="2"/>
      <c r="JE1243" s="2"/>
      <c r="JF1243" s="2"/>
      <c r="JG1243" s="2"/>
      <c r="JH1243" s="2"/>
      <c r="JI1243" s="2"/>
      <c r="JJ1243" s="2"/>
      <c r="JK1243" s="2"/>
      <c r="JL1243" s="2"/>
      <c r="JM1243" s="2"/>
      <c r="JN1243" s="2"/>
      <c r="JO1243" s="2"/>
      <c r="JP1243" s="2"/>
      <c r="JQ1243" s="2"/>
      <c r="JR1243" s="2"/>
      <c r="JS1243" s="2"/>
      <c r="JT1243" s="2"/>
      <c r="JU1243" s="2"/>
      <c r="JV1243" s="2"/>
      <c r="JW1243" s="2"/>
      <c r="JX1243" s="2"/>
      <c r="JY1243" s="2"/>
      <c r="JZ1243" s="2"/>
      <c r="KA1243" s="2"/>
      <c r="KB1243" s="2"/>
      <c r="KC1243" s="2"/>
      <c r="KD1243" s="2"/>
      <c r="KE1243" s="2"/>
      <c r="KF1243" s="2"/>
      <c r="KG1243" s="2"/>
      <c r="KH1243" s="2"/>
      <c r="KI1243" s="2"/>
      <c r="KJ1243" s="2"/>
      <c r="KK1243" s="2"/>
      <c r="KL1243" s="2"/>
      <c r="KM1243" s="2"/>
      <c r="KN1243" s="2"/>
      <c r="KO1243" s="2"/>
      <c r="KP1243" s="2"/>
      <c r="KQ1243" s="2"/>
      <c r="KR1243" s="2"/>
      <c r="KS1243" s="2"/>
      <c r="KT1243" s="2"/>
      <c r="KU1243" s="2"/>
      <c r="KV1243" s="2"/>
      <c r="KW1243" s="2"/>
      <c r="KX1243" s="2"/>
      <c r="KY1243" s="2"/>
      <c r="KZ1243" s="2"/>
      <c r="LA1243" s="2"/>
      <c r="LB1243" s="2"/>
      <c r="LC1243" s="2"/>
      <c r="LD1243" s="2"/>
      <c r="LE1243" s="2"/>
      <c r="LF1243" s="2"/>
      <c r="LG1243" s="2"/>
      <c r="LH1243" s="2"/>
      <c r="LI1243" s="2"/>
      <c r="LJ1243" s="2"/>
      <c r="LK1243" s="2"/>
      <c r="LL1243" s="2"/>
      <c r="LM1243" s="2"/>
      <c r="LN1243" s="2"/>
      <c r="LO1243" s="2"/>
      <c r="LP1243" s="2"/>
      <c r="LQ1243" s="2"/>
      <c r="LR1243" s="2"/>
      <c r="LS1243" s="2"/>
      <c r="LT1243" s="2"/>
      <c r="LU1243" s="2"/>
      <c r="LV1243" s="2"/>
      <c r="LW1243" s="2"/>
      <c r="LX1243" s="2"/>
      <c r="LY1243" s="2"/>
      <c r="LZ1243" s="2"/>
      <c r="MA1243" s="2"/>
      <c r="MB1243" s="2"/>
      <c r="MC1243" s="2"/>
      <c r="MD1243" s="2"/>
      <c r="ME1243" s="2"/>
      <c r="MF1243" s="2"/>
      <c r="MG1243" s="2"/>
      <c r="MH1243" s="2"/>
      <c r="MI1243" s="2"/>
      <c r="MJ1243" s="2"/>
      <c r="MK1243" s="2"/>
      <c r="ML1243" s="2"/>
      <c r="MM1243" s="2"/>
      <c r="MN1243" s="2"/>
      <c r="MO1243" s="2"/>
      <c r="MP1243" s="2"/>
      <c r="MQ1243" s="2"/>
      <c r="MR1243" s="2"/>
      <c r="MS1243" s="2"/>
      <c r="MT1243" s="2"/>
      <c r="MU1243" s="2"/>
      <c r="MV1243" s="2"/>
      <c r="MW1243" s="2"/>
      <c r="MX1243" s="2"/>
      <c r="MY1243" s="2"/>
      <c r="MZ1243" s="2"/>
      <c r="NA1243" s="2"/>
      <c r="NB1243" s="2"/>
      <c r="NC1243" s="2"/>
      <c r="ND1243" s="2"/>
      <c r="NE1243" s="2"/>
      <c r="NF1243" s="2"/>
      <c r="NG1243" s="2"/>
      <c r="NH1243" s="2"/>
      <c r="NI1243" s="2"/>
      <c r="NJ1243" s="2"/>
      <c r="NK1243" s="2"/>
      <c r="NL1243" s="2"/>
      <c r="NM1243" s="2"/>
      <c r="NN1243" s="2"/>
      <c r="NO1243" s="2"/>
      <c r="NP1243" s="2"/>
      <c r="NQ1243" s="2"/>
      <c r="NR1243" s="2"/>
      <c r="NS1243" s="2"/>
      <c r="NT1243" s="2"/>
      <c r="NU1243" s="2"/>
      <c r="NV1243" s="2"/>
      <c r="NW1243" s="2"/>
      <c r="NX1243" s="2"/>
      <c r="NY1243" s="2"/>
      <c r="NZ1243" s="2"/>
      <c r="OA1243" s="2"/>
      <c r="OB1243" s="2"/>
      <c r="OC1243" s="2"/>
      <c r="OD1243" s="2"/>
      <c r="OE1243" s="2"/>
      <c r="OF1243" s="2"/>
      <c r="OG1243" s="2"/>
      <c r="OH1243" s="2"/>
      <c r="OI1243" s="2"/>
      <c r="OJ1243" s="2"/>
      <c r="OK1243" s="2"/>
      <c r="OL1243" s="2"/>
      <c r="OM1243" s="2"/>
      <c r="ON1243" s="2"/>
      <c r="OO1243" s="2"/>
      <c r="OP1243" s="2"/>
      <c r="OQ1243" s="2"/>
      <c r="OR1243" s="2"/>
      <c r="OS1243" s="2"/>
      <c r="OT1243" s="2"/>
      <c r="OU1243" s="2"/>
      <c r="OV1243" s="2"/>
      <c r="OW1243" s="2"/>
      <c r="OX1243" s="2"/>
      <c r="OY1243" s="2"/>
      <c r="OZ1243" s="2"/>
      <c r="PA1243" s="2"/>
      <c r="PB1243" s="2"/>
      <c r="PC1243" s="2"/>
      <c r="PD1243" s="2"/>
      <c r="PE1243" s="2"/>
      <c r="PF1243" s="2"/>
      <c r="PG1243" s="2"/>
      <c r="PH1243" s="2"/>
      <c r="PI1243" s="2"/>
      <c r="PJ1243" s="2"/>
      <c r="PK1243" s="2"/>
      <c r="PL1243" s="2"/>
      <c r="PM1243" s="2"/>
      <c r="PN1243" s="2"/>
      <c r="PO1243" s="2"/>
      <c r="PP1243" s="2"/>
      <c r="PQ1243" s="2"/>
      <c r="PR1243" s="2"/>
      <c r="PS1243" s="2"/>
      <c r="PT1243" s="2"/>
      <c r="PU1243" s="2"/>
      <c r="PV1243" s="2"/>
      <c r="PW1243" s="2"/>
      <c r="PX1243" s="2"/>
      <c r="PY1243" s="2"/>
      <c r="PZ1243" s="2"/>
      <c r="QA1243" s="2"/>
      <c r="QB1243" s="2"/>
      <c r="QC1243" s="2"/>
      <c r="QD1243" s="2"/>
      <c r="QE1243" s="2"/>
      <c r="QF1243" s="2"/>
      <c r="QG1243" s="2"/>
      <c r="QH1243" s="2"/>
      <c r="QI1243" s="2"/>
      <c r="QJ1243" s="2"/>
      <c r="QK1243" s="2"/>
      <c r="QL1243" s="2"/>
      <c r="QM1243" s="2"/>
      <c r="QN1243" s="2"/>
      <c r="QO1243" s="2"/>
      <c r="QP1243" s="2"/>
      <c r="QQ1243" s="2"/>
      <c r="QR1243" s="2"/>
      <c r="QS1243" s="2"/>
      <c r="QT1243" s="2"/>
      <c r="QU1243" s="2"/>
      <c r="QV1243" s="2"/>
      <c r="QW1243" s="2"/>
      <c r="QX1243" s="2"/>
      <c r="QY1243" s="2"/>
      <c r="QZ1243" s="2"/>
      <c r="RA1243" s="2"/>
      <c r="RB1243" s="2"/>
      <c r="RC1243" s="2"/>
      <c r="RD1243" s="2"/>
      <c r="RE1243" s="2"/>
      <c r="RF1243" s="2"/>
      <c r="RG1243" s="2"/>
      <c r="RH1243" s="2"/>
      <c r="RI1243" s="2"/>
      <c r="RJ1243" s="2"/>
      <c r="RK1243" s="2"/>
      <c r="RL1243" s="2"/>
      <c r="RM1243" s="2"/>
      <c r="RN1243" s="2"/>
      <c r="RO1243" s="2"/>
      <c r="RP1243" s="2"/>
      <c r="RQ1243" s="2"/>
      <c r="RR1243" s="2"/>
      <c r="RS1243" s="2"/>
      <c r="RT1243" s="2"/>
      <c r="RU1243" s="2"/>
      <c r="RV1243" s="2"/>
      <c r="RW1243" s="2"/>
      <c r="RX1243" s="2"/>
      <c r="RY1243" s="2"/>
      <c r="RZ1243" s="2"/>
      <c r="SA1243" s="2"/>
      <c r="SB1243" s="2"/>
      <c r="SC1243" s="2"/>
      <c r="SD1243" s="2"/>
      <c r="SE1243" s="2"/>
      <c r="SF1243" s="2"/>
      <c r="SG1243" s="2"/>
      <c r="SH1243" s="2"/>
      <c r="SI1243" s="2"/>
      <c r="SJ1243" s="2"/>
      <c r="SK1243" s="2"/>
      <c r="SL1243" s="2"/>
      <c r="SM1243" s="2"/>
      <c r="SN1243" s="2"/>
      <c r="SO1243" s="2"/>
      <c r="SP1243" s="2"/>
      <c r="SQ1243" s="2"/>
      <c r="SR1243" s="2"/>
      <c r="SS1243" s="2"/>
      <c r="ST1243" s="2"/>
      <c r="SU1243" s="2"/>
      <c r="SV1243" s="2"/>
      <c r="SW1243" s="2"/>
      <c r="SX1243" s="2"/>
      <c r="SY1243" s="2"/>
      <c r="SZ1243" s="2"/>
      <c r="TA1243" s="2"/>
      <c r="TB1243" s="2"/>
      <c r="TC1243" s="2"/>
      <c r="TD1243" s="2"/>
      <c r="TE1243" s="2"/>
      <c r="TF1243" s="2"/>
      <c r="TG1243" s="2"/>
      <c r="TH1243" s="2"/>
      <c r="TI1243" s="2"/>
      <c r="TJ1243" s="2"/>
      <c r="TK1243" s="2"/>
      <c r="TL1243" s="2"/>
      <c r="TM1243" s="2"/>
      <c r="TN1243" s="2"/>
      <c r="TO1243" s="2"/>
      <c r="TP1243" s="2"/>
      <c r="TQ1243" s="2"/>
      <c r="TR1243" s="2"/>
      <c r="TS1243" s="2"/>
      <c r="TT1243" s="2"/>
      <c r="TU1243" s="2"/>
      <c r="TV1243" s="2"/>
      <c r="TW1243" s="2"/>
      <c r="TX1243" s="2"/>
      <c r="TY1243" s="2"/>
      <c r="TZ1243" s="2"/>
      <c r="UA1243" s="2"/>
      <c r="UB1243" s="2"/>
      <c r="UC1243" s="2"/>
      <c r="UD1243" s="2"/>
      <c r="UE1243" s="2"/>
      <c r="UF1243" s="2"/>
      <c r="UG1243" s="2"/>
      <c r="UH1243" s="2"/>
      <c r="UI1243" s="2"/>
      <c r="UJ1243" s="2"/>
      <c r="UK1243" s="2"/>
      <c r="UL1243" s="2"/>
      <c r="UM1243" s="2"/>
      <c r="UN1243" s="2"/>
      <c r="UO1243" s="2"/>
      <c r="UP1243" s="2"/>
      <c r="UQ1243" s="2"/>
      <c r="UR1243" s="2"/>
      <c r="US1243" s="2"/>
      <c r="UT1243" s="2"/>
      <c r="UU1243" s="2"/>
      <c r="UV1243" s="2"/>
      <c r="UW1243" s="2"/>
      <c r="UX1243" s="2"/>
      <c r="UY1243" s="2"/>
      <c r="UZ1243" s="2"/>
      <c r="VA1243" s="2"/>
      <c r="VB1243" s="2"/>
      <c r="VC1243" s="2"/>
      <c r="VD1243" s="2"/>
      <c r="VE1243" s="2"/>
      <c r="VF1243" s="2"/>
      <c r="VG1243" s="2"/>
      <c r="VH1243" s="2"/>
      <c r="VI1243" s="2"/>
      <c r="VJ1243" s="2"/>
      <c r="VK1243" s="2"/>
      <c r="VL1243" s="2"/>
      <c r="VM1243" s="2"/>
      <c r="VN1243" s="2"/>
      <c r="VO1243" s="2"/>
      <c r="VP1243" s="2"/>
      <c r="VQ1243" s="2"/>
      <c r="VR1243" s="2"/>
      <c r="VS1243" s="2"/>
      <c r="VT1243" s="2"/>
      <c r="VU1243" s="2"/>
      <c r="VV1243" s="2"/>
      <c r="VW1243" s="2"/>
      <c r="VX1243" s="2"/>
      <c r="VY1243" s="2"/>
      <c r="VZ1243" s="2"/>
      <c r="WA1243" s="2"/>
      <c r="WB1243" s="2"/>
      <c r="WC1243" s="2"/>
      <c r="WD1243" s="2"/>
      <c r="WE1243" s="2"/>
      <c r="WF1243" s="2"/>
      <c r="WG1243" s="2"/>
      <c r="WH1243" s="2"/>
      <c r="WI1243" s="2"/>
      <c r="WJ1243" s="2"/>
      <c r="WK1243" s="2"/>
      <c r="WL1243" s="2"/>
      <c r="WM1243" s="2"/>
      <c r="WN1243" s="2"/>
      <c r="WO1243" s="2"/>
      <c r="WP1243" s="2"/>
      <c r="WQ1243" s="2"/>
      <c r="WR1243" s="2"/>
      <c r="WS1243" s="2"/>
      <c r="WT1243" s="2"/>
      <c r="WU1243" s="2"/>
      <c r="WV1243" s="2"/>
      <c r="WW1243" s="2"/>
      <c r="WX1243" s="2"/>
      <c r="WY1243" s="2"/>
      <c r="WZ1243" s="2"/>
      <c r="XA1243" s="2"/>
      <c r="XB1243" s="2"/>
      <c r="XC1243" s="2"/>
      <c r="XD1243" s="2"/>
      <c r="XE1243" s="2"/>
      <c r="XF1243" s="2"/>
      <c r="XG1243" s="2"/>
      <c r="XH1243" s="2"/>
      <c r="XI1243" s="2"/>
      <c r="XJ1243" s="2"/>
      <c r="XK1243" s="2"/>
      <c r="XL1243" s="2"/>
      <c r="XM1243" s="2"/>
      <c r="XN1243" s="2"/>
      <c r="XO1243" s="2"/>
      <c r="XP1243" s="2"/>
      <c r="XQ1243" s="2"/>
      <c r="XR1243" s="2"/>
      <c r="XS1243" s="2"/>
      <c r="XT1243" s="2"/>
      <c r="XU1243" s="2"/>
      <c r="XV1243" s="2"/>
      <c r="XW1243" s="2"/>
      <c r="XX1243" s="2"/>
      <c r="XY1243" s="2"/>
      <c r="XZ1243" s="2"/>
      <c r="YA1243" s="2"/>
      <c r="YB1243" s="2"/>
      <c r="YC1243" s="2"/>
      <c r="YD1243" s="2"/>
      <c r="YE1243" s="2"/>
      <c r="YF1243" s="2"/>
      <c r="YG1243" s="2"/>
      <c r="YH1243" s="2"/>
      <c r="YI1243" s="2"/>
      <c r="YJ1243" s="2"/>
      <c r="YK1243" s="2"/>
      <c r="YL1243" s="2"/>
      <c r="YM1243" s="2"/>
      <c r="YN1243" s="2"/>
      <c r="YO1243" s="2"/>
      <c r="YP1243" s="2"/>
      <c r="YQ1243" s="2"/>
      <c r="YR1243" s="2"/>
      <c r="YS1243" s="2"/>
      <c r="YT1243" s="2"/>
      <c r="YU1243" s="2"/>
      <c r="YV1243" s="2"/>
      <c r="YW1243" s="2"/>
      <c r="YX1243" s="2"/>
      <c r="YY1243" s="2"/>
      <c r="YZ1243" s="2"/>
      <c r="ZA1243" s="2"/>
      <c r="ZB1243" s="2"/>
      <c r="ZC1243" s="2"/>
      <c r="ZD1243" s="2"/>
      <c r="ZE1243" s="2"/>
      <c r="ZF1243" s="2"/>
      <c r="ZG1243" s="2"/>
      <c r="ZH1243" s="2"/>
      <c r="ZI1243" s="2"/>
      <c r="ZJ1243" s="2"/>
      <c r="ZK1243" s="2"/>
      <c r="ZL1243" s="2"/>
      <c r="ZM1243" s="2"/>
      <c r="ZN1243" s="2"/>
      <c r="ZO1243" s="2"/>
      <c r="ZP1243" s="2"/>
      <c r="ZQ1243" s="2"/>
      <c r="ZR1243" s="2"/>
      <c r="ZS1243" s="2"/>
      <c r="ZT1243" s="2"/>
      <c r="ZU1243" s="2"/>
      <c r="ZV1243" s="2"/>
      <c r="ZW1243" s="2"/>
      <c r="ZX1243" s="2"/>
      <c r="ZY1243" s="2"/>
      <c r="ZZ1243" s="2"/>
      <c r="AAA1243" s="2"/>
      <c r="AAB1243" s="2"/>
      <c r="AAC1243" s="2"/>
      <c r="AAD1243" s="2"/>
      <c r="AAE1243" s="2"/>
      <c r="AAF1243" s="2"/>
      <c r="AAG1243" s="2"/>
      <c r="AAH1243" s="2"/>
      <c r="AAI1243" s="2"/>
      <c r="AAJ1243" s="2"/>
      <c r="AAK1243" s="2"/>
      <c r="AAL1243" s="2"/>
      <c r="AAM1243" s="2"/>
      <c r="AAN1243" s="2"/>
      <c r="AAO1243" s="2"/>
      <c r="AAP1243" s="2"/>
      <c r="AAQ1243" s="2"/>
      <c r="AAR1243" s="2"/>
      <c r="AAS1243" s="2"/>
      <c r="AAT1243" s="2"/>
      <c r="AAU1243" s="2"/>
      <c r="AAV1243" s="2"/>
      <c r="AAW1243" s="2"/>
      <c r="AAX1243" s="2"/>
      <c r="AAY1243" s="2"/>
      <c r="AAZ1243" s="2"/>
      <c r="ABA1243" s="2"/>
      <c r="ABB1243" s="2"/>
      <c r="ABC1243" s="2"/>
      <c r="ABD1243" s="2"/>
      <c r="ABE1243" s="2"/>
      <c r="ABF1243" s="2"/>
      <c r="ABG1243" s="2"/>
      <c r="ABH1243" s="2"/>
      <c r="ABI1243" s="2"/>
      <c r="ABJ1243" s="2"/>
      <c r="ABK1243" s="2"/>
      <c r="ABL1243" s="2"/>
      <c r="ABM1243" s="2"/>
      <c r="ABN1243" s="2"/>
      <c r="ABO1243" s="2"/>
      <c r="ABP1243" s="2"/>
      <c r="ABQ1243" s="2"/>
      <c r="ABR1243" s="2"/>
      <c r="ABS1243" s="2"/>
      <c r="ABT1243" s="2"/>
      <c r="ABU1243" s="2"/>
      <c r="ABV1243" s="2"/>
      <c r="ABW1243" s="2"/>
      <c r="ABX1243" s="2"/>
      <c r="ABY1243" s="2"/>
      <c r="ABZ1243" s="2"/>
    </row>
    <row r="1244" spans="1:754" x14ac:dyDescent="0.2">
      <c r="A1244" s="2">
        <v>1950</v>
      </c>
      <c r="B1244" s="19" t="s">
        <v>57</v>
      </c>
      <c r="C1244" s="6">
        <v>81007</v>
      </c>
      <c r="D1244" s="5">
        <v>547</v>
      </c>
      <c r="E1244" s="7">
        <f>C1244/D1244</f>
        <v>148.09323583180986</v>
      </c>
      <c r="F1244" s="11">
        <f>C1244/554848</f>
        <v>0.14599854374531404</v>
      </c>
      <c r="G1244" s="12">
        <v>36035</v>
      </c>
      <c r="H1244" s="16">
        <f>C1244/G1244</f>
        <v>2.2480088802553073</v>
      </c>
    </row>
    <row r="1245" spans="1:754" x14ac:dyDescent="0.2">
      <c r="A1245" s="2">
        <v>1940</v>
      </c>
      <c r="B1245" s="19" t="s">
        <v>57</v>
      </c>
      <c r="C1245" s="6">
        <v>119714</v>
      </c>
      <c r="D1245" s="5">
        <v>1096</v>
      </c>
      <c r="E1245" s="7">
        <f>C1245/D1245</f>
        <v>109.22810218978103</v>
      </c>
      <c r="F1245" s="11">
        <f>C1245/554848</f>
        <v>0.2157599919257166</v>
      </c>
      <c r="G1245" s="9">
        <v>36035</v>
      </c>
      <c r="H1245" s="16">
        <f>C1245/G1245</f>
        <v>3.3221590120715971</v>
      </c>
    </row>
    <row r="1246" spans="1:754" x14ac:dyDescent="0.2">
      <c r="A1246">
        <v>1930</v>
      </c>
      <c r="B1246" s="19" t="s">
        <v>57</v>
      </c>
      <c r="C1246" s="5">
        <v>130372</v>
      </c>
      <c r="D1246" s="6">
        <v>889</v>
      </c>
      <c r="E1246" s="7">
        <f>C1246/D1246</f>
        <v>146.65016872890888</v>
      </c>
      <c r="F1246" s="11">
        <f>C1246/554848</f>
        <v>0.2349688563354288</v>
      </c>
      <c r="G1246" s="12">
        <v>31673</v>
      </c>
      <c r="H1246" s="16">
        <f>C1246/G1246</f>
        <v>4.1161872888580175</v>
      </c>
    </row>
    <row r="1247" spans="1:754" x14ac:dyDescent="0.2">
      <c r="A1247">
        <v>1920</v>
      </c>
      <c r="B1247" s="19" t="s">
        <v>57</v>
      </c>
      <c r="C1247" s="5">
        <v>214216</v>
      </c>
      <c r="D1247" s="5">
        <v>1564</v>
      </c>
      <c r="E1247" s="7">
        <f>C1247/D1247</f>
        <v>136.96675191815856</v>
      </c>
      <c r="F1247" s="11">
        <f>C1247/554848</f>
        <v>0.38608051214026184</v>
      </c>
      <c r="G1247" s="9">
        <v>31673</v>
      </c>
      <c r="H1247" s="16">
        <f>C1247/G1247</f>
        <v>6.7633631168503143</v>
      </c>
    </row>
    <row r="1248" spans="1:754" x14ac:dyDescent="0.2">
      <c r="A1248">
        <v>1910</v>
      </c>
      <c r="B1248" s="19" t="s">
        <v>57</v>
      </c>
      <c r="C1248" s="5">
        <v>250349</v>
      </c>
      <c r="D1248" s="5">
        <v>1866</v>
      </c>
      <c r="E1248" s="7">
        <f>C1248/D1248</f>
        <v>134.16345123258307</v>
      </c>
      <c r="F1248" s="11">
        <f>C1248/554848</f>
        <v>0.45120285195224641</v>
      </c>
      <c r="DU1248" s="2"/>
      <c r="DV1248" s="2"/>
      <c r="DW1248" s="2"/>
      <c r="DX1248" s="2"/>
      <c r="DY1248" s="2"/>
      <c r="DZ1248" s="2"/>
      <c r="EA1248" s="2"/>
      <c r="EB1248" s="2"/>
      <c r="EC1248" s="2"/>
      <c r="ED1248" s="2"/>
      <c r="EE1248" s="2"/>
      <c r="EF1248" s="2"/>
      <c r="EG1248" s="2"/>
      <c r="EH1248" s="2"/>
      <c r="EI1248" s="2"/>
      <c r="EJ1248" s="2"/>
      <c r="EK1248" s="2"/>
      <c r="EL1248" s="2"/>
      <c r="EM1248" s="2"/>
      <c r="EN1248" s="2"/>
      <c r="EO1248" s="2"/>
      <c r="EP1248" s="2"/>
      <c r="EQ1248" s="2"/>
      <c r="ER1248" s="2"/>
      <c r="ES1248" s="2"/>
      <c r="ET1248" s="2"/>
      <c r="EU1248" s="2"/>
      <c r="EV1248" s="2"/>
      <c r="EW1248" s="2"/>
      <c r="EX1248" s="2"/>
      <c r="EY1248" s="2"/>
      <c r="EZ1248" s="2"/>
      <c r="FA1248" s="2"/>
      <c r="FB1248" s="2"/>
      <c r="FC1248" s="2"/>
      <c r="FD1248" s="2"/>
      <c r="FE1248" s="2"/>
      <c r="FF1248" s="2"/>
      <c r="FG1248" s="2"/>
      <c r="FH1248" s="2"/>
      <c r="FI1248" s="2"/>
      <c r="FJ1248" s="2"/>
      <c r="FK1248" s="2"/>
      <c r="FL1248" s="2"/>
      <c r="FM1248" s="2"/>
      <c r="FN1248" s="2"/>
      <c r="FO1248" s="2"/>
      <c r="FP1248" s="2"/>
      <c r="FQ1248" s="2"/>
      <c r="FR1248" s="2"/>
      <c r="FS1248" s="2"/>
      <c r="FT1248" s="2"/>
      <c r="FU1248" s="2"/>
      <c r="FV1248" s="2"/>
      <c r="FW1248" s="2"/>
      <c r="FX1248" s="2"/>
      <c r="FY1248" s="2"/>
      <c r="FZ1248" s="2"/>
      <c r="GA1248" s="2"/>
      <c r="GB1248" s="2"/>
      <c r="GC1248" s="2"/>
      <c r="GD1248" s="2"/>
      <c r="GE1248" s="2"/>
      <c r="GF1248" s="2"/>
      <c r="GG1248" s="2"/>
      <c r="GH1248" s="2"/>
      <c r="GI1248" s="2"/>
      <c r="GJ1248" s="2"/>
      <c r="GK1248" s="2"/>
      <c r="GL1248" s="2"/>
      <c r="GM1248" s="2"/>
      <c r="GN1248" s="2"/>
      <c r="GO1248" s="2"/>
      <c r="GP1248" s="2"/>
      <c r="GQ1248" s="2"/>
      <c r="GR1248" s="2"/>
      <c r="GS1248" s="2"/>
      <c r="GT1248" s="2"/>
      <c r="GU1248" s="2"/>
      <c r="GV1248" s="2"/>
      <c r="GW1248" s="2"/>
      <c r="GX1248" s="2"/>
      <c r="GY1248" s="2"/>
      <c r="GZ1248" s="2"/>
      <c r="HA1248" s="2"/>
      <c r="HB1248" s="2"/>
      <c r="HC1248" s="2"/>
      <c r="HD1248" s="2"/>
      <c r="HE1248" s="2"/>
      <c r="HF1248" s="2"/>
      <c r="HG1248" s="2"/>
      <c r="HH1248" s="2"/>
      <c r="HI1248" s="2"/>
      <c r="HJ1248" s="2"/>
      <c r="HK1248" s="2"/>
      <c r="HL1248" s="2"/>
      <c r="HM1248" s="2"/>
      <c r="HN1248" s="2"/>
      <c r="HO1248" s="2"/>
      <c r="HP1248" s="2"/>
      <c r="HQ1248" s="2"/>
      <c r="HR1248" s="2"/>
      <c r="HS1248" s="2"/>
      <c r="HT1248" s="2"/>
      <c r="HU1248" s="2"/>
      <c r="HV1248" s="2"/>
      <c r="HW1248" s="2"/>
      <c r="HX1248" s="2"/>
      <c r="HY1248" s="2"/>
      <c r="HZ1248" s="2"/>
      <c r="IA1248" s="2"/>
      <c r="IB1248" s="2"/>
      <c r="IC1248" s="2"/>
      <c r="ID1248" s="2"/>
      <c r="IE1248" s="2"/>
      <c r="IF1248" s="2"/>
      <c r="IG1248" s="2"/>
      <c r="IH1248" s="2"/>
      <c r="II1248" s="2"/>
      <c r="IJ1248" s="2"/>
      <c r="IK1248" s="2"/>
      <c r="IL1248" s="2"/>
      <c r="IM1248" s="2"/>
      <c r="IN1248" s="2"/>
      <c r="IO1248" s="2"/>
      <c r="IP1248" s="2"/>
      <c r="IQ1248" s="2"/>
      <c r="IR1248" s="2"/>
      <c r="IS1248" s="2"/>
      <c r="IT1248" s="2"/>
      <c r="IU1248" s="2"/>
      <c r="IV1248" s="2"/>
      <c r="IW1248" s="2"/>
      <c r="IX1248" s="2"/>
      <c r="IY1248" s="2"/>
      <c r="IZ1248" s="2"/>
      <c r="JA1248" s="2"/>
      <c r="JB1248" s="2"/>
      <c r="JC1248" s="2"/>
      <c r="JD1248" s="2"/>
      <c r="JE1248" s="2"/>
      <c r="JF1248" s="2"/>
      <c r="JG1248" s="2"/>
      <c r="JH1248" s="2"/>
      <c r="JI1248" s="2"/>
      <c r="JJ1248" s="2"/>
      <c r="JK1248" s="2"/>
      <c r="JL1248" s="2"/>
      <c r="JM1248" s="2"/>
      <c r="JN1248" s="2"/>
      <c r="JO1248" s="2"/>
      <c r="JP1248" s="2"/>
      <c r="JQ1248" s="2"/>
      <c r="JR1248" s="2"/>
      <c r="JS1248" s="2"/>
      <c r="JT1248" s="2"/>
      <c r="JU1248" s="2"/>
      <c r="JV1248" s="2"/>
      <c r="JW1248" s="2"/>
      <c r="JX1248" s="2"/>
      <c r="JY1248" s="2"/>
      <c r="JZ1248" s="2"/>
      <c r="KA1248" s="2"/>
      <c r="KB1248" s="2"/>
      <c r="KC1248" s="2"/>
      <c r="KD1248" s="2"/>
      <c r="KE1248" s="2"/>
      <c r="KF1248" s="2"/>
      <c r="KG1248" s="2"/>
      <c r="KH1248" s="2"/>
      <c r="KI1248" s="2"/>
      <c r="KJ1248" s="2"/>
      <c r="KK1248" s="2"/>
      <c r="KL1248" s="2"/>
      <c r="KM1248" s="2"/>
      <c r="KN1248" s="2"/>
      <c r="KO1248" s="2"/>
      <c r="KP1248" s="2"/>
      <c r="KQ1248" s="2"/>
      <c r="KR1248" s="2"/>
      <c r="KS1248" s="2"/>
      <c r="KT1248" s="2"/>
      <c r="KU1248" s="2"/>
      <c r="KV1248" s="2"/>
      <c r="KW1248" s="2"/>
      <c r="KX1248" s="2"/>
      <c r="KY1248" s="2"/>
      <c r="KZ1248" s="2"/>
      <c r="LA1248" s="2"/>
      <c r="LB1248" s="2"/>
      <c r="LC1248" s="2"/>
      <c r="LD1248" s="2"/>
      <c r="LE1248" s="2"/>
      <c r="LF1248" s="2"/>
      <c r="LG1248" s="2"/>
      <c r="LH1248" s="2"/>
      <c r="LI1248" s="2"/>
      <c r="LJ1248" s="2"/>
      <c r="LK1248" s="2"/>
      <c r="LL1248" s="2"/>
      <c r="LM1248" s="2"/>
      <c r="LN1248" s="2"/>
      <c r="LO1248" s="2"/>
      <c r="LP1248" s="2"/>
      <c r="LQ1248" s="2"/>
      <c r="LR1248" s="2"/>
      <c r="LS1248" s="2"/>
      <c r="LT1248" s="2"/>
      <c r="LU1248" s="2"/>
      <c r="LV1248" s="2"/>
      <c r="LW1248" s="2"/>
      <c r="LX1248" s="2"/>
      <c r="LY1248" s="2"/>
      <c r="LZ1248" s="2"/>
      <c r="MA1248" s="2"/>
      <c r="MB1248" s="2"/>
      <c r="MC1248" s="2"/>
      <c r="MD1248" s="2"/>
      <c r="ME1248" s="2"/>
      <c r="MF1248" s="2"/>
      <c r="MG1248" s="2"/>
      <c r="MH1248" s="2"/>
      <c r="MI1248" s="2"/>
      <c r="MJ1248" s="2"/>
      <c r="MK1248" s="2"/>
      <c r="ML1248" s="2"/>
      <c r="MM1248" s="2"/>
      <c r="MN1248" s="2"/>
      <c r="MO1248" s="2"/>
      <c r="MP1248" s="2"/>
      <c r="MQ1248" s="2"/>
      <c r="MR1248" s="2"/>
      <c r="MS1248" s="2"/>
      <c r="MT1248" s="2"/>
      <c r="MU1248" s="2"/>
      <c r="MV1248" s="2"/>
      <c r="MW1248" s="2"/>
      <c r="MX1248" s="2"/>
      <c r="MY1248" s="2"/>
      <c r="MZ1248" s="2"/>
      <c r="NA1248" s="2"/>
      <c r="NB1248" s="2"/>
      <c r="NC1248" s="2"/>
      <c r="ND1248" s="2"/>
      <c r="NE1248" s="2"/>
      <c r="NF1248" s="2"/>
      <c r="NG1248" s="2"/>
      <c r="NH1248" s="2"/>
      <c r="NI1248" s="2"/>
      <c r="NJ1248" s="2"/>
      <c r="NK1248" s="2"/>
      <c r="NL1248" s="2"/>
      <c r="NM1248" s="2"/>
      <c r="NN1248" s="2"/>
      <c r="NO1248" s="2"/>
      <c r="NP1248" s="2"/>
      <c r="NQ1248" s="2"/>
      <c r="NR1248" s="2"/>
      <c r="NS1248" s="2"/>
      <c r="NT1248" s="2"/>
      <c r="NU1248" s="2"/>
      <c r="NV1248" s="2"/>
      <c r="NW1248" s="2"/>
      <c r="NX1248" s="2"/>
      <c r="NY1248" s="2"/>
      <c r="NZ1248" s="2"/>
      <c r="OA1248" s="2"/>
      <c r="OB1248" s="2"/>
      <c r="OC1248" s="2"/>
      <c r="OD1248" s="2"/>
      <c r="OE1248" s="2"/>
      <c r="OF1248" s="2"/>
      <c r="OG1248" s="2"/>
      <c r="OH1248" s="2"/>
      <c r="OI1248" s="2"/>
      <c r="OJ1248" s="2"/>
      <c r="OK1248" s="2"/>
      <c r="OL1248" s="2"/>
      <c r="OM1248" s="2"/>
      <c r="ON1248" s="2"/>
      <c r="OO1248" s="2"/>
      <c r="OP1248" s="2"/>
      <c r="OQ1248" s="2"/>
      <c r="OR1248" s="2"/>
      <c r="OS1248" s="2"/>
      <c r="OT1248" s="2"/>
      <c r="OU1248" s="2"/>
      <c r="OV1248" s="2"/>
      <c r="OW1248" s="2"/>
      <c r="OX1248" s="2"/>
      <c r="OY1248" s="2"/>
      <c r="OZ1248" s="2"/>
      <c r="PA1248" s="2"/>
      <c r="PB1248" s="2"/>
      <c r="PC1248" s="2"/>
      <c r="PD1248" s="2"/>
      <c r="PE1248" s="2"/>
      <c r="PF1248" s="2"/>
      <c r="PG1248" s="2"/>
      <c r="PH1248" s="2"/>
      <c r="PI1248" s="2"/>
      <c r="PJ1248" s="2"/>
      <c r="PK1248" s="2"/>
      <c r="PL1248" s="2"/>
      <c r="PM1248" s="2"/>
      <c r="PN1248" s="2"/>
      <c r="PO1248" s="2"/>
      <c r="PP1248" s="2"/>
      <c r="PQ1248" s="2"/>
      <c r="PR1248" s="2"/>
      <c r="PS1248" s="2"/>
      <c r="PT1248" s="2"/>
      <c r="PU1248" s="2"/>
      <c r="PV1248" s="2"/>
      <c r="PW1248" s="2"/>
      <c r="PX1248" s="2"/>
      <c r="PY1248" s="2"/>
      <c r="PZ1248" s="2"/>
      <c r="QA1248" s="2"/>
      <c r="QB1248" s="2"/>
      <c r="QC1248" s="2"/>
      <c r="QD1248" s="2"/>
      <c r="QE1248" s="2"/>
      <c r="QF1248" s="2"/>
      <c r="QG1248" s="2"/>
      <c r="QH1248" s="2"/>
      <c r="QI1248" s="2"/>
      <c r="QJ1248" s="2"/>
      <c r="QK1248" s="2"/>
      <c r="QL1248" s="2"/>
      <c r="QM1248" s="2"/>
      <c r="QN1248" s="2"/>
      <c r="QO1248" s="2"/>
      <c r="QP1248" s="2"/>
      <c r="QQ1248" s="2"/>
      <c r="QR1248" s="2"/>
      <c r="QS1248" s="2"/>
      <c r="QT1248" s="2"/>
      <c r="QU1248" s="2"/>
      <c r="QV1248" s="2"/>
      <c r="QW1248" s="2"/>
      <c r="QX1248" s="2"/>
      <c r="QY1248" s="2"/>
      <c r="QZ1248" s="2"/>
      <c r="RA1248" s="2"/>
      <c r="RB1248" s="2"/>
      <c r="RC1248" s="2"/>
      <c r="RD1248" s="2"/>
      <c r="RE1248" s="2"/>
      <c r="RF1248" s="2"/>
      <c r="RG1248" s="2"/>
      <c r="RH1248" s="2"/>
      <c r="RI1248" s="2"/>
      <c r="RJ1248" s="2"/>
      <c r="RK1248" s="2"/>
      <c r="RL1248" s="2"/>
      <c r="RM1248" s="2"/>
      <c r="RN1248" s="2"/>
      <c r="RO1248" s="2"/>
      <c r="RP1248" s="2"/>
      <c r="RQ1248" s="2"/>
      <c r="RR1248" s="2"/>
      <c r="RS1248" s="2"/>
      <c r="RT1248" s="2"/>
      <c r="RU1248" s="2"/>
      <c r="RV1248" s="2"/>
      <c r="RW1248" s="2"/>
      <c r="RX1248" s="2"/>
      <c r="RY1248" s="2"/>
      <c r="RZ1248" s="2"/>
      <c r="SA1248" s="2"/>
      <c r="SB1248" s="2"/>
      <c r="SC1248" s="2"/>
      <c r="SD1248" s="2"/>
      <c r="SE1248" s="2"/>
      <c r="SF1248" s="2"/>
      <c r="SG1248" s="2"/>
      <c r="SH1248" s="2"/>
      <c r="SI1248" s="2"/>
      <c r="SJ1248" s="2"/>
      <c r="SK1248" s="2"/>
      <c r="SL1248" s="2"/>
      <c r="SM1248" s="2"/>
      <c r="SN1248" s="2"/>
      <c r="SO1248" s="2"/>
      <c r="SP1248" s="2"/>
      <c r="SQ1248" s="2"/>
      <c r="SR1248" s="2"/>
      <c r="SS1248" s="2"/>
      <c r="ST1248" s="2"/>
      <c r="SU1248" s="2"/>
      <c r="SV1248" s="2"/>
      <c r="SW1248" s="2"/>
      <c r="SX1248" s="2"/>
      <c r="SY1248" s="2"/>
      <c r="SZ1248" s="2"/>
      <c r="TA1248" s="2"/>
      <c r="TB1248" s="2"/>
      <c r="TC1248" s="2"/>
      <c r="TD1248" s="2"/>
      <c r="TE1248" s="2"/>
      <c r="TF1248" s="2"/>
      <c r="TG1248" s="2"/>
      <c r="TH1248" s="2"/>
      <c r="TI1248" s="2"/>
      <c r="TJ1248" s="2"/>
      <c r="TK1248" s="2"/>
      <c r="TL1248" s="2"/>
      <c r="TM1248" s="2"/>
      <c r="TN1248" s="2"/>
      <c r="TO1248" s="2"/>
      <c r="TP1248" s="2"/>
      <c r="TQ1248" s="2"/>
      <c r="TR1248" s="2"/>
      <c r="TS1248" s="2"/>
      <c r="TT1248" s="2"/>
      <c r="TU1248" s="2"/>
      <c r="TV1248" s="2"/>
      <c r="TW1248" s="2"/>
      <c r="TX1248" s="2"/>
      <c r="TY1248" s="2"/>
      <c r="TZ1248" s="2"/>
      <c r="UA1248" s="2"/>
      <c r="UB1248" s="2"/>
      <c r="UC1248" s="2"/>
      <c r="UD1248" s="2"/>
      <c r="UE1248" s="2"/>
      <c r="UF1248" s="2"/>
      <c r="UG1248" s="2"/>
      <c r="UH1248" s="2"/>
      <c r="UI1248" s="2"/>
      <c r="UJ1248" s="2"/>
      <c r="UK1248" s="2"/>
      <c r="UL1248" s="2"/>
      <c r="UM1248" s="2"/>
      <c r="UN1248" s="2"/>
      <c r="UO1248" s="2"/>
      <c r="UP1248" s="2"/>
      <c r="UQ1248" s="2"/>
      <c r="UR1248" s="2"/>
      <c r="US1248" s="2"/>
      <c r="UT1248" s="2"/>
      <c r="UU1248" s="2"/>
      <c r="UV1248" s="2"/>
      <c r="UW1248" s="2"/>
      <c r="UX1248" s="2"/>
      <c r="UY1248" s="2"/>
      <c r="UZ1248" s="2"/>
      <c r="VA1248" s="2"/>
      <c r="VB1248" s="2"/>
      <c r="VC1248" s="2"/>
      <c r="VD1248" s="2"/>
      <c r="VE1248" s="2"/>
      <c r="VF1248" s="2"/>
      <c r="VG1248" s="2"/>
      <c r="VH1248" s="2"/>
      <c r="VI1248" s="2"/>
      <c r="VJ1248" s="2"/>
      <c r="VK1248" s="2"/>
      <c r="VL1248" s="2"/>
      <c r="VM1248" s="2"/>
      <c r="VN1248" s="2"/>
      <c r="VO1248" s="2"/>
      <c r="VP1248" s="2"/>
      <c r="VQ1248" s="2"/>
      <c r="VR1248" s="2"/>
      <c r="VS1248" s="2"/>
      <c r="VT1248" s="2"/>
      <c r="VU1248" s="2"/>
      <c r="VV1248" s="2"/>
      <c r="VW1248" s="2"/>
      <c r="VX1248" s="2"/>
      <c r="VY1248" s="2"/>
      <c r="VZ1248" s="2"/>
      <c r="WA1248" s="2"/>
      <c r="WB1248" s="2"/>
      <c r="WC1248" s="2"/>
      <c r="WD1248" s="2"/>
      <c r="WE1248" s="2"/>
      <c r="WF1248" s="2"/>
      <c r="WG1248" s="2"/>
      <c r="WH1248" s="2"/>
      <c r="WI1248" s="2"/>
      <c r="WJ1248" s="2"/>
      <c r="WK1248" s="2"/>
      <c r="WL1248" s="2"/>
      <c r="WM1248" s="2"/>
      <c r="WN1248" s="2"/>
      <c r="WO1248" s="2"/>
      <c r="WP1248" s="2"/>
      <c r="WQ1248" s="2"/>
      <c r="WR1248" s="2"/>
      <c r="WS1248" s="2"/>
      <c r="WT1248" s="2"/>
      <c r="WU1248" s="2"/>
      <c r="WV1248" s="2"/>
      <c r="WW1248" s="2"/>
      <c r="WX1248" s="2"/>
      <c r="WY1248" s="2"/>
      <c r="WZ1248" s="2"/>
      <c r="XA1248" s="2"/>
      <c r="XB1248" s="2"/>
      <c r="XC1248" s="2"/>
      <c r="XD1248" s="2"/>
      <c r="XE1248" s="2"/>
      <c r="XF1248" s="2"/>
      <c r="XG1248" s="2"/>
      <c r="XH1248" s="2"/>
      <c r="XI1248" s="2"/>
      <c r="XJ1248" s="2"/>
      <c r="XK1248" s="2"/>
      <c r="XL1248" s="2"/>
      <c r="XM1248" s="2"/>
      <c r="XN1248" s="2"/>
      <c r="XO1248" s="2"/>
      <c r="XP1248" s="2"/>
      <c r="XQ1248" s="2"/>
      <c r="XR1248" s="2"/>
      <c r="XS1248" s="2"/>
      <c r="XT1248" s="2"/>
      <c r="XU1248" s="2"/>
      <c r="XV1248" s="2"/>
      <c r="XW1248" s="2"/>
      <c r="XX1248" s="2"/>
      <c r="XY1248" s="2"/>
      <c r="XZ1248" s="2"/>
      <c r="YA1248" s="2"/>
      <c r="YB1248" s="2"/>
      <c r="YC1248" s="2"/>
      <c r="YD1248" s="2"/>
      <c r="YE1248" s="2"/>
      <c r="YF1248" s="2"/>
      <c r="YG1248" s="2"/>
      <c r="YH1248" s="2"/>
      <c r="YI1248" s="2"/>
      <c r="YJ1248" s="2"/>
      <c r="YK1248" s="2"/>
      <c r="YL1248" s="2"/>
      <c r="YM1248" s="2"/>
      <c r="YN1248" s="2"/>
      <c r="YO1248" s="2"/>
      <c r="YP1248" s="2"/>
      <c r="YQ1248" s="2"/>
      <c r="YR1248" s="2"/>
      <c r="YS1248" s="2"/>
      <c r="YT1248" s="2"/>
      <c r="YU1248" s="2"/>
      <c r="YV1248" s="2"/>
      <c r="YW1248" s="2"/>
      <c r="YX1248" s="2"/>
      <c r="YY1248" s="2"/>
      <c r="YZ1248" s="2"/>
      <c r="ZA1248" s="2"/>
      <c r="ZB1248" s="2"/>
      <c r="ZC1248" s="2"/>
      <c r="ZD1248" s="2"/>
      <c r="ZE1248" s="2"/>
      <c r="ZF1248" s="2"/>
      <c r="ZG1248" s="2"/>
      <c r="ZH1248" s="2"/>
      <c r="ZI1248" s="2"/>
      <c r="ZJ1248" s="2"/>
      <c r="ZK1248" s="2"/>
      <c r="ZL1248" s="2"/>
      <c r="ZM1248" s="2"/>
      <c r="ZN1248" s="2"/>
      <c r="ZO1248" s="2"/>
      <c r="ZP1248" s="2"/>
      <c r="ZQ1248" s="2"/>
      <c r="ZR1248" s="2"/>
      <c r="ZS1248" s="2"/>
      <c r="ZT1248" s="2"/>
      <c r="ZU1248" s="2"/>
      <c r="ZV1248" s="2"/>
      <c r="ZW1248" s="2"/>
      <c r="ZX1248" s="2"/>
      <c r="ZY1248" s="2"/>
      <c r="ZZ1248" s="2"/>
      <c r="AAA1248" s="2"/>
      <c r="AAB1248" s="2"/>
      <c r="AAC1248" s="2"/>
      <c r="AAD1248" s="2"/>
      <c r="AAE1248" s="2"/>
      <c r="AAF1248" s="2"/>
      <c r="AAG1248" s="2"/>
      <c r="AAH1248" s="2"/>
      <c r="AAI1248" s="2"/>
      <c r="AAJ1248" s="2"/>
      <c r="AAK1248" s="2"/>
      <c r="AAL1248" s="2"/>
      <c r="AAM1248" s="2"/>
      <c r="AAN1248" s="2"/>
      <c r="AAO1248" s="2"/>
      <c r="AAP1248" s="2"/>
      <c r="AAQ1248" s="2"/>
      <c r="AAR1248" s="2"/>
      <c r="AAS1248" s="2"/>
      <c r="AAT1248" s="2"/>
      <c r="AAU1248" s="2"/>
      <c r="AAV1248" s="2"/>
      <c r="AAW1248" s="2"/>
      <c r="AAX1248" s="2"/>
      <c r="AAY1248" s="2"/>
      <c r="AAZ1248" s="2"/>
      <c r="ABA1248" s="2"/>
      <c r="ABB1248" s="2"/>
      <c r="ABC1248" s="2"/>
      <c r="ABD1248" s="2"/>
      <c r="ABE1248" s="2"/>
      <c r="ABF1248" s="2"/>
      <c r="ABG1248" s="2"/>
      <c r="ABH1248" s="2"/>
      <c r="ABI1248" s="2"/>
      <c r="ABJ1248" s="2"/>
      <c r="ABK1248" s="2"/>
      <c r="ABL1248" s="2"/>
      <c r="ABM1248" s="2"/>
      <c r="ABN1248" s="2"/>
      <c r="ABO1248" s="2"/>
      <c r="ABP1248" s="2"/>
      <c r="ABQ1248" s="2"/>
      <c r="ABR1248" s="2"/>
      <c r="ABS1248" s="2"/>
      <c r="ABT1248" s="2"/>
      <c r="ABU1248" s="2"/>
      <c r="ABV1248" s="2"/>
      <c r="ABW1248" s="2"/>
      <c r="ABX1248" s="2"/>
      <c r="ABY1248" s="2"/>
      <c r="ABZ1248" s="2"/>
    </row>
    <row r="1249" spans="1:8" x14ac:dyDescent="0.2">
      <c r="A1249">
        <v>1925</v>
      </c>
      <c r="B1249" s="19" t="s">
        <v>57</v>
      </c>
      <c r="C1249" s="5">
        <v>181835</v>
      </c>
      <c r="D1249">
        <v>1504</v>
      </c>
      <c r="E1249" s="7">
        <f>C1249/D1249</f>
        <v>120.90093085106383</v>
      </c>
      <c r="F1249" s="11">
        <f>C1249/554848</f>
        <v>0.32772038468193093</v>
      </c>
      <c r="G1249" s="15"/>
    </row>
    <row r="1250" spans="1:8" x14ac:dyDescent="0.2">
      <c r="A1250" s="2">
        <v>1935</v>
      </c>
      <c r="B1250" s="19" t="s">
        <v>57</v>
      </c>
      <c r="C1250" s="5">
        <v>148050</v>
      </c>
      <c r="D1250" s="5">
        <v>1213</v>
      </c>
      <c r="E1250" s="7">
        <f>C1250/D1250</f>
        <v>122.05276174773289</v>
      </c>
      <c r="F1250" s="11">
        <f>C1250/554848</f>
        <v>0.26682983447719016</v>
      </c>
      <c r="G1250" s="15"/>
    </row>
    <row r="1251" spans="1:8" x14ac:dyDescent="0.2">
      <c r="A1251" s="2">
        <v>1945</v>
      </c>
      <c r="B1251" s="19" t="s">
        <v>57</v>
      </c>
      <c r="C1251" s="6">
        <v>131954</v>
      </c>
      <c r="D1251" s="5">
        <v>1290</v>
      </c>
      <c r="E1251" s="7">
        <f>C1251/D1251</f>
        <v>102.28992248062015</v>
      </c>
      <c r="F1251" s="11">
        <f>C1251/554848</f>
        <v>0.23782008766364843</v>
      </c>
    </row>
    <row r="1252" spans="1:8" x14ac:dyDescent="0.2">
      <c r="A1252" s="2">
        <v>1954</v>
      </c>
      <c r="B1252" s="19" t="s">
        <v>57</v>
      </c>
      <c r="C1252" s="6">
        <v>73712</v>
      </c>
      <c r="D1252" s="5">
        <v>580</v>
      </c>
      <c r="E1252" s="7">
        <f>C1252/D1252</f>
        <v>127.0896551724138</v>
      </c>
      <c r="F1252" s="11">
        <f>C1252/554848</f>
        <v>0.13285079877732281</v>
      </c>
      <c r="G1252" s="15"/>
    </row>
    <row r="1253" spans="1:8" x14ac:dyDescent="0.2">
      <c r="A1253" s="2">
        <v>1959</v>
      </c>
      <c r="B1253" s="19" t="s">
        <v>57</v>
      </c>
      <c r="C1253" s="6">
        <v>38154</v>
      </c>
      <c r="D1253" s="5">
        <v>247</v>
      </c>
      <c r="E1253" s="7">
        <f>C1253/D1253</f>
        <v>154.46963562753035</v>
      </c>
      <c r="F1253" s="11">
        <f>C1253/554848</f>
        <v>6.8764778822308095E-2</v>
      </c>
      <c r="G1253" s="15"/>
    </row>
    <row r="1254" spans="1:8" x14ac:dyDescent="0.2">
      <c r="A1254" s="2">
        <v>1964</v>
      </c>
      <c r="B1254" s="19" t="s">
        <v>57</v>
      </c>
      <c r="C1254" s="6">
        <v>24683</v>
      </c>
      <c r="D1254" s="5">
        <v>161</v>
      </c>
      <c r="E1254" s="7">
        <f>C1254/D1254</f>
        <v>153.31055900621118</v>
      </c>
      <c r="F1254" s="11">
        <f>C1254/554848</f>
        <v>4.4486057442759096E-2</v>
      </c>
      <c r="G1254" s="15"/>
    </row>
    <row r="1255" spans="1:8" x14ac:dyDescent="0.2">
      <c r="A1255" s="2">
        <v>1969</v>
      </c>
      <c r="B1255" s="19" t="s">
        <v>57</v>
      </c>
      <c r="C1255" s="6">
        <v>10601</v>
      </c>
      <c r="D1255" s="5">
        <v>58</v>
      </c>
      <c r="E1255" s="7">
        <f>C1255/D1255</f>
        <v>182.77586206896552</v>
      </c>
      <c r="F1255" s="11">
        <f>C1255/554848</f>
        <v>1.9106133571716939E-2</v>
      </c>
      <c r="G1255" s="15"/>
    </row>
    <row r="1256" spans="1:8" x14ac:dyDescent="0.2">
      <c r="A1256" s="2">
        <v>2012</v>
      </c>
      <c r="B1256" s="19" t="s">
        <v>58</v>
      </c>
      <c r="C1256" s="5">
        <v>189391</v>
      </c>
      <c r="D1256">
        <v>851</v>
      </c>
      <c r="E1256" s="7">
        <f>C1256/D1256</f>
        <v>222.55111633372502</v>
      </c>
      <c r="F1256" s="11">
        <f>C1256/531955</f>
        <v>0.35602823547104551</v>
      </c>
      <c r="G1256" s="5">
        <v>63016</v>
      </c>
      <c r="H1256" s="16">
        <f>C1256/G1256</f>
        <v>3.0054430620794719</v>
      </c>
    </row>
    <row r="1257" spans="1:8" x14ac:dyDescent="0.2">
      <c r="A1257" s="2">
        <v>2017</v>
      </c>
      <c r="B1257" s="19" t="s">
        <v>58</v>
      </c>
      <c r="C1257" s="5">
        <v>185291</v>
      </c>
      <c r="D1257">
        <v>915</v>
      </c>
      <c r="E1257" s="7">
        <f>C1257/D1257</f>
        <v>202.50382513661202</v>
      </c>
      <c r="F1257" s="11">
        <f>C1257/531955</f>
        <v>0.34832081661042757</v>
      </c>
      <c r="G1257" s="14">
        <v>61600</v>
      </c>
      <c r="H1257" s="16">
        <f>C1257/G1257</f>
        <v>3.0079707792207793</v>
      </c>
    </row>
    <row r="1258" spans="1:8" x14ac:dyDescent="0.2">
      <c r="A1258">
        <v>1997</v>
      </c>
      <c r="B1258" s="19" t="s">
        <v>58</v>
      </c>
      <c r="C1258" s="6">
        <v>194962</v>
      </c>
      <c r="D1258">
        <v>738</v>
      </c>
      <c r="E1258" s="7">
        <f>C1258/D1258</f>
        <v>264.17615176151759</v>
      </c>
      <c r="F1258" s="11">
        <f>C1258/531955</f>
        <v>0.36650092583019239</v>
      </c>
      <c r="G1258" s="14">
        <v>60950</v>
      </c>
      <c r="H1258" s="16">
        <f>C1258/G1258</f>
        <v>3.1987202625102542</v>
      </c>
    </row>
    <row r="1259" spans="1:8" x14ac:dyDescent="0.2">
      <c r="A1259" s="2">
        <v>2007</v>
      </c>
      <c r="B1259" s="19" t="s">
        <v>58</v>
      </c>
      <c r="C1259" s="5">
        <v>202877</v>
      </c>
      <c r="D1259">
        <v>843</v>
      </c>
      <c r="E1259" s="7">
        <f>C1259/D1259</f>
        <v>240.66073546856464</v>
      </c>
      <c r="F1259" s="11">
        <f>C1259/531955</f>
        <v>0.38138000394770233</v>
      </c>
      <c r="G1259" s="5">
        <v>63054</v>
      </c>
      <c r="H1259" s="16">
        <f>C1259/G1259</f>
        <v>3.2175119738636724</v>
      </c>
    </row>
    <row r="1260" spans="1:8" x14ac:dyDescent="0.2">
      <c r="A1260" s="2">
        <v>2002</v>
      </c>
      <c r="B1260" s="19" t="s">
        <v>58</v>
      </c>
      <c r="C1260" s="6">
        <v>206148</v>
      </c>
      <c r="D1260">
        <v>887</v>
      </c>
      <c r="E1260" s="7">
        <f>C1260/D1260</f>
        <v>232.41037204058625</v>
      </c>
      <c r="F1260" s="11">
        <f>C1260/531955</f>
        <v>0.38752902031186848</v>
      </c>
      <c r="G1260" s="5">
        <v>61152</v>
      </c>
      <c r="H1260" s="16">
        <f>C1260/G1260</f>
        <v>3.3710753532182105</v>
      </c>
    </row>
    <row r="1261" spans="1:8" x14ac:dyDescent="0.2">
      <c r="A1261">
        <v>1992</v>
      </c>
      <c r="B1261" s="19" t="s">
        <v>58</v>
      </c>
      <c r="C1261" s="6">
        <v>205954</v>
      </c>
      <c r="D1261">
        <v>745</v>
      </c>
      <c r="E1261" s="7">
        <f>C1261/D1261</f>
        <v>276.44832214765103</v>
      </c>
      <c r="F1261" s="11">
        <f>C1261/531955</f>
        <v>0.38716432780968313</v>
      </c>
      <c r="G1261" s="5">
        <v>60482</v>
      </c>
      <c r="H1261" s="16">
        <f>C1261/G1261</f>
        <v>3.4052114678747394</v>
      </c>
    </row>
    <row r="1262" spans="1:8" x14ac:dyDescent="0.2">
      <c r="A1262">
        <v>1987</v>
      </c>
      <c r="B1262" s="19" t="s">
        <v>58</v>
      </c>
      <c r="C1262" s="6">
        <v>240936</v>
      </c>
      <c r="D1262" s="5">
        <v>861</v>
      </c>
      <c r="E1262" s="7">
        <f>C1262/D1262</f>
        <v>279.83275261324042</v>
      </c>
      <c r="F1262" s="11">
        <f>C1262/531955</f>
        <v>0.45292552941508213</v>
      </c>
      <c r="G1262" s="14">
        <v>57477</v>
      </c>
      <c r="H1262" s="16">
        <f>C1262/G1262</f>
        <v>4.1918680515684539</v>
      </c>
    </row>
    <row r="1263" spans="1:8" x14ac:dyDescent="0.2">
      <c r="A1263" s="2">
        <v>1974</v>
      </c>
      <c r="B1263" s="19" t="s">
        <v>58</v>
      </c>
      <c r="C1263" s="6">
        <v>248391</v>
      </c>
      <c r="D1263" s="5">
        <v>935</v>
      </c>
      <c r="E1263" s="7">
        <f>C1263/D1263</f>
        <v>265.65882352941179</v>
      </c>
      <c r="F1263" s="11">
        <f>C1263/531955</f>
        <v>0.46693987273359588</v>
      </c>
      <c r="G1263" s="14">
        <v>53896</v>
      </c>
      <c r="H1263" s="16">
        <f>C1263/G1263</f>
        <v>4.60870936618673</v>
      </c>
    </row>
    <row r="1264" spans="1:8" x14ac:dyDescent="0.2">
      <c r="A1264" s="2">
        <v>1978</v>
      </c>
      <c r="B1264" s="19" t="s">
        <v>58</v>
      </c>
      <c r="C1264" s="6">
        <v>258586</v>
      </c>
      <c r="D1264" s="5">
        <v>932</v>
      </c>
      <c r="E1264" s="7">
        <f>C1264/D1264</f>
        <v>277.45278969957081</v>
      </c>
      <c r="F1264" s="11">
        <f>C1264/531955</f>
        <v>0.48610502768091285</v>
      </c>
      <c r="G1264" s="5">
        <v>55517</v>
      </c>
      <c r="H1264" s="16">
        <f>C1264/G1264</f>
        <v>4.6577804996667691</v>
      </c>
    </row>
    <row r="1265" spans="1:754" x14ac:dyDescent="0.2">
      <c r="A1265">
        <v>1982</v>
      </c>
      <c r="B1265" s="19" t="s">
        <v>58</v>
      </c>
      <c r="C1265" s="6">
        <v>256796</v>
      </c>
      <c r="D1265" s="5">
        <v>948</v>
      </c>
      <c r="E1265" s="7">
        <f>C1265/D1265</f>
        <v>270.88185654008441</v>
      </c>
      <c r="F1265" s="11">
        <f>C1265/531955</f>
        <v>0.48274008139786262</v>
      </c>
      <c r="G1265" s="14">
        <v>54737</v>
      </c>
      <c r="H1265" s="16">
        <f>C1265/G1265</f>
        <v>4.6914518515811974</v>
      </c>
      <c r="DU1265" s="2"/>
      <c r="DV1265" s="2"/>
      <c r="DW1265" s="2"/>
      <c r="DX1265" s="2"/>
      <c r="DY1265" s="2"/>
      <c r="DZ1265" s="2"/>
      <c r="EA1265" s="2"/>
      <c r="EB1265" s="2"/>
      <c r="EC1265" s="2"/>
      <c r="ED1265" s="2"/>
      <c r="EE1265" s="2"/>
      <c r="EF1265" s="2"/>
      <c r="EG1265" s="2"/>
      <c r="EH1265" s="2"/>
      <c r="EI1265" s="2"/>
      <c r="EJ1265" s="2"/>
      <c r="EK1265" s="2"/>
      <c r="EL1265" s="2"/>
      <c r="EM1265" s="2"/>
      <c r="EN1265" s="2"/>
      <c r="EO1265" s="2"/>
      <c r="EP1265" s="2"/>
      <c r="EQ1265" s="2"/>
      <c r="ER1265" s="2"/>
      <c r="ES1265" s="2"/>
      <c r="ET1265" s="2"/>
      <c r="EU1265" s="2"/>
      <c r="EV1265" s="2"/>
      <c r="EW1265" s="2"/>
      <c r="EX1265" s="2"/>
      <c r="EY1265" s="2"/>
      <c r="EZ1265" s="2"/>
      <c r="FA1265" s="2"/>
      <c r="FB1265" s="2"/>
      <c r="FC1265" s="2"/>
      <c r="FD1265" s="2"/>
      <c r="FE1265" s="2"/>
      <c r="FF1265" s="2"/>
      <c r="FG1265" s="2"/>
      <c r="FH1265" s="2"/>
      <c r="FI1265" s="2"/>
      <c r="FJ1265" s="2"/>
      <c r="FK1265" s="2"/>
      <c r="FL1265" s="2"/>
      <c r="FM1265" s="2"/>
      <c r="FN1265" s="2"/>
      <c r="FO1265" s="2"/>
      <c r="FP1265" s="2"/>
      <c r="FQ1265" s="2"/>
      <c r="FR1265" s="2"/>
      <c r="FS1265" s="2"/>
      <c r="FT1265" s="2"/>
      <c r="FU1265" s="2"/>
      <c r="FV1265" s="2"/>
      <c r="FW1265" s="2"/>
      <c r="FX1265" s="2"/>
      <c r="FY1265" s="2"/>
      <c r="FZ1265" s="2"/>
      <c r="GA1265" s="2"/>
      <c r="GB1265" s="2"/>
      <c r="GC1265" s="2"/>
      <c r="GD1265" s="2"/>
      <c r="GE1265" s="2"/>
      <c r="GF1265" s="2"/>
      <c r="GG1265" s="2"/>
      <c r="GH1265" s="2"/>
      <c r="GI1265" s="2"/>
      <c r="GJ1265" s="2"/>
      <c r="GK1265" s="2"/>
      <c r="GL1265" s="2"/>
      <c r="GM1265" s="2"/>
      <c r="GN1265" s="2"/>
      <c r="GO1265" s="2"/>
      <c r="GP1265" s="2"/>
      <c r="GQ1265" s="2"/>
      <c r="GR1265" s="2"/>
      <c r="GS1265" s="2"/>
      <c r="GT1265" s="2"/>
      <c r="GU1265" s="2"/>
      <c r="GV1265" s="2"/>
      <c r="GW1265" s="2"/>
      <c r="GX1265" s="2"/>
      <c r="GY1265" s="2"/>
      <c r="GZ1265" s="2"/>
      <c r="HA1265" s="2"/>
      <c r="HB1265" s="2"/>
      <c r="HC1265" s="2"/>
      <c r="HD1265" s="2"/>
      <c r="HE1265" s="2"/>
      <c r="HF1265" s="2"/>
      <c r="HG1265" s="2"/>
      <c r="HH1265" s="2"/>
      <c r="HI1265" s="2"/>
      <c r="HJ1265" s="2"/>
      <c r="HK1265" s="2"/>
      <c r="HL1265" s="2"/>
      <c r="HM1265" s="2"/>
      <c r="HN1265" s="2"/>
      <c r="HO1265" s="2"/>
      <c r="HP1265" s="2"/>
      <c r="HQ1265" s="2"/>
      <c r="HR1265" s="2"/>
      <c r="HS1265" s="2"/>
      <c r="HT1265" s="2"/>
      <c r="HU1265" s="2"/>
      <c r="HV1265" s="2"/>
      <c r="HW1265" s="2"/>
      <c r="HX1265" s="2"/>
      <c r="HY1265" s="2"/>
      <c r="HZ1265" s="2"/>
      <c r="IA1265" s="2"/>
      <c r="IB1265" s="2"/>
      <c r="IC1265" s="2"/>
      <c r="ID1265" s="2"/>
      <c r="IE1265" s="2"/>
      <c r="IF1265" s="2"/>
      <c r="IG1265" s="2"/>
      <c r="IH1265" s="2"/>
      <c r="II1265" s="2"/>
      <c r="IJ1265" s="2"/>
      <c r="IK1265" s="2"/>
      <c r="IL1265" s="2"/>
      <c r="IM1265" s="2"/>
      <c r="IN1265" s="2"/>
      <c r="IO1265" s="2"/>
      <c r="IP1265" s="2"/>
      <c r="IQ1265" s="2"/>
      <c r="IR1265" s="2"/>
      <c r="IS1265" s="2"/>
      <c r="IT1265" s="2"/>
      <c r="IU1265" s="2"/>
      <c r="IV1265" s="2"/>
      <c r="IW1265" s="2"/>
      <c r="IX1265" s="2"/>
      <c r="IY1265" s="2"/>
      <c r="IZ1265" s="2"/>
      <c r="JA1265" s="2"/>
      <c r="JB1265" s="2"/>
      <c r="JC1265" s="2"/>
      <c r="JD1265" s="2"/>
      <c r="JE1265" s="2"/>
      <c r="JF1265" s="2"/>
      <c r="JG1265" s="2"/>
      <c r="JH1265" s="2"/>
      <c r="JI1265" s="2"/>
      <c r="JJ1265" s="2"/>
      <c r="JK1265" s="2"/>
      <c r="JL1265" s="2"/>
      <c r="JM1265" s="2"/>
      <c r="JN1265" s="2"/>
      <c r="JO1265" s="2"/>
      <c r="JP1265" s="2"/>
      <c r="JQ1265" s="2"/>
      <c r="JR1265" s="2"/>
      <c r="JS1265" s="2"/>
      <c r="JT1265" s="2"/>
      <c r="JU1265" s="2"/>
      <c r="JV1265" s="2"/>
      <c r="JW1265" s="2"/>
      <c r="JX1265" s="2"/>
      <c r="JY1265" s="2"/>
      <c r="JZ1265" s="2"/>
      <c r="KA1265" s="2"/>
      <c r="KB1265" s="2"/>
      <c r="KC1265" s="2"/>
      <c r="KD1265" s="2"/>
      <c r="KE1265" s="2"/>
      <c r="KF1265" s="2"/>
      <c r="KG1265" s="2"/>
      <c r="KH1265" s="2"/>
      <c r="KI1265" s="2"/>
      <c r="KJ1265" s="2"/>
      <c r="KK1265" s="2"/>
      <c r="KL1265" s="2"/>
      <c r="KM1265" s="2"/>
      <c r="KN1265" s="2"/>
      <c r="KO1265" s="2"/>
      <c r="KP1265" s="2"/>
      <c r="KQ1265" s="2"/>
      <c r="KR1265" s="2"/>
      <c r="KS1265" s="2"/>
      <c r="KT1265" s="2"/>
      <c r="KU1265" s="2"/>
      <c r="KV1265" s="2"/>
      <c r="KW1265" s="2"/>
      <c r="KX1265" s="2"/>
      <c r="KY1265" s="2"/>
      <c r="KZ1265" s="2"/>
      <c r="LA1265" s="2"/>
      <c r="LB1265" s="2"/>
      <c r="LC1265" s="2"/>
      <c r="LD1265" s="2"/>
      <c r="LE1265" s="2"/>
      <c r="LF1265" s="2"/>
      <c r="LG1265" s="2"/>
      <c r="LH1265" s="2"/>
      <c r="LI1265" s="2"/>
      <c r="LJ1265" s="2"/>
      <c r="LK1265" s="2"/>
      <c r="LL1265" s="2"/>
      <c r="LM1265" s="2"/>
      <c r="LN1265" s="2"/>
      <c r="LO1265" s="2"/>
      <c r="LP1265" s="2"/>
      <c r="LQ1265" s="2"/>
      <c r="LR1265" s="2"/>
      <c r="LS1265" s="2"/>
      <c r="LT1265" s="2"/>
      <c r="LU1265" s="2"/>
      <c r="LV1265" s="2"/>
      <c r="LW1265" s="2"/>
      <c r="LX1265" s="2"/>
      <c r="LY1265" s="2"/>
      <c r="LZ1265" s="2"/>
      <c r="MA1265" s="2"/>
      <c r="MB1265" s="2"/>
      <c r="MC1265" s="2"/>
      <c r="MD1265" s="2"/>
      <c r="ME1265" s="2"/>
      <c r="MF1265" s="2"/>
      <c r="MG1265" s="2"/>
      <c r="MH1265" s="2"/>
      <c r="MI1265" s="2"/>
      <c r="MJ1265" s="2"/>
      <c r="MK1265" s="2"/>
      <c r="ML1265" s="2"/>
      <c r="MM1265" s="2"/>
      <c r="MN1265" s="2"/>
      <c r="MO1265" s="2"/>
      <c r="MP1265" s="2"/>
      <c r="MQ1265" s="2"/>
      <c r="MR1265" s="2"/>
      <c r="MS1265" s="2"/>
      <c r="MT1265" s="2"/>
      <c r="MU1265" s="2"/>
      <c r="MV1265" s="2"/>
      <c r="MW1265" s="2"/>
      <c r="MX1265" s="2"/>
      <c r="MY1265" s="2"/>
      <c r="MZ1265" s="2"/>
      <c r="NA1265" s="2"/>
      <c r="NB1265" s="2"/>
      <c r="NC1265" s="2"/>
      <c r="ND1265" s="2"/>
      <c r="NE1265" s="2"/>
      <c r="NF1265" s="2"/>
      <c r="NG1265" s="2"/>
      <c r="NH1265" s="2"/>
      <c r="NI1265" s="2"/>
      <c r="NJ1265" s="2"/>
      <c r="NK1265" s="2"/>
      <c r="NL1265" s="2"/>
      <c r="NM1265" s="2"/>
      <c r="NN1265" s="2"/>
      <c r="NO1265" s="2"/>
      <c r="NP1265" s="2"/>
      <c r="NQ1265" s="2"/>
      <c r="NR1265" s="2"/>
      <c r="NS1265" s="2"/>
      <c r="NT1265" s="2"/>
      <c r="NU1265" s="2"/>
      <c r="NV1265" s="2"/>
      <c r="NW1265" s="2"/>
      <c r="NX1265" s="2"/>
      <c r="NY1265" s="2"/>
      <c r="NZ1265" s="2"/>
      <c r="OA1265" s="2"/>
      <c r="OB1265" s="2"/>
      <c r="OC1265" s="2"/>
      <c r="OD1265" s="2"/>
      <c r="OE1265" s="2"/>
      <c r="OF1265" s="2"/>
      <c r="OG1265" s="2"/>
      <c r="OH1265" s="2"/>
      <c r="OI1265" s="2"/>
      <c r="OJ1265" s="2"/>
      <c r="OK1265" s="2"/>
      <c r="OL1265" s="2"/>
      <c r="OM1265" s="2"/>
      <c r="ON1265" s="2"/>
      <c r="OO1265" s="2"/>
      <c r="OP1265" s="2"/>
      <c r="OQ1265" s="2"/>
      <c r="OR1265" s="2"/>
      <c r="OS1265" s="2"/>
      <c r="OT1265" s="2"/>
      <c r="OU1265" s="2"/>
      <c r="OV1265" s="2"/>
      <c r="OW1265" s="2"/>
      <c r="OX1265" s="2"/>
      <c r="OY1265" s="2"/>
      <c r="OZ1265" s="2"/>
      <c r="PA1265" s="2"/>
      <c r="PB1265" s="2"/>
      <c r="PC1265" s="2"/>
      <c r="PD1265" s="2"/>
      <c r="PE1265" s="2"/>
      <c r="PF1265" s="2"/>
      <c r="PG1265" s="2"/>
      <c r="PH1265" s="2"/>
      <c r="PI1265" s="2"/>
      <c r="PJ1265" s="2"/>
      <c r="PK1265" s="2"/>
      <c r="PL1265" s="2"/>
      <c r="PM1265" s="2"/>
      <c r="PN1265" s="2"/>
      <c r="PO1265" s="2"/>
      <c r="PP1265" s="2"/>
      <c r="PQ1265" s="2"/>
      <c r="PR1265" s="2"/>
      <c r="PS1265" s="2"/>
      <c r="PT1265" s="2"/>
      <c r="PU1265" s="2"/>
      <c r="PV1265" s="2"/>
      <c r="PW1265" s="2"/>
      <c r="PX1265" s="2"/>
      <c r="PY1265" s="2"/>
      <c r="PZ1265" s="2"/>
      <c r="QA1265" s="2"/>
      <c r="QB1265" s="2"/>
      <c r="QC1265" s="2"/>
      <c r="QD1265" s="2"/>
      <c r="QE1265" s="2"/>
      <c r="QF1265" s="2"/>
      <c r="QG1265" s="2"/>
      <c r="QH1265" s="2"/>
      <c r="QI1265" s="2"/>
      <c r="QJ1265" s="2"/>
      <c r="QK1265" s="2"/>
      <c r="QL1265" s="2"/>
      <c r="QM1265" s="2"/>
      <c r="QN1265" s="2"/>
      <c r="QO1265" s="2"/>
      <c r="QP1265" s="2"/>
      <c r="QQ1265" s="2"/>
      <c r="QR1265" s="2"/>
      <c r="QS1265" s="2"/>
      <c r="QT1265" s="2"/>
      <c r="QU1265" s="2"/>
      <c r="QV1265" s="2"/>
      <c r="QW1265" s="2"/>
      <c r="QX1265" s="2"/>
      <c r="QY1265" s="2"/>
      <c r="QZ1265" s="2"/>
      <c r="RA1265" s="2"/>
      <c r="RB1265" s="2"/>
      <c r="RC1265" s="2"/>
      <c r="RD1265" s="2"/>
      <c r="RE1265" s="2"/>
      <c r="RF1265" s="2"/>
      <c r="RG1265" s="2"/>
      <c r="RH1265" s="2"/>
      <c r="RI1265" s="2"/>
      <c r="RJ1265" s="2"/>
      <c r="RK1265" s="2"/>
      <c r="RL1265" s="2"/>
      <c r="RM1265" s="2"/>
      <c r="RN1265" s="2"/>
      <c r="RO1265" s="2"/>
      <c r="RP1265" s="2"/>
      <c r="RQ1265" s="2"/>
      <c r="RR1265" s="2"/>
      <c r="RS1265" s="2"/>
      <c r="RT1265" s="2"/>
      <c r="RU1265" s="2"/>
      <c r="RV1265" s="2"/>
      <c r="RW1265" s="2"/>
      <c r="RX1265" s="2"/>
      <c r="RY1265" s="2"/>
      <c r="RZ1265" s="2"/>
      <c r="SA1265" s="2"/>
      <c r="SB1265" s="2"/>
      <c r="SC1265" s="2"/>
      <c r="SD1265" s="2"/>
      <c r="SE1265" s="2"/>
      <c r="SF1265" s="2"/>
      <c r="SG1265" s="2"/>
      <c r="SH1265" s="2"/>
      <c r="SI1265" s="2"/>
      <c r="SJ1265" s="2"/>
      <c r="SK1265" s="2"/>
      <c r="SL1265" s="2"/>
      <c r="SM1265" s="2"/>
      <c r="SN1265" s="2"/>
      <c r="SO1265" s="2"/>
      <c r="SP1265" s="2"/>
      <c r="SQ1265" s="2"/>
      <c r="SR1265" s="2"/>
      <c r="SS1265" s="2"/>
      <c r="ST1265" s="2"/>
      <c r="SU1265" s="2"/>
      <c r="SV1265" s="2"/>
      <c r="SW1265" s="2"/>
      <c r="SX1265" s="2"/>
      <c r="SY1265" s="2"/>
      <c r="SZ1265" s="2"/>
      <c r="TA1265" s="2"/>
      <c r="TB1265" s="2"/>
      <c r="TC1265" s="2"/>
      <c r="TD1265" s="2"/>
      <c r="TE1265" s="2"/>
      <c r="TF1265" s="2"/>
      <c r="TG1265" s="2"/>
      <c r="TH1265" s="2"/>
      <c r="TI1265" s="2"/>
      <c r="TJ1265" s="2"/>
      <c r="TK1265" s="2"/>
      <c r="TL1265" s="2"/>
      <c r="TM1265" s="2"/>
      <c r="TN1265" s="2"/>
      <c r="TO1265" s="2"/>
      <c r="TP1265" s="2"/>
      <c r="TQ1265" s="2"/>
      <c r="TR1265" s="2"/>
      <c r="TS1265" s="2"/>
      <c r="TT1265" s="2"/>
      <c r="TU1265" s="2"/>
      <c r="TV1265" s="2"/>
      <c r="TW1265" s="2"/>
      <c r="TX1265" s="2"/>
      <c r="TY1265" s="2"/>
      <c r="TZ1265" s="2"/>
      <c r="UA1265" s="2"/>
      <c r="UB1265" s="2"/>
      <c r="UC1265" s="2"/>
      <c r="UD1265" s="2"/>
      <c r="UE1265" s="2"/>
      <c r="UF1265" s="2"/>
      <c r="UG1265" s="2"/>
      <c r="UH1265" s="2"/>
      <c r="UI1265" s="2"/>
      <c r="UJ1265" s="2"/>
      <c r="UK1265" s="2"/>
      <c r="UL1265" s="2"/>
      <c r="UM1265" s="2"/>
      <c r="UN1265" s="2"/>
      <c r="UO1265" s="2"/>
      <c r="UP1265" s="2"/>
      <c r="UQ1265" s="2"/>
      <c r="UR1265" s="2"/>
      <c r="US1265" s="2"/>
      <c r="UT1265" s="2"/>
      <c r="UU1265" s="2"/>
      <c r="UV1265" s="2"/>
      <c r="UW1265" s="2"/>
      <c r="UX1265" s="2"/>
      <c r="UY1265" s="2"/>
      <c r="UZ1265" s="2"/>
      <c r="VA1265" s="2"/>
      <c r="VB1265" s="2"/>
      <c r="VC1265" s="2"/>
      <c r="VD1265" s="2"/>
      <c r="VE1265" s="2"/>
      <c r="VF1265" s="2"/>
      <c r="VG1265" s="2"/>
      <c r="VH1265" s="2"/>
      <c r="VI1265" s="2"/>
      <c r="VJ1265" s="2"/>
      <c r="VK1265" s="2"/>
      <c r="VL1265" s="2"/>
      <c r="VM1265" s="2"/>
      <c r="VN1265" s="2"/>
      <c r="VO1265" s="2"/>
      <c r="VP1265" s="2"/>
      <c r="VQ1265" s="2"/>
      <c r="VR1265" s="2"/>
      <c r="VS1265" s="2"/>
      <c r="VT1265" s="2"/>
      <c r="VU1265" s="2"/>
      <c r="VV1265" s="2"/>
      <c r="VW1265" s="2"/>
      <c r="VX1265" s="2"/>
      <c r="VY1265" s="2"/>
      <c r="VZ1265" s="2"/>
      <c r="WA1265" s="2"/>
      <c r="WB1265" s="2"/>
      <c r="WC1265" s="2"/>
      <c r="WD1265" s="2"/>
      <c r="WE1265" s="2"/>
      <c r="WF1265" s="2"/>
      <c r="WG1265" s="2"/>
      <c r="WH1265" s="2"/>
      <c r="WI1265" s="2"/>
      <c r="WJ1265" s="2"/>
      <c r="WK1265" s="2"/>
      <c r="WL1265" s="2"/>
      <c r="WM1265" s="2"/>
      <c r="WN1265" s="2"/>
      <c r="WO1265" s="2"/>
      <c r="WP1265" s="2"/>
      <c r="WQ1265" s="2"/>
      <c r="WR1265" s="2"/>
      <c r="WS1265" s="2"/>
      <c r="WT1265" s="2"/>
      <c r="WU1265" s="2"/>
      <c r="WV1265" s="2"/>
      <c r="WW1265" s="2"/>
      <c r="WX1265" s="2"/>
      <c r="WY1265" s="2"/>
      <c r="WZ1265" s="2"/>
      <c r="XA1265" s="2"/>
      <c r="XB1265" s="2"/>
      <c r="XC1265" s="2"/>
      <c r="XD1265" s="2"/>
      <c r="XE1265" s="2"/>
      <c r="XF1265" s="2"/>
      <c r="XG1265" s="2"/>
      <c r="XH1265" s="2"/>
      <c r="XI1265" s="2"/>
      <c r="XJ1265" s="2"/>
      <c r="XK1265" s="2"/>
      <c r="XL1265" s="2"/>
      <c r="XM1265" s="2"/>
      <c r="XN1265" s="2"/>
      <c r="XO1265" s="2"/>
      <c r="XP1265" s="2"/>
      <c r="XQ1265" s="2"/>
      <c r="XR1265" s="2"/>
      <c r="XS1265" s="2"/>
      <c r="XT1265" s="2"/>
      <c r="XU1265" s="2"/>
      <c r="XV1265" s="2"/>
      <c r="XW1265" s="2"/>
      <c r="XX1265" s="2"/>
      <c r="XY1265" s="2"/>
      <c r="XZ1265" s="2"/>
      <c r="YA1265" s="2"/>
      <c r="YB1265" s="2"/>
      <c r="YC1265" s="2"/>
      <c r="YD1265" s="2"/>
      <c r="YE1265" s="2"/>
      <c r="YF1265" s="2"/>
      <c r="YG1265" s="2"/>
      <c r="YH1265" s="2"/>
      <c r="YI1265" s="2"/>
      <c r="YJ1265" s="2"/>
      <c r="YK1265" s="2"/>
      <c r="YL1265" s="2"/>
      <c r="YM1265" s="2"/>
      <c r="YN1265" s="2"/>
      <c r="YO1265" s="2"/>
      <c r="YP1265" s="2"/>
      <c r="YQ1265" s="2"/>
      <c r="YR1265" s="2"/>
      <c r="YS1265" s="2"/>
      <c r="YT1265" s="2"/>
      <c r="YU1265" s="2"/>
      <c r="YV1265" s="2"/>
      <c r="YW1265" s="2"/>
      <c r="YX1265" s="2"/>
      <c r="YY1265" s="2"/>
      <c r="YZ1265" s="2"/>
      <c r="ZA1265" s="2"/>
      <c r="ZB1265" s="2"/>
      <c r="ZC1265" s="2"/>
      <c r="ZD1265" s="2"/>
      <c r="ZE1265" s="2"/>
      <c r="ZF1265" s="2"/>
      <c r="ZG1265" s="2"/>
      <c r="ZH1265" s="2"/>
      <c r="ZI1265" s="2"/>
      <c r="ZJ1265" s="2"/>
      <c r="ZK1265" s="2"/>
      <c r="ZL1265" s="2"/>
      <c r="ZM1265" s="2"/>
      <c r="ZN1265" s="2"/>
      <c r="ZO1265" s="2"/>
      <c r="ZP1265" s="2"/>
      <c r="ZQ1265" s="2"/>
      <c r="ZR1265" s="2"/>
      <c r="ZS1265" s="2"/>
      <c r="ZT1265" s="2"/>
      <c r="ZU1265" s="2"/>
      <c r="ZV1265" s="2"/>
      <c r="ZW1265" s="2"/>
      <c r="ZX1265" s="2"/>
      <c r="ZY1265" s="2"/>
      <c r="ZZ1265" s="2"/>
      <c r="AAA1265" s="2"/>
      <c r="AAB1265" s="2"/>
      <c r="AAC1265" s="2"/>
      <c r="AAD1265" s="2"/>
      <c r="AAE1265" s="2"/>
      <c r="AAF1265" s="2"/>
      <c r="AAG1265" s="2"/>
      <c r="AAH1265" s="2"/>
      <c r="AAI1265" s="2"/>
      <c r="AAJ1265" s="2"/>
      <c r="AAK1265" s="2"/>
      <c r="AAL1265" s="2"/>
      <c r="AAM1265" s="2"/>
      <c r="AAN1265" s="2"/>
      <c r="AAO1265" s="2"/>
      <c r="AAP1265" s="2"/>
      <c r="AAQ1265" s="2"/>
      <c r="AAR1265" s="2"/>
      <c r="AAS1265" s="2"/>
      <c r="AAT1265" s="2"/>
      <c r="AAU1265" s="2"/>
      <c r="AAV1265" s="2"/>
      <c r="AAW1265" s="2"/>
      <c r="AAX1265" s="2"/>
      <c r="AAY1265" s="2"/>
      <c r="AAZ1265" s="2"/>
      <c r="ABA1265" s="2"/>
      <c r="ABB1265" s="2"/>
      <c r="ABC1265" s="2"/>
      <c r="ABD1265" s="2"/>
      <c r="ABE1265" s="2"/>
      <c r="ABF1265" s="2"/>
      <c r="ABG1265" s="2"/>
      <c r="ABH1265" s="2"/>
      <c r="ABI1265" s="2"/>
      <c r="ABJ1265" s="2"/>
      <c r="ABK1265" s="2"/>
      <c r="ABL1265" s="2"/>
      <c r="ABM1265" s="2"/>
      <c r="ABN1265" s="2"/>
      <c r="ABO1265" s="2"/>
      <c r="ABP1265" s="2"/>
      <c r="ABQ1265" s="2"/>
      <c r="ABR1265" s="2"/>
      <c r="ABS1265" s="2"/>
      <c r="ABT1265" s="2"/>
      <c r="ABU1265" s="2"/>
      <c r="ABV1265" s="2"/>
      <c r="ABW1265" s="2"/>
      <c r="ABX1265" s="2"/>
      <c r="ABY1265" s="2"/>
      <c r="ABZ1265" s="2"/>
    </row>
    <row r="1266" spans="1:754" x14ac:dyDescent="0.2">
      <c r="A1266" s="2">
        <v>1950</v>
      </c>
      <c r="B1266" s="19" t="s">
        <v>58</v>
      </c>
      <c r="C1266" s="6">
        <v>373461</v>
      </c>
      <c r="D1266" s="5">
        <v>2349</v>
      </c>
      <c r="E1266" s="7">
        <f>C1266/D1266</f>
        <v>158.98722860791827</v>
      </c>
      <c r="F1266" s="11">
        <f>C1266/531955</f>
        <v>0.70205374514761587</v>
      </c>
      <c r="G1266" s="12">
        <v>46726</v>
      </c>
      <c r="H1266" s="16">
        <f>C1266/G1266</f>
        <v>7.9925737276890807</v>
      </c>
    </row>
    <row r="1267" spans="1:754" x14ac:dyDescent="0.2">
      <c r="A1267" s="2">
        <v>1940</v>
      </c>
      <c r="B1267" s="19" t="s">
        <v>58</v>
      </c>
      <c r="C1267" s="6">
        <v>410391</v>
      </c>
      <c r="D1267" s="5">
        <v>2934</v>
      </c>
      <c r="E1267" s="7">
        <f>C1267/D1267</f>
        <v>139.87423312883436</v>
      </c>
      <c r="F1267" s="11">
        <f>C1267/531955</f>
        <v>0.77147691064093771</v>
      </c>
      <c r="G1267" s="12">
        <v>46726</v>
      </c>
      <c r="H1267" s="16">
        <f>C1267/G1267</f>
        <v>8.7829259940932243</v>
      </c>
    </row>
    <row r="1268" spans="1:754" x14ac:dyDescent="0.2">
      <c r="A1268">
        <v>1930</v>
      </c>
      <c r="B1268" s="19" t="s">
        <v>58</v>
      </c>
      <c r="C1268" s="5">
        <v>417432</v>
      </c>
      <c r="D1268" s="5">
        <v>2889</v>
      </c>
      <c r="E1268" s="7">
        <f>C1268/D1268</f>
        <v>144.4901349948079</v>
      </c>
      <c r="F1268" s="11">
        <f>C1268/531955</f>
        <v>0.78471299264035488</v>
      </c>
      <c r="G1268" s="12">
        <v>44888</v>
      </c>
      <c r="H1268" s="16">
        <f>C1268/G1268</f>
        <v>9.2994118695419719</v>
      </c>
    </row>
    <row r="1269" spans="1:754" x14ac:dyDescent="0.2">
      <c r="A1269">
        <v>1920</v>
      </c>
      <c r="B1269" s="19" t="s">
        <v>58</v>
      </c>
      <c r="C1269" s="5">
        <v>434167</v>
      </c>
      <c r="D1269" s="6">
        <v>3334</v>
      </c>
      <c r="E1269" s="7">
        <f>C1269/D1269</f>
        <v>130.22405518896221</v>
      </c>
      <c r="F1269" s="11">
        <f>C1269/531955</f>
        <v>0.8161724205994868</v>
      </c>
      <c r="G1269" s="12">
        <v>44888</v>
      </c>
      <c r="H1269" s="16">
        <f>C1269/G1269</f>
        <v>9.6722286579932284</v>
      </c>
    </row>
    <row r="1270" spans="1:754" x14ac:dyDescent="0.2">
      <c r="A1270">
        <v>1910</v>
      </c>
      <c r="B1270" s="19" t="s">
        <v>58</v>
      </c>
      <c r="C1270" s="5">
        <v>446456</v>
      </c>
      <c r="D1270" s="6">
        <v>3564</v>
      </c>
      <c r="E1270" s="7">
        <f>C1270/D1270</f>
        <v>125.2682379349046</v>
      </c>
      <c r="F1270" s="11">
        <f>C1270/531955</f>
        <v>0.83927399874049502</v>
      </c>
      <c r="G1270" s="15"/>
      <c r="DU1270" s="2"/>
      <c r="DV1270" s="2"/>
      <c r="DW1270" s="2"/>
      <c r="DX1270" s="2"/>
      <c r="DY1270" s="2"/>
      <c r="DZ1270" s="2"/>
      <c r="EA1270" s="2"/>
      <c r="EB1270" s="2"/>
      <c r="EC1270" s="2"/>
      <c r="ED1270" s="2"/>
      <c r="EE1270" s="2"/>
      <c r="EF1270" s="2"/>
      <c r="EG1270" s="2"/>
      <c r="EH1270" s="2"/>
      <c r="EI1270" s="2"/>
      <c r="EJ1270" s="2"/>
      <c r="EK1270" s="2"/>
      <c r="EL1270" s="2"/>
      <c r="EM1270" s="2"/>
      <c r="EN1270" s="2"/>
      <c r="EO1270" s="2"/>
      <c r="EP1270" s="2"/>
      <c r="EQ1270" s="2"/>
      <c r="ER1270" s="2"/>
      <c r="ES1270" s="2"/>
      <c r="ET1270" s="2"/>
      <c r="EU1270" s="2"/>
      <c r="EV1270" s="2"/>
      <c r="EW1270" s="2"/>
      <c r="EX1270" s="2"/>
      <c r="EY1270" s="2"/>
      <c r="EZ1270" s="2"/>
      <c r="FA1270" s="2"/>
      <c r="FB1270" s="2"/>
      <c r="FC1270" s="2"/>
      <c r="FD1270" s="2"/>
      <c r="FE1270" s="2"/>
      <c r="FF1270" s="2"/>
      <c r="FG1270" s="2"/>
      <c r="FH1270" s="2"/>
      <c r="FI1270" s="2"/>
      <c r="FJ1270" s="2"/>
      <c r="FK1270" s="2"/>
      <c r="FL1270" s="2"/>
      <c r="FM1270" s="2"/>
      <c r="FN1270" s="2"/>
      <c r="FO1270" s="2"/>
      <c r="FP1270" s="2"/>
      <c r="FQ1270" s="2"/>
      <c r="FR1270" s="2"/>
      <c r="FS1270" s="2"/>
      <c r="FT1270" s="2"/>
      <c r="FU1270" s="2"/>
      <c r="FV1270" s="2"/>
      <c r="FW1270" s="2"/>
      <c r="FX1270" s="2"/>
      <c r="FY1270" s="2"/>
      <c r="FZ1270" s="2"/>
      <c r="GA1270" s="2"/>
      <c r="GB1270" s="2"/>
      <c r="GC1270" s="2"/>
      <c r="GD1270" s="2"/>
      <c r="GE1270" s="2"/>
      <c r="GF1270" s="2"/>
      <c r="GG1270" s="2"/>
      <c r="GH1270" s="2"/>
      <c r="GI1270" s="2"/>
      <c r="GJ1270" s="2"/>
      <c r="GK1270" s="2"/>
      <c r="GL1270" s="2"/>
      <c r="GM1270" s="2"/>
      <c r="GN1270" s="2"/>
      <c r="GO1270" s="2"/>
      <c r="GP1270" s="2"/>
      <c r="GQ1270" s="2"/>
      <c r="GR1270" s="2"/>
      <c r="GS1270" s="2"/>
      <c r="GT1270" s="2"/>
      <c r="GU1270" s="2"/>
      <c r="GV1270" s="2"/>
      <c r="GW1270" s="2"/>
      <c r="GX1270" s="2"/>
      <c r="GY1270" s="2"/>
      <c r="GZ1270" s="2"/>
      <c r="HA1270" s="2"/>
      <c r="HB1270" s="2"/>
      <c r="HC1270" s="2"/>
      <c r="HD1270" s="2"/>
      <c r="HE1270" s="2"/>
      <c r="HF1270" s="2"/>
      <c r="HG1270" s="2"/>
      <c r="HH1270" s="2"/>
      <c r="HI1270" s="2"/>
      <c r="HJ1270" s="2"/>
      <c r="HK1270" s="2"/>
      <c r="HL1270" s="2"/>
      <c r="HM1270" s="2"/>
      <c r="HN1270" s="2"/>
      <c r="HO1270" s="2"/>
      <c r="HP1270" s="2"/>
      <c r="HQ1270" s="2"/>
      <c r="HR1270" s="2"/>
      <c r="HS1270" s="2"/>
      <c r="HT1270" s="2"/>
      <c r="HU1270" s="2"/>
      <c r="HV1270" s="2"/>
      <c r="HW1270" s="2"/>
      <c r="HX1270" s="2"/>
      <c r="HY1270" s="2"/>
      <c r="HZ1270" s="2"/>
      <c r="IA1270" s="2"/>
      <c r="IB1270" s="2"/>
      <c r="IC1270" s="2"/>
      <c r="ID1270" s="2"/>
      <c r="IE1270" s="2"/>
      <c r="IF1270" s="2"/>
      <c r="IG1270" s="2"/>
      <c r="IH1270" s="2"/>
      <c r="II1270" s="2"/>
      <c r="IJ1270" s="2"/>
      <c r="IK1270" s="2"/>
      <c r="IL1270" s="2"/>
      <c r="IM1270" s="2"/>
      <c r="IN1270" s="2"/>
      <c r="IO1270" s="2"/>
      <c r="IP1270" s="2"/>
      <c r="IQ1270" s="2"/>
      <c r="IR1270" s="2"/>
      <c r="IS1270" s="2"/>
      <c r="IT1270" s="2"/>
      <c r="IU1270" s="2"/>
      <c r="IV1270" s="2"/>
      <c r="IW1270" s="2"/>
      <c r="IX1270" s="2"/>
      <c r="IY1270" s="2"/>
      <c r="IZ1270" s="2"/>
      <c r="JA1270" s="2"/>
      <c r="JB1270" s="2"/>
      <c r="JC1270" s="2"/>
      <c r="JD1270" s="2"/>
      <c r="JE1270" s="2"/>
      <c r="JF1270" s="2"/>
      <c r="JG1270" s="2"/>
      <c r="JH1270" s="2"/>
      <c r="JI1270" s="2"/>
      <c r="JJ1270" s="2"/>
      <c r="JK1270" s="2"/>
      <c r="JL1270" s="2"/>
      <c r="JM1270" s="2"/>
      <c r="JN1270" s="2"/>
      <c r="JO1270" s="2"/>
      <c r="JP1270" s="2"/>
      <c r="JQ1270" s="2"/>
      <c r="JR1270" s="2"/>
      <c r="JS1270" s="2"/>
      <c r="JT1270" s="2"/>
      <c r="JU1270" s="2"/>
      <c r="JV1270" s="2"/>
      <c r="JW1270" s="2"/>
      <c r="JX1270" s="2"/>
      <c r="JY1270" s="2"/>
      <c r="JZ1270" s="2"/>
      <c r="KA1270" s="2"/>
      <c r="KB1270" s="2"/>
      <c r="KC1270" s="2"/>
      <c r="KD1270" s="2"/>
      <c r="KE1270" s="2"/>
      <c r="KF1270" s="2"/>
      <c r="KG1270" s="2"/>
      <c r="KH1270" s="2"/>
      <c r="KI1270" s="2"/>
      <c r="KJ1270" s="2"/>
      <c r="KK1270" s="2"/>
      <c r="KL1270" s="2"/>
      <c r="KM1270" s="2"/>
      <c r="KN1270" s="2"/>
      <c r="KO1270" s="2"/>
      <c r="KP1270" s="2"/>
      <c r="KQ1270" s="2"/>
      <c r="KR1270" s="2"/>
      <c r="KS1270" s="2"/>
      <c r="KT1270" s="2"/>
      <c r="KU1270" s="2"/>
      <c r="KV1270" s="2"/>
      <c r="KW1270" s="2"/>
      <c r="KX1270" s="2"/>
      <c r="KY1270" s="2"/>
      <c r="KZ1270" s="2"/>
      <c r="LA1270" s="2"/>
      <c r="LB1270" s="2"/>
      <c r="LC1270" s="2"/>
      <c r="LD1270" s="2"/>
      <c r="LE1270" s="2"/>
      <c r="LF1270" s="2"/>
      <c r="LG1270" s="2"/>
      <c r="LH1270" s="2"/>
      <c r="LI1270" s="2"/>
      <c r="LJ1270" s="2"/>
      <c r="LK1270" s="2"/>
      <c r="LL1270" s="2"/>
      <c r="LM1270" s="2"/>
      <c r="LN1270" s="2"/>
      <c r="LO1270" s="2"/>
      <c r="LP1270" s="2"/>
      <c r="LQ1270" s="2"/>
      <c r="LR1270" s="2"/>
      <c r="LS1270" s="2"/>
      <c r="LT1270" s="2"/>
      <c r="LU1270" s="2"/>
      <c r="LV1270" s="2"/>
      <c r="LW1270" s="2"/>
      <c r="LX1270" s="2"/>
      <c r="LY1270" s="2"/>
      <c r="LZ1270" s="2"/>
      <c r="MA1270" s="2"/>
      <c r="MB1270" s="2"/>
      <c r="MC1270" s="2"/>
      <c r="MD1270" s="2"/>
      <c r="ME1270" s="2"/>
      <c r="MF1270" s="2"/>
      <c r="MG1270" s="2"/>
      <c r="MH1270" s="2"/>
      <c r="MI1270" s="2"/>
      <c r="MJ1270" s="2"/>
      <c r="MK1270" s="2"/>
      <c r="ML1270" s="2"/>
      <c r="MM1270" s="2"/>
      <c r="MN1270" s="2"/>
      <c r="MO1270" s="2"/>
      <c r="MP1270" s="2"/>
      <c r="MQ1270" s="2"/>
      <c r="MR1270" s="2"/>
      <c r="MS1270" s="2"/>
      <c r="MT1270" s="2"/>
      <c r="MU1270" s="2"/>
      <c r="MV1270" s="2"/>
      <c r="MW1270" s="2"/>
      <c r="MX1270" s="2"/>
      <c r="MY1270" s="2"/>
      <c r="MZ1270" s="2"/>
      <c r="NA1270" s="2"/>
      <c r="NB1270" s="2"/>
      <c r="NC1270" s="2"/>
      <c r="ND1270" s="2"/>
      <c r="NE1270" s="2"/>
      <c r="NF1270" s="2"/>
      <c r="NG1270" s="2"/>
      <c r="NH1270" s="2"/>
      <c r="NI1270" s="2"/>
      <c r="NJ1270" s="2"/>
      <c r="NK1270" s="2"/>
      <c r="NL1270" s="2"/>
      <c r="NM1270" s="2"/>
      <c r="NN1270" s="2"/>
      <c r="NO1270" s="2"/>
      <c r="NP1270" s="2"/>
      <c r="NQ1270" s="2"/>
      <c r="NR1270" s="2"/>
      <c r="NS1270" s="2"/>
      <c r="NT1270" s="2"/>
      <c r="NU1270" s="2"/>
      <c r="NV1270" s="2"/>
      <c r="NW1270" s="2"/>
      <c r="NX1270" s="2"/>
      <c r="NY1270" s="2"/>
      <c r="NZ1270" s="2"/>
      <c r="OA1270" s="2"/>
      <c r="OB1270" s="2"/>
      <c r="OC1270" s="2"/>
      <c r="OD1270" s="2"/>
      <c r="OE1270" s="2"/>
      <c r="OF1270" s="2"/>
      <c r="OG1270" s="2"/>
      <c r="OH1270" s="2"/>
      <c r="OI1270" s="2"/>
      <c r="OJ1270" s="2"/>
      <c r="OK1270" s="2"/>
      <c r="OL1270" s="2"/>
      <c r="OM1270" s="2"/>
      <c r="ON1270" s="2"/>
      <c r="OO1270" s="2"/>
      <c r="OP1270" s="2"/>
      <c r="OQ1270" s="2"/>
      <c r="OR1270" s="2"/>
      <c r="OS1270" s="2"/>
      <c r="OT1270" s="2"/>
      <c r="OU1270" s="2"/>
      <c r="OV1270" s="2"/>
      <c r="OW1270" s="2"/>
      <c r="OX1270" s="2"/>
      <c r="OY1270" s="2"/>
      <c r="OZ1270" s="2"/>
      <c r="PA1270" s="2"/>
      <c r="PB1270" s="2"/>
      <c r="PC1270" s="2"/>
      <c r="PD1270" s="2"/>
      <c r="PE1270" s="2"/>
      <c r="PF1270" s="2"/>
      <c r="PG1270" s="2"/>
      <c r="PH1270" s="2"/>
      <c r="PI1270" s="2"/>
      <c r="PJ1270" s="2"/>
      <c r="PK1270" s="2"/>
      <c r="PL1270" s="2"/>
      <c r="PM1270" s="2"/>
      <c r="PN1270" s="2"/>
      <c r="PO1270" s="2"/>
      <c r="PP1270" s="2"/>
      <c r="PQ1270" s="2"/>
      <c r="PR1270" s="2"/>
      <c r="PS1270" s="2"/>
      <c r="PT1270" s="2"/>
      <c r="PU1270" s="2"/>
      <c r="PV1270" s="2"/>
      <c r="PW1270" s="2"/>
      <c r="PX1270" s="2"/>
      <c r="PY1270" s="2"/>
      <c r="PZ1270" s="2"/>
      <c r="QA1270" s="2"/>
      <c r="QB1270" s="2"/>
      <c r="QC1270" s="2"/>
      <c r="QD1270" s="2"/>
      <c r="QE1270" s="2"/>
      <c r="QF1270" s="2"/>
      <c r="QG1270" s="2"/>
      <c r="QH1270" s="2"/>
      <c r="QI1270" s="2"/>
      <c r="QJ1270" s="2"/>
      <c r="QK1270" s="2"/>
      <c r="QL1270" s="2"/>
      <c r="QM1270" s="2"/>
      <c r="QN1270" s="2"/>
      <c r="QO1270" s="2"/>
      <c r="QP1270" s="2"/>
      <c r="QQ1270" s="2"/>
      <c r="QR1270" s="2"/>
      <c r="QS1270" s="2"/>
      <c r="QT1270" s="2"/>
      <c r="QU1270" s="2"/>
      <c r="QV1270" s="2"/>
      <c r="QW1270" s="2"/>
      <c r="QX1270" s="2"/>
      <c r="QY1270" s="2"/>
      <c r="QZ1270" s="2"/>
      <c r="RA1270" s="2"/>
      <c r="RB1270" s="2"/>
      <c r="RC1270" s="2"/>
      <c r="RD1270" s="2"/>
      <c r="RE1270" s="2"/>
      <c r="RF1270" s="2"/>
      <c r="RG1270" s="2"/>
      <c r="RH1270" s="2"/>
      <c r="RI1270" s="2"/>
      <c r="RJ1270" s="2"/>
      <c r="RK1270" s="2"/>
      <c r="RL1270" s="2"/>
      <c r="RM1270" s="2"/>
      <c r="RN1270" s="2"/>
      <c r="RO1270" s="2"/>
      <c r="RP1270" s="2"/>
      <c r="RQ1270" s="2"/>
      <c r="RR1270" s="2"/>
      <c r="RS1270" s="2"/>
      <c r="RT1270" s="2"/>
      <c r="RU1270" s="2"/>
      <c r="RV1270" s="2"/>
      <c r="RW1270" s="2"/>
      <c r="RX1270" s="2"/>
      <c r="RY1270" s="2"/>
      <c r="RZ1270" s="2"/>
      <c r="SA1270" s="2"/>
      <c r="SB1270" s="2"/>
      <c r="SC1270" s="2"/>
      <c r="SD1270" s="2"/>
      <c r="SE1270" s="2"/>
      <c r="SF1270" s="2"/>
      <c r="SG1270" s="2"/>
      <c r="SH1270" s="2"/>
      <c r="SI1270" s="2"/>
      <c r="SJ1270" s="2"/>
      <c r="SK1270" s="2"/>
      <c r="SL1270" s="2"/>
      <c r="SM1270" s="2"/>
      <c r="SN1270" s="2"/>
      <c r="SO1270" s="2"/>
      <c r="SP1270" s="2"/>
      <c r="SQ1270" s="2"/>
      <c r="SR1270" s="2"/>
      <c r="SS1270" s="2"/>
      <c r="ST1270" s="2"/>
      <c r="SU1270" s="2"/>
      <c r="SV1270" s="2"/>
      <c r="SW1270" s="2"/>
      <c r="SX1270" s="2"/>
      <c r="SY1270" s="2"/>
      <c r="SZ1270" s="2"/>
      <c r="TA1270" s="2"/>
      <c r="TB1270" s="2"/>
      <c r="TC1270" s="2"/>
      <c r="TD1270" s="2"/>
      <c r="TE1270" s="2"/>
      <c r="TF1270" s="2"/>
      <c r="TG1270" s="2"/>
      <c r="TH1270" s="2"/>
      <c r="TI1270" s="2"/>
      <c r="TJ1270" s="2"/>
      <c r="TK1270" s="2"/>
      <c r="TL1270" s="2"/>
      <c r="TM1270" s="2"/>
      <c r="TN1270" s="2"/>
      <c r="TO1270" s="2"/>
      <c r="TP1270" s="2"/>
      <c r="TQ1270" s="2"/>
      <c r="TR1270" s="2"/>
      <c r="TS1270" s="2"/>
      <c r="TT1270" s="2"/>
      <c r="TU1270" s="2"/>
      <c r="TV1270" s="2"/>
      <c r="TW1270" s="2"/>
      <c r="TX1270" s="2"/>
      <c r="TY1270" s="2"/>
      <c r="TZ1270" s="2"/>
      <c r="UA1270" s="2"/>
      <c r="UB1270" s="2"/>
      <c r="UC1270" s="2"/>
      <c r="UD1270" s="2"/>
      <c r="UE1270" s="2"/>
      <c r="UF1270" s="2"/>
      <c r="UG1270" s="2"/>
      <c r="UH1270" s="2"/>
      <c r="UI1270" s="2"/>
      <c r="UJ1270" s="2"/>
      <c r="UK1270" s="2"/>
      <c r="UL1270" s="2"/>
      <c r="UM1270" s="2"/>
      <c r="UN1270" s="2"/>
      <c r="UO1270" s="2"/>
      <c r="UP1270" s="2"/>
      <c r="UQ1270" s="2"/>
      <c r="UR1270" s="2"/>
      <c r="US1270" s="2"/>
      <c r="UT1270" s="2"/>
      <c r="UU1270" s="2"/>
      <c r="UV1270" s="2"/>
      <c r="UW1270" s="2"/>
      <c r="UX1270" s="2"/>
      <c r="UY1270" s="2"/>
      <c r="UZ1270" s="2"/>
      <c r="VA1270" s="2"/>
      <c r="VB1270" s="2"/>
      <c r="VC1270" s="2"/>
      <c r="VD1270" s="2"/>
      <c r="VE1270" s="2"/>
      <c r="VF1270" s="2"/>
      <c r="VG1270" s="2"/>
      <c r="VH1270" s="2"/>
      <c r="VI1270" s="2"/>
      <c r="VJ1270" s="2"/>
      <c r="VK1270" s="2"/>
      <c r="VL1270" s="2"/>
      <c r="VM1270" s="2"/>
      <c r="VN1270" s="2"/>
      <c r="VO1270" s="2"/>
      <c r="VP1270" s="2"/>
      <c r="VQ1270" s="2"/>
      <c r="VR1270" s="2"/>
      <c r="VS1270" s="2"/>
      <c r="VT1270" s="2"/>
      <c r="VU1270" s="2"/>
      <c r="VV1270" s="2"/>
      <c r="VW1270" s="2"/>
      <c r="VX1270" s="2"/>
      <c r="VY1270" s="2"/>
      <c r="VZ1270" s="2"/>
      <c r="WA1270" s="2"/>
      <c r="WB1270" s="2"/>
      <c r="WC1270" s="2"/>
      <c r="WD1270" s="2"/>
      <c r="WE1270" s="2"/>
      <c r="WF1270" s="2"/>
      <c r="WG1270" s="2"/>
      <c r="WH1270" s="2"/>
      <c r="WI1270" s="2"/>
      <c r="WJ1270" s="2"/>
      <c r="WK1270" s="2"/>
      <c r="WL1270" s="2"/>
      <c r="WM1270" s="2"/>
      <c r="WN1270" s="2"/>
      <c r="WO1270" s="2"/>
      <c r="WP1270" s="2"/>
      <c r="WQ1270" s="2"/>
      <c r="WR1270" s="2"/>
      <c r="WS1270" s="2"/>
      <c r="WT1270" s="2"/>
      <c r="WU1270" s="2"/>
      <c r="WV1270" s="2"/>
      <c r="WW1270" s="2"/>
      <c r="WX1270" s="2"/>
      <c r="WY1270" s="2"/>
      <c r="WZ1270" s="2"/>
      <c r="XA1270" s="2"/>
      <c r="XB1270" s="2"/>
      <c r="XC1270" s="2"/>
      <c r="XD1270" s="2"/>
      <c r="XE1270" s="2"/>
      <c r="XF1270" s="2"/>
      <c r="XG1270" s="2"/>
      <c r="XH1270" s="2"/>
      <c r="XI1270" s="2"/>
      <c r="XJ1270" s="2"/>
      <c r="XK1270" s="2"/>
      <c r="XL1270" s="2"/>
      <c r="XM1270" s="2"/>
      <c r="XN1270" s="2"/>
      <c r="XO1270" s="2"/>
      <c r="XP1270" s="2"/>
      <c r="XQ1270" s="2"/>
      <c r="XR1270" s="2"/>
      <c r="XS1270" s="2"/>
      <c r="XT1270" s="2"/>
      <c r="XU1270" s="2"/>
      <c r="XV1270" s="2"/>
      <c r="XW1270" s="2"/>
      <c r="XX1270" s="2"/>
      <c r="XY1270" s="2"/>
      <c r="XZ1270" s="2"/>
      <c r="YA1270" s="2"/>
      <c r="YB1270" s="2"/>
      <c r="YC1270" s="2"/>
      <c r="YD1270" s="2"/>
      <c r="YE1270" s="2"/>
      <c r="YF1270" s="2"/>
      <c r="YG1270" s="2"/>
      <c r="YH1270" s="2"/>
      <c r="YI1270" s="2"/>
      <c r="YJ1270" s="2"/>
      <c r="YK1270" s="2"/>
      <c r="YL1270" s="2"/>
      <c r="YM1270" s="2"/>
      <c r="YN1270" s="2"/>
      <c r="YO1270" s="2"/>
      <c r="YP1270" s="2"/>
      <c r="YQ1270" s="2"/>
      <c r="YR1270" s="2"/>
      <c r="YS1270" s="2"/>
      <c r="YT1270" s="2"/>
      <c r="YU1270" s="2"/>
      <c r="YV1270" s="2"/>
      <c r="YW1270" s="2"/>
      <c r="YX1270" s="2"/>
      <c r="YY1270" s="2"/>
      <c r="YZ1270" s="2"/>
      <c r="ZA1270" s="2"/>
      <c r="ZB1270" s="2"/>
      <c r="ZC1270" s="2"/>
      <c r="ZD1270" s="2"/>
      <c r="ZE1270" s="2"/>
      <c r="ZF1270" s="2"/>
      <c r="ZG1270" s="2"/>
      <c r="ZH1270" s="2"/>
      <c r="ZI1270" s="2"/>
      <c r="ZJ1270" s="2"/>
      <c r="ZK1270" s="2"/>
      <c r="ZL1270" s="2"/>
      <c r="ZM1270" s="2"/>
      <c r="ZN1270" s="2"/>
      <c r="ZO1270" s="2"/>
      <c r="ZP1270" s="2"/>
      <c r="ZQ1270" s="2"/>
      <c r="ZR1270" s="2"/>
      <c r="ZS1270" s="2"/>
      <c r="ZT1270" s="2"/>
      <c r="ZU1270" s="2"/>
      <c r="ZV1270" s="2"/>
      <c r="ZW1270" s="2"/>
      <c r="ZX1270" s="2"/>
      <c r="ZY1270" s="2"/>
      <c r="ZZ1270" s="2"/>
      <c r="AAA1270" s="2"/>
      <c r="AAB1270" s="2"/>
      <c r="AAC1270" s="2"/>
      <c r="AAD1270" s="2"/>
      <c r="AAE1270" s="2"/>
      <c r="AAF1270" s="2"/>
      <c r="AAG1270" s="2"/>
      <c r="AAH1270" s="2"/>
      <c r="AAI1270" s="2"/>
      <c r="AAJ1270" s="2"/>
      <c r="AAK1270" s="2"/>
      <c r="AAL1270" s="2"/>
      <c r="AAM1270" s="2"/>
      <c r="AAN1270" s="2"/>
      <c r="AAO1270" s="2"/>
      <c r="AAP1270" s="2"/>
      <c r="AAQ1270" s="2"/>
      <c r="AAR1270" s="2"/>
      <c r="AAS1270" s="2"/>
      <c r="AAT1270" s="2"/>
      <c r="AAU1270" s="2"/>
      <c r="AAV1270" s="2"/>
      <c r="AAW1270" s="2"/>
      <c r="AAX1270" s="2"/>
      <c r="AAY1270" s="2"/>
      <c r="AAZ1270" s="2"/>
      <c r="ABA1270" s="2"/>
      <c r="ABB1270" s="2"/>
      <c r="ABC1270" s="2"/>
      <c r="ABD1270" s="2"/>
      <c r="ABE1270" s="2"/>
      <c r="ABF1270" s="2"/>
      <c r="ABG1270" s="2"/>
      <c r="ABH1270" s="2"/>
      <c r="ABI1270" s="2"/>
      <c r="ABJ1270" s="2"/>
      <c r="ABK1270" s="2"/>
      <c r="ABL1270" s="2"/>
      <c r="ABM1270" s="2"/>
      <c r="ABN1270" s="2"/>
      <c r="ABO1270" s="2"/>
      <c r="ABP1270" s="2"/>
      <c r="ABQ1270" s="2"/>
      <c r="ABR1270" s="2"/>
      <c r="ABS1270" s="2"/>
      <c r="ABT1270" s="2"/>
      <c r="ABU1270" s="2"/>
      <c r="ABV1270" s="2"/>
      <c r="ABW1270" s="2"/>
      <c r="ABX1270" s="2"/>
      <c r="ABY1270" s="2"/>
      <c r="ABZ1270" s="2"/>
    </row>
    <row r="1271" spans="1:754" x14ac:dyDescent="0.2">
      <c r="A1271">
        <v>1925</v>
      </c>
      <c r="B1271" s="19" t="s">
        <v>58</v>
      </c>
      <c r="C1271" s="5">
        <v>423820</v>
      </c>
      <c r="D1271" s="5">
        <v>3389</v>
      </c>
      <c r="E1271" s="7">
        <f>C1271/D1271</f>
        <v>125.05753909707879</v>
      </c>
      <c r="F1271" s="11">
        <f>C1271/531955</f>
        <v>0.79672152719684941</v>
      </c>
    </row>
    <row r="1272" spans="1:754" x14ac:dyDescent="0.2">
      <c r="A1272" s="2">
        <v>1935</v>
      </c>
      <c r="B1272" s="19" t="s">
        <v>58</v>
      </c>
      <c r="C1272" s="5">
        <v>420578</v>
      </c>
      <c r="D1272" s="5">
        <v>3093</v>
      </c>
      <c r="E1272" s="7">
        <f>C1272/D1272</f>
        <v>135.9773682508891</v>
      </c>
      <c r="F1272" s="11">
        <f>C1272/531955</f>
        <v>0.7906270267221851</v>
      </c>
    </row>
    <row r="1273" spans="1:754" x14ac:dyDescent="0.2">
      <c r="A1273" s="2">
        <v>1945</v>
      </c>
      <c r="B1273" s="19" t="s">
        <v>58</v>
      </c>
      <c r="C1273" s="6">
        <v>406159</v>
      </c>
      <c r="D1273" s="5">
        <v>2748</v>
      </c>
      <c r="E1273" s="7">
        <f>C1273/D1273</f>
        <v>147.80167394468705</v>
      </c>
      <c r="F1273" s="11">
        <f>C1273/531955</f>
        <v>0.763521350490173</v>
      </c>
      <c r="G1273" s="15"/>
    </row>
    <row r="1274" spans="1:754" x14ac:dyDescent="0.2">
      <c r="A1274" s="2">
        <v>1954</v>
      </c>
      <c r="B1274" s="19" t="s">
        <v>58</v>
      </c>
      <c r="C1274" s="6">
        <v>384889</v>
      </c>
      <c r="D1274" s="5">
        <v>2043</v>
      </c>
      <c r="E1274" s="7">
        <f>C1274/D1274</f>
        <v>188.39402838962312</v>
      </c>
      <c r="F1274" s="11">
        <f>C1274/531955</f>
        <v>0.72353676532789424</v>
      </c>
    </row>
    <row r="1275" spans="1:754" x14ac:dyDescent="0.2">
      <c r="A1275" s="2">
        <v>1959</v>
      </c>
      <c r="B1275" s="19" t="s">
        <v>58</v>
      </c>
      <c r="C1275" s="6">
        <v>351043</v>
      </c>
      <c r="D1275" s="5">
        <v>1625</v>
      </c>
      <c r="E1275" s="7">
        <f>C1275/D1275</f>
        <v>216.02646153846155</v>
      </c>
      <c r="F1275" s="11">
        <f>C1275/531955</f>
        <v>0.65991108270436405</v>
      </c>
      <c r="G1275" s="15"/>
    </row>
    <row r="1276" spans="1:754" x14ac:dyDescent="0.2">
      <c r="A1276" s="2">
        <v>1964</v>
      </c>
      <c r="B1276" s="19" t="s">
        <v>58</v>
      </c>
      <c r="C1276" s="6">
        <v>327581</v>
      </c>
      <c r="D1276" s="5">
        <v>1369</v>
      </c>
      <c r="E1276" s="7">
        <f>C1276/D1276</f>
        <v>239.28487947406867</v>
      </c>
      <c r="F1276" s="11">
        <f>C1276/531955</f>
        <v>0.61580584823904283</v>
      </c>
      <c r="G1276" s="15"/>
    </row>
    <row r="1277" spans="1:754" x14ac:dyDescent="0.2">
      <c r="A1277" s="2">
        <v>1969</v>
      </c>
      <c r="B1277" s="19" t="s">
        <v>58</v>
      </c>
      <c r="C1277" s="6">
        <v>267339</v>
      </c>
      <c r="D1277" s="5">
        <v>1038</v>
      </c>
      <c r="E1277" s="7">
        <f>C1277/D1277</f>
        <v>257.55202312138726</v>
      </c>
      <c r="F1277" s="11">
        <f>C1277/531955</f>
        <v>0.50255942701920275</v>
      </c>
    </row>
    <row r="1278" spans="1:754" x14ac:dyDescent="0.2">
      <c r="A1278" s="2">
        <v>2017</v>
      </c>
      <c r="B1278" s="19" t="s">
        <v>59</v>
      </c>
      <c r="C1278" s="5">
        <v>159093</v>
      </c>
      <c r="D1278">
        <v>829</v>
      </c>
      <c r="E1278" s="7">
        <f>C1278/D1278</f>
        <v>191.90952955367914</v>
      </c>
      <c r="F1278" s="11">
        <f>C1278/386451</f>
        <v>0.41167703020564056</v>
      </c>
      <c r="G1278" s="5">
        <v>90429</v>
      </c>
      <c r="H1278" s="16">
        <f>C1278/G1278</f>
        <v>1.7593139369007731</v>
      </c>
    </row>
    <row r="1279" spans="1:754" x14ac:dyDescent="0.2">
      <c r="A1279" s="2">
        <v>2002</v>
      </c>
      <c r="B1279" s="19" t="s">
        <v>59</v>
      </c>
      <c r="C1279" s="6">
        <v>165213</v>
      </c>
      <c r="D1279">
        <v>904</v>
      </c>
      <c r="E1279" s="7">
        <f>C1279/D1279</f>
        <v>182.75774336283186</v>
      </c>
      <c r="F1279" s="11">
        <f>C1279/386451</f>
        <v>0.42751344931181445</v>
      </c>
      <c r="G1279" s="14">
        <v>93735</v>
      </c>
      <c r="H1279" s="16">
        <f>C1279/G1279</f>
        <v>1.7625540086413827</v>
      </c>
    </row>
    <row r="1280" spans="1:754" x14ac:dyDescent="0.2">
      <c r="A1280">
        <v>1997</v>
      </c>
      <c r="B1280" s="19" t="s">
        <v>59</v>
      </c>
      <c r="C1280" s="6">
        <v>167190</v>
      </c>
      <c r="D1280">
        <v>840</v>
      </c>
      <c r="E1280" s="7">
        <f>C1280/D1280</f>
        <v>199.03571428571428</v>
      </c>
      <c r="F1280" s="11">
        <f>C1280/386451</f>
        <v>0.43262923371915196</v>
      </c>
      <c r="G1280" s="14">
        <v>93282</v>
      </c>
      <c r="H1280" s="16">
        <f>C1280/G1280</f>
        <v>1.7923071975300702</v>
      </c>
    </row>
    <row r="1281" spans="1:754" x14ac:dyDescent="0.2">
      <c r="A1281" s="2">
        <v>2007</v>
      </c>
      <c r="B1281" s="19" t="s">
        <v>59</v>
      </c>
      <c r="C1281" s="5">
        <v>168471</v>
      </c>
      <c r="D1281">
        <v>938</v>
      </c>
      <c r="E1281" s="7">
        <f>C1281/D1281</f>
        <v>179.60660980810235</v>
      </c>
      <c r="F1281" s="11">
        <f>C1281/386451</f>
        <v>0.43594401360068935</v>
      </c>
      <c r="G1281" s="14">
        <v>93539</v>
      </c>
      <c r="H1281" s="16">
        <f>C1281/G1281</f>
        <v>1.8010776253755119</v>
      </c>
    </row>
    <row r="1282" spans="1:754" x14ac:dyDescent="0.2">
      <c r="A1282">
        <v>1992</v>
      </c>
      <c r="B1282" s="19" t="s">
        <v>59</v>
      </c>
      <c r="C1282" s="6">
        <v>174627</v>
      </c>
      <c r="D1282">
        <v>919</v>
      </c>
      <c r="E1282" s="7">
        <f>C1282/D1282</f>
        <v>190.01849836779107</v>
      </c>
      <c r="F1282" s="11">
        <f>C1282/386451</f>
        <v>0.45187358811337014</v>
      </c>
      <c r="G1282" s="5">
        <v>90896</v>
      </c>
      <c r="H1282" s="16">
        <f>C1282/G1282</f>
        <v>1.9211736490054567</v>
      </c>
    </row>
    <row r="1283" spans="1:754" x14ac:dyDescent="0.2">
      <c r="A1283" s="2">
        <v>2012</v>
      </c>
      <c r="B1283" s="19" t="s">
        <v>59</v>
      </c>
      <c r="C1283" s="5">
        <v>179109</v>
      </c>
      <c r="D1283">
        <v>873</v>
      </c>
      <c r="E1283" s="7">
        <f>C1283/D1283</f>
        <v>205.16494845360825</v>
      </c>
      <c r="F1283" s="11">
        <f>C1283/386451</f>
        <v>0.4634714362234798</v>
      </c>
      <c r="G1283" s="5">
        <v>93038</v>
      </c>
      <c r="H1283" s="16">
        <f>C1283/G1283</f>
        <v>1.9251166190158859</v>
      </c>
    </row>
    <row r="1284" spans="1:754" x14ac:dyDescent="0.2">
      <c r="A1284">
        <v>1987</v>
      </c>
      <c r="B1284" s="19" t="s">
        <v>59</v>
      </c>
      <c r="C1284" s="6">
        <v>191309</v>
      </c>
      <c r="D1284" s="5">
        <v>1064</v>
      </c>
      <c r="E1284" s="7">
        <f>C1284/D1284</f>
        <v>179.8016917293233</v>
      </c>
      <c r="F1284" s="11">
        <f>C1284/386451</f>
        <v>0.49504076842859768</v>
      </c>
      <c r="G1284" s="14">
        <v>86991</v>
      </c>
      <c r="H1284" s="16">
        <f>C1284/G1284</f>
        <v>2.1991815245255255</v>
      </c>
    </row>
    <row r="1285" spans="1:754" x14ac:dyDescent="0.2">
      <c r="A1285" s="2">
        <v>1978</v>
      </c>
      <c r="B1285" s="19" t="s">
        <v>59</v>
      </c>
      <c r="C1285" s="6">
        <v>199412</v>
      </c>
      <c r="D1285" s="5">
        <v>1189</v>
      </c>
      <c r="E1285" s="7">
        <f>C1285/D1285</f>
        <v>167.71404541631622</v>
      </c>
      <c r="F1285" s="11">
        <f>C1285/386451</f>
        <v>0.51600849784319358</v>
      </c>
      <c r="G1285" s="14">
        <v>83946</v>
      </c>
      <c r="H1285" s="16">
        <f>C1285/G1285</f>
        <v>2.3754794749005312</v>
      </c>
    </row>
    <row r="1286" spans="1:754" x14ac:dyDescent="0.2">
      <c r="A1286">
        <v>1982</v>
      </c>
      <c r="B1286" s="19" t="s">
        <v>59</v>
      </c>
      <c r="C1286" s="6">
        <v>210191</v>
      </c>
      <c r="D1286" s="5">
        <v>1232</v>
      </c>
      <c r="E1286" s="7">
        <f>C1286/D1286</f>
        <v>170.60957792207793</v>
      </c>
      <c r="F1286" s="11">
        <f>C1286/386451</f>
        <v>0.54390077914146939</v>
      </c>
      <c r="G1286" s="5">
        <v>85837</v>
      </c>
      <c r="H1286" s="16">
        <f>C1286/G1286</f>
        <v>2.4487225788412923</v>
      </c>
      <c r="DU1286" s="2"/>
      <c r="DV1286" s="2"/>
      <c r="DW1286" s="2"/>
      <c r="DX1286" s="2"/>
      <c r="DY1286" s="2"/>
      <c r="DZ1286" s="2"/>
      <c r="EA1286" s="2"/>
      <c r="EB1286" s="2"/>
      <c r="EC1286" s="2"/>
      <c r="ED1286" s="2"/>
      <c r="EE1286" s="2"/>
      <c r="EF1286" s="2"/>
      <c r="EG1286" s="2"/>
      <c r="EH1286" s="2"/>
      <c r="EI1286" s="2"/>
      <c r="EJ1286" s="2"/>
      <c r="EK1286" s="2"/>
      <c r="EL1286" s="2"/>
      <c r="EM1286" s="2"/>
      <c r="EN1286" s="2"/>
      <c r="EO1286" s="2"/>
      <c r="EP1286" s="2"/>
      <c r="EQ1286" s="2"/>
      <c r="ER1286" s="2"/>
      <c r="ES1286" s="2"/>
      <c r="ET1286" s="2"/>
      <c r="EU1286" s="2"/>
      <c r="EV1286" s="2"/>
      <c r="EW1286" s="2"/>
      <c r="EX1286" s="2"/>
      <c r="EY1286" s="2"/>
      <c r="EZ1286" s="2"/>
      <c r="FA1286" s="2"/>
      <c r="FB1286" s="2"/>
      <c r="FC1286" s="2"/>
      <c r="FD1286" s="2"/>
      <c r="FE1286" s="2"/>
      <c r="FF1286" s="2"/>
      <c r="FG1286" s="2"/>
      <c r="FH1286" s="2"/>
      <c r="FI1286" s="2"/>
      <c r="FJ1286" s="2"/>
      <c r="FK1286" s="2"/>
      <c r="FL1286" s="2"/>
      <c r="FM1286" s="2"/>
      <c r="FN1286" s="2"/>
      <c r="FO1286" s="2"/>
      <c r="FP1286" s="2"/>
      <c r="FQ1286" s="2"/>
      <c r="FR1286" s="2"/>
      <c r="FS1286" s="2"/>
      <c r="FT1286" s="2"/>
      <c r="FU1286" s="2"/>
      <c r="FV1286" s="2"/>
      <c r="FW1286" s="2"/>
      <c r="FX1286" s="2"/>
      <c r="FY1286" s="2"/>
      <c r="FZ1286" s="2"/>
      <c r="GA1286" s="2"/>
      <c r="GB1286" s="2"/>
      <c r="GC1286" s="2"/>
      <c r="GD1286" s="2"/>
      <c r="GE1286" s="2"/>
      <c r="GF1286" s="2"/>
      <c r="GG1286" s="2"/>
      <c r="GH1286" s="2"/>
      <c r="GI1286" s="2"/>
      <c r="GJ1286" s="2"/>
      <c r="GK1286" s="2"/>
      <c r="GL1286" s="2"/>
      <c r="GM1286" s="2"/>
      <c r="GN1286" s="2"/>
      <c r="GO1286" s="2"/>
      <c r="GP1286" s="2"/>
      <c r="GQ1286" s="2"/>
      <c r="GR1286" s="2"/>
      <c r="GS1286" s="2"/>
      <c r="GT1286" s="2"/>
      <c r="GU1286" s="2"/>
      <c r="GV1286" s="2"/>
      <c r="GW1286" s="2"/>
      <c r="GX1286" s="2"/>
      <c r="GY1286" s="2"/>
      <c r="GZ1286" s="2"/>
      <c r="HA1286" s="2"/>
      <c r="HB1286" s="2"/>
      <c r="HC1286" s="2"/>
      <c r="HD1286" s="2"/>
      <c r="HE1286" s="2"/>
      <c r="HF1286" s="2"/>
      <c r="HG1286" s="2"/>
      <c r="HH1286" s="2"/>
      <c r="HI1286" s="2"/>
      <c r="HJ1286" s="2"/>
      <c r="HK1286" s="2"/>
      <c r="HL1286" s="2"/>
      <c r="HM1286" s="2"/>
      <c r="HN1286" s="2"/>
      <c r="HO1286" s="2"/>
      <c r="HP1286" s="2"/>
      <c r="HQ1286" s="2"/>
      <c r="HR1286" s="2"/>
      <c r="HS1286" s="2"/>
      <c r="HT1286" s="2"/>
      <c r="HU1286" s="2"/>
      <c r="HV1286" s="2"/>
      <c r="HW1286" s="2"/>
      <c r="HX1286" s="2"/>
      <c r="HY1286" s="2"/>
      <c r="HZ1286" s="2"/>
      <c r="IA1286" s="2"/>
      <c r="IB1286" s="2"/>
      <c r="IC1286" s="2"/>
      <c r="ID1286" s="2"/>
      <c r="IE1286" s="2"/>
      <c r="IF1286" s="2"/>
      <c r="IG1286" s="2"/>
      <c r="IH1286" s="2"/>
      <c r="II1286" s="2"/>
      <c r="IJ1286" s="2"/>
      <c r="IK1286" s="2"/>
      <c r="IL1286" s="2"/>
      <c r="IM1286" s="2"/>
      <c r="IN1286" s="2"/>
      <c r="IO1286" s="2"/>
      <c r="IP1286" s="2"/>
      <c r="IQ1286" s="2"/>
      <c r="IR1286" s="2"/>
      <c r="IS1286" s="2"/>
      <c r="IT1286" s="2"/>
      <c r="IU1286" s="2"/>
      <c r="IV1286" s="2"/>
      <c r="IW1286" s="2"/>
      <c r="IX1286" s="2"/>
      <c r="IY1286" s="2"/>
      <c r="IZ1286" s="2"/>
      <c r="JA1286" s="2"/>
      <c r="JB1286" s="2"/>
      <c r="JC1286" s="2"/>
      <c r="JD1286" s="2"/>
      <c r="JE1286" s="2"/>
      <c r="JF1286" s="2"/>
      <c r="JG1286" s="2"/>
      <c r="JH1286" s="2"/>
      <c r="JI1286" s="2"/>
      <c r="JJ1286" s="2"/>
      <c r="JK1286" s="2"/>
      <c r="JL1286" s="2"/>
      <c r="JM1286" s="2"/>
      <c r="JN1286" s="2"/>
      <c r="JO1286" s="2"/>
      <c r="JP1286" s="2"/>
      <c r="JQ1286" s="2"/>
      <c r="JR1286" s="2"/>
      <c r="JS1286" s="2"/>
      <c r="JT1286" s="2"/>
      <c r="JU1286" s="2"/>
      <c r="JV1286" s="2"/>
      <c r="JW1286" s="2"/>
      <c r="JX1286" s="2"/>
      <c r="JY1286" s="2"/>
      <c r="JZ1286" s="2"/>
      <c r="KA1286" s="2"/>
      <c r="KB1286" s="2"/>
      <c r="KC1286" s="2"/>
      <c r="KD1286" s="2"/>
      <c r="KE1286" s="2"/>
      <c r="KF1286" s="2"/>
      <c r="KG1286" s="2"/>
      <c r="KH1286" s="2"/>
      <c r="KI1286" s="2"/>
      <c r="KJ1286" s="2"/>
      <c r="KK1286" s="2"/>
      <c r="KL1286" s="2"/>
      <c r="KM1286" s="2"/>
      <c r="KN1286" s="2"/>
      <c r="KO1286" s="2"/>
      <c r="KP1286" s="2"/>
      <c r="KQ1286" s="2"/>
      <c r="KR1286" s="2"/>
      <c r="KS1286" s="2"/>
      <c r="KT1286" s="2"/>
      <c r="KU1286" s="2"/>
      <c r="KV1286" s="2"/>
      <c r="KW1286" s="2"/>
      <c r="KX1286" s="2"/>
      <c r="KY1286" s="2"/>
      <c r="KZ1286" s="2"/>
      <c r="LA1286" s="2"/>
      <c r="LB1286" s="2"/>
      <c r="LC1286" s="2"/>
      <c r="LD1286" s="2"/>
      <c r="LE1286" s="2"/>
      <c r="LF1286" s="2"/>
      <c r="LG1286" s="2"/>
      <c r="LH1286" s="2"/>
      <c r="LI1286" s="2"/>
      <c r="LJ1286" s="2"/>
      <c r="LK1286" s="2"/>
      <c r="LL1286" s="2"/>
      <c r="LM1286" s="2"/>
      <c r="LN1286" s="2"/>
      <c r="LO1286" s="2"/>
      <c r="LP1286" s="2"/>
      <c r="LQ1286" s="2"/>
      <c r="LR1286" s="2"/>
      <c r="LS1286" s="2"/>
      <c r="LT1286" s="2"/>
      <c r="LU1286" s="2"/>
      <c r="LV1286" s="2"/>
      <c r="LW1286" s="2"/>
      <c r="LX1286" s="2"/>
      <c r="LY1286" s="2"/>
      <c r="LZ1286" s="2"/>
      <c r="MA1286" s="2"/>
      <c r="MB1286" s="2"/>
      <c r="MC1286" s="2"/>
      <c r="MD1286" s="2"/>
      <c r="ME1286" s="2"/>
      <c r="MF1286" s="2"/>
      <c r="MG1286" s="2"/>
      <c r="MH1286" s="2"/>
      <c r="MI1286" s="2"/>
      <c r="MJ1286" s="2"/>
      <c r="MK1286" s="2"/>
      <c r="ML1286" s="2"/>
      <c r="MM1286" s="2"/>
      <c r="MN1286" s="2"/>
      <c r="MO1286" s="2"/>
      <c r="MP1286" s="2"/>
      <c r="MQ1286" s="2"/>
      <c r="MR1286" s="2"/>
      <c r="MS1286" s="2"/>
      <c r="MT1286" s="2"/>
      <c r="MU1286" s="2"/>
      <c r="MV1286" s="2"/>
      <c r="MW1286" s="2"/>
      <c r="MX1286" s="2"/>
      <c r="MY1286" s="2"/>
      <c r="MZ1286" s="2"/>
      <c r="NA1286" s="2"/>
      <c r="NB1286" s="2"/>
      <c r="NC1286" s="2"/>
      <c r="ND1286" s="2"/>
      <c r="NE1286" s="2"/>
      <c r="NF1286" s="2"/>
      <c r="NG1286" s="2"/>
      <c r="NH1286" s="2"/>
      <c r="NI1286" s="2"/>
      <c r="NJ1286" s="2"/>
      <c r="NK1286" s="2"/>
      <c r="NL1286" s="2"/>
      <c r="NM1286" s="2"/>
      <c r="NN1286" s="2"/>
      <c r="NO1286" s="2"/>
      <c r="NP1286" s="2"/>
      <c r="NQ1286" s="2"/>
      <c r="NR1286" s="2"/>
      <c r="NS1286" s="2"/>
      <c r="NT1286" s="2"/>
      <c r="NU1286" s="2"/>
      <c r="NV1286" s="2"/>
      <c r="NW1286" s="2"/>
      <c r="NX1286" s="2"/>
      <c r="NY1286" s="2"/>
      <c r="NZ1286" s="2"/>
      <c r="OA1286" s="2"/>
      <c r="OB1286" s="2"/>
      <c r="OC1286" s="2"/>
      <c r="OD1286" s="2"/>
      <c r="OE1286" s="2"/>
      <c r="OF1286" s="2"/>
      <c r="OG1286" s="2"/>
      <c r="OH1286" s="2"/>
      <c r="OI1286" s="2"/>
      <c r="OJ1286" s="2"/>
      <c r="OK1286" s="2"/>
      <c r="OL1286" s="2"/>
      <c r="OM1286" s="2"/>
      <c r="ON1286" s="2"/>
      <c r="OO1286" s="2"/>
      <c r="OP1286" s="2"/>
      <c r="OQ1286" s="2"/>
      <c r="OR1286" s="2"/>
      <c r="OS1286" s="2"/>
      <c r="OT1286" s="2"/>
      <c r="OU1286" s="2"/>
      <c r="OV1286" s="2"/>
      <c r="OW1286" s="2"/>
      <c r="OX1286" s="2"/>
      <c r="OY1286" s="2"/>
      <c r="OZ1286" s="2"/>
      <c r="PA1286" s="2"/>
      <c r="PB1286" s="2"/>
      <c r="PC1286" s="2"/>
      <c r="PD1286" s="2"/>
      <c r="PE1286" s="2"/>
      <c r="PF1286" s="2"/>
      <c r="PG1286" s="2"/>
      <c r="PH1286" s="2"/>
      <c r="PI1286" s="2"/>
      <c r="PJ1286" s="2"/>
      <c r="PK1286" s="2"/>
      <c r="PL1286" s="2"/>
      <c r="PM1286" s="2"/>
      <c r="PN1286" s="2"/>
      <c r="PO1286" s="2"/>
      <c r="PP1286" s="2"/>
      <c r="PQ1286" s="2"/>
      <c r="PR1286" s="2"/>
      <c r="PS1286" s="2"/>
      <c r="PT1286" s="2"/>
      <c r="PU1286" s="2"/>
      <c r="PV1286" s="2"/>
      <c r="PW1286" s="2"/>
      <c r="PX1286" s="2"/>
      <c r="PY1286" s="2"/>
      <c r="PZ1286" s="2"/>
      <c r="QA1286" s="2"/>
      <c r="QB1286" s="2"/>
      <c r="QC1286" s="2"/>
      <c r="QD1286" s="2"/>
      <c r="QE1286" s="2"/>
      <c r="QF1286" s="2"/>
      <c r="QG1286" s="2"/>
      <c r="QH1286" s="2"/>
      <c r="QI1286" s="2"/>
      <c r="QJ1286" s="2"/>
      <c r="QK1286" s="2"/>
      <c r="QL1286" s="2"/>
      <c r="QM1286" s="2"/>
      <c r="QN1286" s="2"/>
      <c r="QO1286" s="2"/>
      <c r="QP1286" s="2"/>
      <c r="QQ1286" s="2"/>
      <c r="QR1286" s="2"/>
      <c r="QS1286" s="2"/>
      <c r="QT1286" s="2"/>
      <c r="QU1286" s="2"/>
      <c r="QV1286" s="2"/>
      <c r="QW1286" s="2"/>
      <c r="QX1286" s="2"/>
      <c r="QY1286" s="2"/>
      <c r="QZ1286" s="2"/>
      <c r="RA1286" s="2"/>
      <c r="RB1286" s="2"/>
      <c r="RC1286" s="2"/>
      <c r="RD1286" s="2"/>
      <c r="RE1286" s="2"/>
      <c r="RF1286" s="2"/>
      <c r="RG1286" s="2"/>
      <c r="RH1286" s="2"/>
      <c r="RI1286" s="2"/>
      <c r="RJ1286" s="2"/>
      <c r="RK1286" s="2"/>
      <c r="RL1286" s="2"/>
      <c r="RM1286" s="2"/>
      <c r="RN1286" s="2"/>
      <c r="RO1286" s="2"/>
      <c r="RP1286" s="2"/>
      <c r="RQ1286" s="2"/>
      <c r="RR1286" s="2"/>
      <c r="RS1286" s="2"/>
      <c r="RT1286" s="2"/>
      <c r="RU1286" s="2"/>
      <c r="RV1286" s="2"/>
      <c r="RW1286" s="2"/>
      <c r="RX1286" s="2"/>
      <c r="RY1286" s="2"/>
      <c r="RZ1286" s="2"/>
      <c r="SA1286" s="2"/>
      <c r="SB1286" s="2"/>
      <c r="SC1286" s="2"/>
      <c r="SD1286" s="2"/>
      <c r="SE1286" s="2"/>
      <c r="SF1286" s="2"/>
      <c r="SG1286" s="2"/>
      <c r="SH1286" s="2"/>
      <c r="SI1286" s="2"/>
      <c r="SJ1286" s="2"/>
      <c r="SK1286" s="2"/>
      <c r="SL1286" s="2"/>
      <c r="SM1286" s="2"/>
      <c r="SN1286" s="2"/>
      <c r="SO1286" s="2"/>
      <c r="SP1286" s="2"/>
      <c r="SQ1286" s="2"/>
      <c r="SR1286" s="2"/>
      <c r="SS1286" s="2"/>
      <c r="ST1286" s="2"/>
      <c r="SU1286" s="2"/>
      <c r="SV1286" s="2"/>
      <c r="SW1286" s="2"/>
      <c r="SX1286" s="2"/>
      <c r="SY1286" s="2"/>
      <c r="SZ1286" s="2"/>
      <c r="TA1286" s="2"/>
      <c r="TB1286" s="2"/>
      <c r="TC1286" s="2"/>
      <c r="TD1286" s="2"/>
      <c r="TE1286" s="2"/>
      <c r="TF1286" s="2"/>
      <c r="TG1286" s="2"/>
      <c r="TH1286" s="2"/>
      <c r="TI1286" s="2"/>
      <c r="TJ1286" s="2"/>
      <c r="TK1286" s="2"/>
      <c r="TL1286" s="2"/>
      <c r="TM1286" s="2"/>
      <c r="TN1286" s="2"/>
      <c r="TO1286" s="2"/>
      <c r="TP1286" s="2"/>
      <c r="TQ1286" s="2"/>
      <c r="TR1286" s="2"/>
      <c r="TS1286" s="2"/>
      <c r="TT1286" s="2"/>
      <c r="TU1286" s="2"/>
      <c r="TV1286" s="2"/>
      <c r="TW1286" s="2"/>
      <c r="TX1286" s="2"/>
      <c r="TY1286" s="2"/>
      <c r="TZ1286" s="2"/>
      <c r="UA1286" s="2"/>
      <c r="UB1286" s="2"/>
      <c r="UC1286" s="2"/>
      <c r="UD1286" s="2"/>
      <c r="UE1286" s="2"/>
      <c r="UF1286" s="2"/>
      <c r="UG1286" s="2"/>
      <c r="UH1286" s="2"/>
      <c r="UI1286" s="2"/>
      <c r="UJ1286" s="2"/>
      <c r="UK1286" s="2"/>
      <c r="UL1286" s="2"/>
      <c r="UM1286" s="2"/>
      <c r="UN1286" s="2"/>
      <c r="UO1286" s="2"/>
      <c r="UP1286" s="2"/>
      <c r="UQ1286" s="2"/>
      <c r="UR1286" s="2"/>
      <c r="US1286" s="2"/>
      <c r="UT1286" s="2"/>
      <c r="UU1286" s="2"/>
      <c r="UV1286" s="2"/>
      <c r="UW1286" s="2"/>
      <c r="UX1286" s="2"/>
      <c r="UY1286" s="2"/>
      <c r="UZ1286" s="2"/>
      <c r="VA1286" s="2"/>
      <c r="VB1286" s="2"/>
      <c r="VC1286" s="2"/>
      <c r="VD1286" s="2"/>
      <c r="VE1286" s="2"/>
      <c r="VF1286" s="2"/>
      <c r="VG1286" s="2"/>
      <c r="VH1286" s="2"/>
      <c r="VI1286" s="2"/>
      <c r="VJ1286" s="2"/>
      <c r="VK1286" s="2"/>
      <c r="VL1286" s="2"/>
      <c r="VM1286" s="2"/>
      <c r="VN1286" s="2"/>
      <c r="VO1286" s="2"/>
      <c r="VP1286" s="2"/>
      <c r="VQ1286" s="2"/>
      <c r="VR1286" s="2"/>
      <c r="VS1286" s="2"/>
      <c r="VT1286" s="2"/>
      <c r="VU1286" s="2"/>
      <c r="VV1286" s="2"/>
      <c r="VW1286" s="2"/>
      <c r="VX1286" s="2"/>
      <c r="VY1286" s="2"/>
      <c r="VZ1286" s="2"/>
      <c r="WA1286" s="2"/>
      <c r="WB1286" s="2"/>
      <c r="WC1286" s="2"/>
      <c r="WD1286" s="2"/>
      <c r="WE1286" s="2"/>
      <c r="WF1286" s="2"/>
      <c r="WG1286" s="2"/>
      <c r="WH1286" s="2"/>
      <c r="WI1286" s="2"/>
      <c r="WJ1286" s="2"/>
      <c r="WK1286" s="2"/>
      <c r="WL1286" s="2"/>
      <c r="WM1286" s="2"/>
      <c r="WN1286" s="2"/>
      <c r="WO1286" s="2"/>
      <c r="WP1286" s="2"/>
      <c r="WQ1286" s="2"/>
      <c r="WR1286" s="2"/>
      <c r="WS1286" s="2"/>
      <c r="WT1286" s="2"/>
      <c r="WU1286" s="2"/>
      <c r="WV1286" s="2"/>
      <c r="WW1286" s="2"/>
      <c r="WX1286" s="2"/>
      <c r="WY1286" s="2"/>
      <c r="WZ1286" s="2"/>
      <c r="XA1286" s="2"/>
      <c r="XB1286" s="2"/>
      <c r="XC1286" s="2"/>
      <c r="XD1286" s="2"/>
      <c r="XE1286" s="2"/>
      <c r="XF1286" s="2"/>
      <c r="XG1286" s="2"/>
      <c r="XH1286" s="2"/>
      <c r="XI1286" s="2"/>
      <c r="XJ1286" s="2"/>
      <c r="XK1286" s="2"/>
      <c r="XL1286" s="2"/>
      <c r="XM1286" s="2"/>
      <c r="XN1286" s="2"/>
      <c r="XO1286" s="2"/>
      <c r="XP1286" s="2"/>
      <c r="XQ1286" s="2"/>
      <c r="XR1286" s="2"/>
      <c r="XS1286" s="2"/>
      <c r="XT1286" s="2"/>
      <c r="XU1286" s="2"/>
      <c r="XV1286" s="2"/>
      <c r="XW1286" s="2"/>
      <c r="XX1286" s="2"/>
      <c r="XY1286" s="2"/>
      <c r="XZ1286" s="2"/>
      <c r="YA1286" s="2"/>
      <c r="YB1286" s="2"/>
      <c r="YC1286" s="2"/>
      <c r="YD1286" s="2"/>
      <c r="YE1286" s="2"/>
      <c r="YF1286" s="2"/>
      <c r="YG1286" s="2"/>
      <c r="YH1286" s="2"/>
      <c r="YI1286" s="2"/>
      <c r="YJ1286" s="2"/>
      <c r="YK1286" s="2"/>
      <c r="YL1286" s="2"/>
      <c r="YM1286" s="2"/>
      <c r="YN1286" s="2"/>
      <c r="YO1286" s="2"/>
      <c r="YP1286" s="2"/>
      <c r="YQ1286" s="2"/>
      <c r="YR1286" s="2"/>
      <c r="YS1286" s="2"/>
      <c r="YT1286" s="2"/>
      <c r="YU1286" s="2"/>
      <c r="YV1286" s="2"/>
      <c r="YW1286" s="2"/>
      <c r="YX1286" s="2"/>
      <c r="YY1286" s="2"/>
      <c r="YZ1286" s="2"/>
      <c r="ZA1286" s="2"/>
      <c r="ZB1286" s="2"/>
      <c r="ZC1286" s="2"/>
      <c r="ZD1286" s="2"/>
      <c r="ZE1286" s="2"/>
      <c r="ZF1286" s="2"/>
      <c r="ZG1286" s="2"/>
      <c r="ZH1286" s="2"/>
      <c r="ZI1286" s="2"/>
      <c r="ZJ1286" s="2"/>
      <c r="ZK1286" s="2"/>
      <c r="ZL1286" s="2"/>
      <c r="ZM1286" s="2"/>
      <c r="ZN1286" s="2"/>
      <c r="ZO1286" s="2"/>
      <c r="ZP1286" s="2"/>
      <c r="ZQ1286" s="2"/>
      <c r="ZR1286" s="2"/>
      <c r="ZS1286" s="2"/>
      <c r="ZT1286" s="2"/>
      <c r="ZU1286" s="2"/>
      <c r="ZV1286" s="2"/>
      <c r="ZW1286" s="2"/>
      <c r="ZX1286" s="2"/>
      <c r="ZY1286" s="2"/>
      <c r="ZZ1286" s="2"/>
      <c r="AAA1286" s="2"/>
      <c r="AAB1286" s="2"/>
      <c r="AAC1286" s="2"/>
      <c r="AAD1286" s="2"/>
      <c r="AAE1286" s="2"/>
      <c r="AAF1286" s="2"/>
      <c r="AAG1286" s="2"/>
      <c r="AAH1286" s="2"/>
      <c r="AAI1286" s="2"/>
      <c r="AAJ1286" s="2"/>
      <c r="AAK1286" s="2"/>
      <c r="AAL1286" s="2"/>
      <c r="AAM1286" s="2"/>
      <c r="AAN1286" s="2"/>
      <c r="AAO1286" s="2"/>
      <c r="AAP1286" s="2"/>
      <c r="AAQ1286" s="2"/>
      <c r="AAR1286" s="2"/>
      <c r="AAS1286" s="2"/>
      <c r="AAT1286" s="2"/>
      <c r="AAU1286" s="2"/>
      <c r="AAV1286" s="2"/>
      <c r="AAW1286" s="2"/>
      <c r="AAX1286" s="2"/>
      <c r="AAY1286" s="2"/>
      <c r="AAZ1286" s="2"/>
      <c r="ABA1286" s="2"/>
      <c r="ABB1286" s="2"/>
      <c r="ABC1286" s="2"/>
      <c r="ABD1286" s="2"/>
      <c r="ABE1286" s="2"/>
      <c r="ABF1286" s="2"/>
      <c r="ABG1286" s="2"/>
      <c r="ABH1286" s="2"/>
      <c r="ABI1286" s="2"/>
      <c r="ABJ1286" s="2"/>
      <c r="ABK1286" s="2"/>
      <c r="ABL1286" s="2"/>
      <c r="ABM1286" s="2"/>
      <c r="ABN1286" s="2"/>
      <c r="ABO1286" s="2"/>
      <c r="ABP1286" s="2"/>
      <c r="ABQ1286" s="2"/>
      <c r="ABR1286" s="2"/>
      <c r="ABS1286" s="2"/>
      <c r="ABT1286" s="2"/>
      <c r="ABU1286" s="2"/>
      <c r="ABV1286" s="2"/>
      <c r="ABW1286" s="2"/>
      <c r="ABX1286" s="2"/>
      <c r="ABY1286" s="2"/>
      <c r="ABZ1286" s="2"/>
    </row>
    <row r="1287" spans="1:754" x14ac:dyDescent="0.2">
      <c r="A1287" s="2">
        <v>1974</v>
      </c>
      <c r="B1287" s="19" t="s">
        <v>59</v>
      </c>
      <c r="C1287" s="6">
        <v>205397</v>
      </c>
      <c r="D1287" s="5">
        <v>1333</v>
      </c>
      <c r="E1287" s="7">
        <f>C1287/D1287</f>
        <v>154.08627156789197</v>
      </c>
      <c r="F1287" s="11">
        <f>C1287/386451</f>
        <v>0.53149558417496656</v>
      </c>
      <c r="G1287" s="14">
        <v>83140</v>
      </c>
      <c r="H1287" s="16">
        <f>C1287/G1287</f>
        <v>2.4704955496752468</v>
      </c>
    </row>
    <row r="1288" spans="1:754" x14ac:dyDescent="0.2">
      <c r="A1288" s="2">
        <v>1950</v>
      </c>
      <c r="B1288" s="19" t="s">
        <v>59</v>
      </c>
      <c r="C1288" s="6">
        <v>282212</v>
      </c>
      <c r="D1288" s="5">
        <v>3643</v>
      </c>
      <c r="E1288" s="7">
        <f>C1288/D1288</f>
        <v>77.466922865769973</v>
      </c>
      <c r="F1288" s="11">
        <f>C1288/386451</f>
        <v>0.73026593280907537</v>
      </c>
      <c r="G1288" s="9">
        <v>52747</v>
      </c>
      <c r="H1288" s="16">
        <f>C1288/G1288</f>
        <v>5.3502948034959337</v>
      </c>
    </row>
    <row r="1289" spans="1:754" x14ac:dyDescent="0.2">
      <c r="A1289" s="2">
        <v>1940</v>
      </c>
      <c r="B1289" s="19" t="s">
        <v>59</v>
      </c>
      <c r="C1289" s="6">
        <v>327021</v>
      </c>
      <c r="D1289" s="5">
        <v>4334</v>
      </c>
      <c r="E1289" s="7">
        <f>C1289/D1289</f>
        <v>75.454776188278728</v>
      </c>
      <c r="F1289" s="11">
        <f>C1289/386451</f>
        <v>0.84621594975818404</v>
      </c>
      <c r="G1289" s="9">
        <v>52747</v>
      </c>
      <c r="H1289" s="16">
        <f>C1289/G1289</f>
        <v>6.1998028323885714</v>
      </c>
    </row>
    <row r="1290" spans="1:754" x14ac:dyDescent="0.2">
      <c r="A1290">
        <v>1930</v>
      </c>
      <c r="B1290" s="19" t="s">
        <v>59</v>
      </c>
      <c r="C1290" s="5">
        <v>337291</v>
      </c>
      <c r="D1290" s="5">
        <v>4498</v>
      </c>
      <c r="E1290" s="7">
        <f>C1290/D1290</f>
        <v>74.986883059137398</v>
      </c>
      <c r="F1290" s="11">
        <f>C1290/386451</f>
        <v>0.87279111711445956</v>
      </c>
      <c r="G1290" s="12">
        <v>48827</v>
      </c>
      <c r="H1290" s="16">
        <f>C1290/G1290</f>
        <v>6.9078788375284166</v>
      </c>
    </row>
    <row r="1291" spans="1:754" x14ac:dyDescent="0.2">
      <c r="A1291">
        <v>1920</v>
      </c>
      <c r="B1291" s="19" t="s">
        <v>59</v>
      </c>
      <c r="C1291" s="5">
        <v>346205</v>
      </c>
      <c r="D1291" s="6">
        <v>4980</v>
      </c>
      <c r="E1291" s="7">
        <f>C1291/D1291</f>
        <v>69.519076305220878</v>
      </c>
      <c r="F1291" s="11">
        <f>C1291/386451</f>
        <v>0.89585743082564151</v>
      </c>
      <c r="G1291" s="12">
        <v>48827</v>
      </c>
      <c r="H1291" s="16">
        <f>C1291/G1291</f>
        <v>7.0904417637782373</v>
      </c>
    </row>
    <row r="1292" spans="1:754" x14ac:dyDescent="0.2">
      <c r="A1292">
        <v>1910</v>
      </c>
      <c r="B1292" s="19" t="s">
        <v>59</v>
      </c>
      <c r="C1292" s="5">
        <v>357860</v>
      </c>
      <c r="D1292" s="6">
        <v>5237</v>
      </c>
      <c r="E1292" s="7">
        <f>C1292/D1292</f>
        <v>68.333015084972317</v>
      </c>
      <c r="F1292" s="11">
        <f>C1292/386451</f>
        <v>0.92601649368225203</v>
      </c>
      <c r="G1292" s="15"/>
      <c r="DU1292" s="2"/>
      <c r="DV1292" s="2"/>
      <c r="DW1292" s="2"/>
      <c r="DX1292" s="2"/>
      <c r="DY1292" s="2"/>
      <c r="DZ1292" s="2"/>
      <c r="EA1292" s="2"/>
      <c r="EB1292" s="2"/>
      <c r="EC1292" s="2"/>
      <c r="ED1292" s="2"/>
      <c r="EE1292" s="2"/>
      <c r="EF1292" s="2"/>
      <c r="EG1292" s="2"/>
      <c r="EH1292" s="2"/>
      <c r="EI1292" s="2"/>
      <c r="EJ1292" s="2"/>
      <c r="EK1292" s="2"/>
      <c r="EL1292" s="2"/>
      <c r="EM1292" s="2"/>
      <c r="EN1292" s="2"/>
      <c r="EO1292" s="2"/>
      <c r="EP1292" s="2"/>
      <c r="EQ1292" s="2"/>
      <c r="ER1292" s="2"/>
      <c r="ES1292" s="2"/>
      <c r="ET1292" s="2"/>
      <c r="EU1292" s="2"/>
      <c r="EV1292" s="2"/>
      <c r="EW1292" s="2"/>
      <c r="EX1292" s="2"/>
      <c r="EY1292" s="2"/>
      <c r="EZ1292" s="2"/>
      <c r="FA1292" s="2"/>
      <c r="FB1292" s="2"/>
      <c r="FC1292" s="2"/>
      <c r="FD1292" s="2"/>
      <c r="FE1292" s="2"/>
      <c r="FF1292" s="2"/>
      <c r="FG1292" s="2"/>
      <c r="FH1292" s="2"/>
      <c r="FI1292" s="2"/>
      <c r="FJ1292" s="2"/>
      <c r="FK1292" s="2"/>
      <c r="FL1292" s="2"/>
      <c r="FM1292" s="2"/>
      <c r="FN1292" s="2"/>
      <c r="FO1292" s="2"/>
      <c r="FP1292" s="2"/>
      <c r="FQ1292" s="2"/>
      <c r="FR1292" s="2"/>
      <c r="FS1292" s="2"/>
      <c r="FT1292" s="2"/>
      <c r="FU1292" s="2"/>
      <c r="FV1292" s="2"/>
      <c r="FW1292" s="2"/>
      <c r="FX1292" s="2"/>
      <c r="FY1292" s="2"/>
      <c r="FZ1292" s="2"/>
      <c r="GA1292" s="2"/>
      <c r="GB1292" s="2"/>
      <c r="GC1292" s="2"/>
      <c r="GD1292" s="2"/>
      <c r="GE1292" s="2"/>
      <c r="GF1292" s="2"/>
      <c r="GG1292" s="2"/>
      <c r="GH1292" s="2"/>
      <c r="GI1292" s="2"/>
      <c r="GJ1292" s="2"/>
      <c r="GK1292" s="2"/>
      <c r="GL1292" s="2"/>
      <c r="GM1292" s="2"/>
      <c r="GN1292" s="2"/>
      <c r="GO1292" s="2"/>
      <c r="GP1292" s="2"/>
      <c r="GQ1292" s="2"/>
      <c r="GR1292" s="2"/>
      <c r="GS1292" s="2"/>
      <c r="GT1292" s="2"/>
      <c r="GU1292" s="2"/>
      <c r="GV1292" s="2"/>
      <c r="GW1292" s="2"/>
      <c r="GX1292" s="2"/>
      <c r="GY1292" s="2"/>
      <c r="GZ1292" s="2"/>
      <c r="HA1292" s="2"/>
      <c r="HB1292" s="2"/>
      <c r="HC1292" s="2"/>
      <c r="HD1292" s="2"/>
      <c r="HE1292" s="2"/>
      <c r="HF1292" s="2"/>
      <c r="HG1292" s="2"/>
      <c r="HH1292" s="2"/>
      <c r="HI1292" s="2"/>
      <c r="HJ1292" s="2"/>
      <c r="HK1292" s="2"/>
      <c r="HL1292" s="2"/>
      <c r="HM1292" s="2"/>
      <c r="HN1292" s="2"/>
      <c r="HO1292" s="2"/>
      <c r="HP1292" s="2"/>
      <c r="HQ1292" s="2"/>
      <c r="HR1292" s="2"/>
      <c r="HS1292" s="2"/>
      <c r="HT1292" s="2"/>
      <c r="HU1292" s="2"/>
      <c r="HV1292" s="2"/>
      <c r="HW1292" s="2"/>
      <c r="HX1292" s="2"/>
      <c r="HY1292" s="2"/>
      <c r="HZ1292" s="2"/>
      <c r="IA1292" s="2"/>
      <c r="IB1292" s="2"/>
      <c r="IC1292" s="2"/>
      <c r="ID1292" s="2"/>
      <c r="IE1292" s="2"/>
      <c r="IF1292" s="2"/>
      <c r="IG1292" s="2"/>
      <c r="IH1292" s="2"/>
      <c r="II1292" s="2"/>
      <c r="IJ1292" s="2"/>
      <c r="IK1292" s="2"/>
      <c r="IL1292" s="2"/>
      <c r="IM1292" s="2"/>
      <c r="IN1292" s="2"/>
      <c r="IO1292" s="2"/>
      <c r="IP1292" s="2"/>
      <c r="IQ1292" s="2"/>
      <c r="IR1292" s="2"/>
      <c r="IS1292" s="2"/>
      <c r="IT1292" s="2"/>
      <c r="IU1292" s="2"/>
      <c r="IV1292" s="2"/>
      <c r="IW1292" s="2"/>
      <c r="IX1292" s="2"/>
      <c r="IY1292" s="2"/>
      <c r="IZ1292" s="2"/>
      <c r="JA1292" s="2"/>
      <c r="JB1292" s="2"/>
      <c r="JC1292" s="2"/>
      <c r="JD1292" s="2"/>
      <c r="JE1292" s="2"/>
      <c r="JF1292" s="2"/>
      <c r="JG1292" s="2"/>
      <c r="JH1292" s="2"/>
      <c r="JI1292" s="2"/>
      <c r="JJ1292" s="2"/>
      <c r="JK1292" s="2"/>
      <c r="JL1292" s="2"/>
      <c r="JM1292" s="2"/>
      <c r="JN1292" s="2"/>
      <c r="JO1292" s="2"/>
      <c r="JP1292" s="2"/>
      <c r="JQ1292" s="2"/>
      <c r="JR1292" s="2"/>
      <c r="JS1292" s="2"/>
      <c r="JT1292" s="2"/>
      <c r="JU1292" s="2"/>
      <c r="JV1292" s="2"/>
      <c r="JW1292" s="2"/>
      <c r="JX1292" s="2"/>
      <c r="JY1292" s="2"/>
      <c r="JZ1292" s="2"/>
      <c r="KA1292" s="2"/>
      <c r="KB1292" s="2"/>
      <c r="KC1292" s="2"/>
      <c r="KD1292" s="2"/>
      <c r="KE1292" s="2"/>
      <c r="KF1292" s="2"/>
      <c r="KG1292" s="2"/>
      <c r="KH1292" s="2"/>
      <c r="KI1292" s="2"/>
      <c r="KJ1292" s="2"/>
      <c r="KK1292" s="2"/>
      <c r="KL1292" s="2"/>
      <c r="KM1292" s="2"/>
      <c r="KN1292" s="2"/>
      <c r="KO1292" s="2"/>
      <c r="KP1292" s="2"/>
      <c r="KQ1292" s="2"/>
      <c r="KR1292" s="2"/>
      <c r="KS1292" s="2"/>
      <c r="KT1292" s="2"/>
      <c r="KU1292" s="2"/>
      <c r="KV1292" s="2"/>
      <c r="KW1292" s="2"/>
      <c r="KX1292" s="2"/>
      <c r="KY1292" s="2"/>
      <c r="KZ1292" s="2"/>
      <c r="LA1292" s="2"/>
      <c r="LB1292" s="2"/>
      <c r="LC1292" s="2"/>
      <c r="LD1292" s="2"/>
      <c r="LE1292" s="2"/>
      <c r="LF1292" s="2"/>
      <c r="LG1292" s="2"/>
      <c r="LH1292" s="2"/>
      <c r="LI1292" s="2"/>
      <c r="LJ1292" s="2"/>
      <c r="LK1292" s="2"/>
      <c r="LL1292" s="2"/>
      <c r="LM1292" s="2"/>
      <c r="LN1292" s="2"/>
      <c r="LO1292" s="2"/>
      <c r="LP1292" s="2"/>
      <c r="LQ1292" s="2"/>
      <c r="LR1292" s="2"/>
      <c r="LS1292" s="2"/>
      <c r="LT1292" s="2"/>
      <c r="LU1292" s="2"/>
      <c r="LV1292" s="2"/>
      <c r="LW1292" s="2"/>
      <c r="LX1292" s="2"/>
      <c r="LY1292" s="2"/>
      <c r="LZ1292" s="2"/>
      <c r="MA1292" s="2"/>
      <c r="MB1292" s="2"/>
      <c r="MC1292" s="2"/>
      <c r="MD1292" s="2"/>
      <c r="ME1292" s="2"/>
      <c r="MF1292" s="2"/>
      <c r="MG1292" s="2"/>
      <c r="MH1292" s="2"/>
      <c r="MI1292" s="2"/>
      <c r="MJ1292" s="2"/>
      <c r="MK1292" s="2"/>
      <c r="ML1292" s="2"/>
      <c r="MM1292" s="2"/>
      <c r="MN1292" s="2"/>
      <c r="MO1292" s="2"/>
      <c r="MP1292" s="2"/>
      <c r="MQ1292" s="2"/>
      <c r="MR1292" s="2"/>
      <c r="MS1292" s="2"/>
      <c r="MT1292" s="2"/>
      <c r="MU1292" s="2"/>
      <c r="MV1292" s="2"/>
      <c r="MW1292" s="2"/>
      <c r="MX1292" s="2"/>
      <c r="MY1292" s="2"/>
      <c r="MZ1292" s="2"/>
      <c r="NA1292" s="2"/>
      <c r="NB1292" s="2"/>
      <c r="NC1292" s="2"/>
      <c r="ND1292" s="2"/>
      <c r="NE1292" s="2"/>
      <c r="NF1292" s="2"/>
      <c r="NG1292" s="2"/>
      <c r="NH1292" s="2"/>
      <c r="NI1292" s="2"/>
      <c r="NJ1292" s="2"/>
      <c r="NK1292" s="2"/>
      <c r="NL1292" s="2"/>
      <c r="NM1292" s="2"/>
      <c r="NN1292" s="2"/>
      <c r="NO1292" s="2"/>
      <c r="NP1292" s="2"/>
      <c r="NQ1292" s="2"/>
      <c r="NR1292" s="2"/>
      <c r="NS1292" s="2"/>
      <c r="NT1292" s="2"/>
      <c r="NU1292" s="2"/>
      <c r="NV1292" s="2"/>
      <c r="NW1292" s="2"/>
      <c r="NX1292" s="2"/>
      <c r="NY1292" s="2"/>
      <c r="NZ1292" s="2"/>
      <c r="OA1292" s="2"/>
      <c r="OB1292" s="2"/>
      <c r="OC1292" s="2"/>
      <c r="OD1292" s="2"/>
      <c r="OE1292" s="2"/>
      <c r="OF1292" s="2"/>
      <c r="OG1292" s="2"/>
      <c r="OH1292" s="2"/>
      <c r="OI1292" s="2"/>
      <c r="OJ1292" s="2"/>
      <c r="OK1292" s="2"/>
      <c r="OL1292" s="2"/>
      <c r="OM1292" s="2"/>
      <c r="ON1292" s="2"/>
      <c r="OO1292" s="2"/>
      <c r="OP1292" s="2"/>
      <c r="OQ1292" s="2"/>
      <c r="OR1292" s="2"/>
      <c r="OS1292" s="2"/>
      <c r="OT1292" s="2"/>
      <c r="OU1292" s="2"/>
      <c r="OV1292" s="2"/>
      <c r="OW1292" s="2"/>
      <c r="OX1292" s="2"/>
      <c r="OY1292" s="2"/>
      <c r="OZ1292" s="2"/>
      <c r="PA1292" s="2"/>
      <c r="PB1292" s="2"/>
      <c r="PC1292" s="2"/>
      <c r="PD1292" s="2"/>
      <c r="PE1292" s="2"/>
      <c r="PF1292" s="2"/>
      <c r="PG1292" s="2"/>
      <c r="PH1292" s="2"/>
      <c r="PI1292" s="2"/>
      <c r="PJ1292" s="2"/>
      <c r="PK1292" s="2"/>
      <c r="PL1292" s="2"/>
      <c r="PM1292" s="2"/>
      <c r="PN1292" s="2"/>
      <c r="PO1292" s="2"/>
      <c r="PP1292" s="2"/>
      <c r="PQ1292" s="2"/>
      <c r="PR1292" s="2"/>
      <c r="PS1292" s="2"/>
      <c r="PT1292" s="2"/>
      <c r="PU1292" s="2"/>
      <c r="PV1292" s="2"/>
      <c r="PW1292" s="2"/>
      <c r="PX1292" s="2"/>
      <c r="PY1292" s="2"/>
      <c r="PZ1292" s="2"/>
      <c r="QA1292" s="2"/>
      <c r="QB1292" s="2"/>
      <c r="QC1292" s="2"/>
      <c r="QD1292" s="2"/>
      <c r="QE1292" s="2"/>
      <c r="QF1292" s="2"/>
      <c r="QG1292" s="2"/>
      <c r="QH1292" s="2"/>
      <c r="QI1292" s="2"/>
      <c r="QJ1292" s="2"/>
      <c r="QK1292" s="2"/>
      <c r="QL1292" s="2"/>
      <c r="QM1292" s="2"/>
      <c r="QN1292" s="2"/>
      <c r="QO1292" s="2"/>
      <c r="QP1292" s="2"/>
      <c r="QQ1292" s="2"/>
      <c r="QR1292" s="2"/>
      <c r="QS1292" s="2"/>
      <c r="QT1292" s="2"/>
      <c r="QU1292" s="2"/>
      <c r="QV1292" s="2"/>
      <c r="QW1292" s="2"/>
      <c r="QX1292" s="2"/>
      <c r="QY1292" s="2"/>
      <c r="QZ1292" s="2"/>
      <c r="RA1292" s="2"/>
      <c r="RB1292" s="2"/>
      <c r="RC1292" s="2"/>
      <c r="RD1292" s="2"/>
      <c r="RE1292" s="2"/>
      <c r="RF1292" s="2"/>
      <c r="RG1292" s="2"/>
      <c r="RH1292" s="2"/>
      <c r="RI1292" s="2"/>
      <c r="RJ1292" s="2"/>
      <c r="RK1292" s="2"/>
      <c r="RL1292" s="2"/>
      <c r="RM1292" s="2"/>
      <c r="RN1292" s="2"/>
      <c r="RO1292" s="2"/>
      <c r="RP1292" s="2"/>
      <c r="RQ1292" s="2"/>
      <c r="RR1292" s="2"/>
      <c r="RS1292" s="2"/>
      <c r="RT1292" s="2"/>
      <c r="RU1292" s="2"/>
      <c r="RV1292" s="2"/>
      <c r="RW1292" s="2"/>
      <c r="RX1292" s="2"/>
      <c r="RY1292" s="2"/>
      <c r="RZ1292" s="2"/>
      <c r="SA1292" s="2"/>
      <c r="SB1292" s="2"/>
      <c r="SC1292" s="2"/>
      <c r="SD1292" s="2"/>
      <c r="SE1292" s="2"/>
      <c r="SF1292" s="2"/>
      <c r="SG1292" s="2"/>
      <c r="SH1292" s="2"/>
      <c r="SI1292" s="2"/>
      <c r="SJ1292" s="2"/>
      <c r="SK1292" s="2"/>
      <c r="SL1292" s="2"/>
      <c r="SM1292" s="2"/>
      <c r="SN1292" s="2"/>
      <c r="SO1292" s="2"/>
      <c r="SP1292" s="2"/>
      <c r="SQ1292" s="2"/>
      <c r="SR1292" s="2"/>
      <c r="SS1292" s="2"/>
      <c r="ST1292" s="2"/>
      <c r="SU1292" s="2"/>
      <c r="SV1292" s="2"/>
      <c r="SW1292" s="2"/>
      <c r="SX1292" s="2"/>
      <c r="SY1292" s="2"/>
      <c r="SZ1292" s="2"/>
      <c r="TA1292" s="2"/>
      <c r="TB1292" s="2"/>
      <c r="TC1292" s="2"/>
      <c r="TD1292" s="2"/>
      <c r="TE1292" s="2"/>
      <c r="TF1292" s="2"/>
      <c r="TG1292" s="2"/>
      <c r="TH1292" s="2"/>
      <c r="TI1292" s="2"/>
      <c r="TJ1292" s="2"/>
      <c r="TK1292" s="2"/>
      <c r="TL1292" s="2"/>
      <c r="TM1292" s="2"/>
      <c r="TN1292" s="2"/>
      <c r="TO1292" s="2"/>
      <c r="TP1292" s="2"/>
      <c r="TQ1292" s="2"/>
      <c r="TR1292" s="2"/>
      <c r="TS1292" s="2"/>
      <c r="TT1292" s="2"/>
      <c r="TU1292" s="2"/>
      <c r="TV1292" s="2"/>
      <c r="TW1292" s="2"/>
      <c r="TX1292" s="2"/>
      <c r="TY1292" s="2"/>
      <c r="TZ1292" s="2"/>
      <c r="UA1292" s="2"/>
      <c r="UB1292" s="2"/>
      <c r="UC1292" s="2"/>
      <c r="UD1292" s="2"/>
      <c r="UE1292" s="2"/>
      <c r="UF1292" s="2"/>
      <c r="UG1292" s="2"/>
      <c r="UH1292" s="2"/>
      <c r="UI1292" s="2"/>
      <c r="UJ1292" s="2"/>
      <c r="UK1292" s="2"/>
      <c r="UL1292" s="2"/>
      <c r="UM1292" s="2"/>
      <c r="UN1292" s="2"/>
      <c r="UO1292" s="2"/>
      <c r="UP1292" s="2"/>
      <c r="UQ1292" s="2"/>
      <c r="UR1292" s="2"/>
      <c r="US1292" s="2"/>
      <c r="UT1292" s="2"/>
      <c r="UU1292" s="2"/>
      <c r="UV1292" s="2"/>
      <c r="UW1292" s="2"/>
      <c r="UX1292" s="2"/>
      <c r="UY1292" s="2"/>
      <c r="UZ1292" s="2"/>
      <c r="VA1292" s="2"/>
      <c r="VB1292" s="2"/>
      <c r="VC1292" s="2"/>
      <c r="VD1292" s="2"/>
      <c r="VE1292" s="2"/>
      <c r="VF1292" s="2"/>
      <c r="VG1292" s="2"/>
      <c r="VH1292" s="2"/>
      <c r="VI1292" s="2"/>
      <c r="VJ1292" s="2"/>
      <c r="VK1292" s="2"/>
      <c r="VL1292" s="2"/>
      <c r="VM1292" s="2"/>
      <c r="VN1292" s="2"/>
      <c r="VO1292" s="2"/>
      <c r="VP1292" s="2"/>
      <c r="VQ1292" s="2"/>
      <c r="VR1292" s="2"/>
      <c r="VS1292" s="2"/>
      <c r="VT1292" s="2"/>
      <c r="VU1292" s="2"/>
      <c r="VV1292" s="2"/>
      <c r="VW1292" s="2"/>
      <c r="VX1292" s="2"/>
      <c r="VY1292" s="2"/>
      <c r="VZ1292" s="2"/>
      <c r="WA1292" s="2"/>
      <c r="WB1292" s="2"/>
      <c r="WC1292" s="2"/>
      <c r="WD1292" s="2"/>
      <c r="WE1292" s="2"/>
      <c r="WF1292" s="2"/>
      <c r="WG1292" s="2"/>
      <c r="WH1292" s="2"/>
      <c r="WI1292" s="2"/>
      <c r="WJ1292" s="2"/>
      <c r="WK1292" s="2"/>
      <c r="WL1292" s="2"/>
      <c r="WM1292" s="2"/>
      <c r="WN1292" s="2"/>
      <c r="WO1292" s="2"/>
      <c r="WP1292" s="2"/>
      <c r="WQ1292" s="2"/>
      <c r="WR1292" s="2"/>
      <c r="WS1292" s="2"/>
      <c r="WT1292" s="2"/>
      <c r="WU1292" s="2"/>
      <c r="WV1292" s="2"/>
      <c r="WW1292" s="2"/>
      <c r="WX1292" s="2"/>
      <c r="WY1292" s="2"/>
      <c r="WZ1292" s="2"/>
      <c r="XA1292" s="2"/>
      <c r="XB1292" s="2"/>
      <c r="XC1292" s="2"/>
      <c r="XD1292" s="2"/>
      <c r="XE1292" s="2"/>
      <c r="XF1292" s="2"/>
      <c r="XG1292" s="2"/>
      <c r="XH1292" s="2"/>
      <c r="XI1292" s="2"/>
      <c r="XJ1292" s="2"/>
      <c r="XK1292" s="2"/>
      <c r="XL1292" s="2"/>
      <c r="XM1292" s="2"/>
      <c r="XN1292" s="2"/>
      <c r="XO1292" s="2"/>
      <c r="XP1292" s="2"/>
      <c r="XQ1292" s="2"/>
      <c r="XR1292" s="2"/>
      <c r="XS1292" s="2"/>
      <c r="XT1292" s="2"/>
      <c r="XU1292" s="2"/>
      <c r="XV1292" s="2"/>
      <c r="XW1292" s="2"/>
      <c r="XX1292" s="2"/>
      <c r="XY1292" s="2"/>
      <c r="XZ1292" s="2"/>
      <c r="YA1292" s="2"/>
      <c r="YB1292" s="2"/>
      <c r="YC1292" s="2"/>
      <c r="YD1292" s="2"/>
      <c r="YE1292" s="2"/>
      <c r="YF1292" s="2"/>
      <c r="YG1292" s="2"/>
      <c r="YH1292" s="2"/>
      <c r="YI1292" s="2"/>
      <c r="YJ1292" s="2"/>
      <c r="YK1292" s="2"/>
      <c r="YL1292" s="2"/>
      <c r="YM1292" s="2"/>
      <c r="YN1292" s="2"/>
      <c r="YO1292" s="2"/>
      <c r="YP1292" s="2"/>
      <c r="YQ1292" s="2"/>
      <c r="YR1292" s="2"/>
      <c r="YS1292" s="2"/>
      <c r="YT1292" s="2"/>
      <c r="YU1292" s="2"/>
      <c r="YV1292" s="2"/>
      <c r="YW1292" s="2"/>
      <c r="YX1292" s="2"/>
      <c r="YY1292" s="2"/>
      <c r="YZ1292" s="2"/>
      <c r="ZA1292" s="2"/>
      <c r="ZB1292" s="2"/>
      <c r="ZC1292" s="2"/>
      <c r="ZD1292" s="2"/>
      <c r="ZE1292" s="2"/>
      <c r="ZF1292" s="2"/>
      <c r="ZG1292" s="2"/>
      <c r="ZH1292" s="2"/>
      <c r="ZI1292" s="2"/>
      <c r="ZJ1292" s="2"/>
      <c r="ZK1292" s="2"/>
      <c r="ZL1292" s="2"/>
      <c r="ZM1292" s="2"/>
      <c r="ZN1292" s="2"/>
      <c r="ZO1292" s="2"/>
      <c r="ZP1292" s="2"/>
      <c r="ZQ1292" s="2"/>
      <c r="ZR1292" s="2"/>
      <c r="ZS1292" s="2"/>
      <c r="ZT1292" s="2"/>
      <c r="ZU1292" s="2"/>
      <c r="ZV1292" s="2"/>
      <c r="ZW1292" s="2"/>
      <c r="ZX1292" s="2"/>
      <c r="ZY1292" s="2"/>
      <c r="ZZ1292" s="2"/>
      <c r="AAA1292" s="2"/>
      <c r="AAB1292" s="2"/>
      <c r="AAC1292" s="2"/>
      <c r="AAD1292" s="2"/>
      <c r="AAE1292" s="2"/>
      <c r="AAF1292" s="2"/>
      <c r="AAG1292" s="2"/>
      <c r="AAH1292" s="2"/>
      <c r="AAI1292" s="2"/>
      <c r="AAJ1292" s="2"/>
      <c r="AAK1292" s="2"/>
      <c r="AAL1292" s="2"/>
      <c r="AAM1292" s="2"/>
      <c r="AAN1292" s="2"/>
      <c r="AAO1292" s="2"/>
      <c r="AAP1292" s="2"/>
      <c r="AAQ1292" s="2"/>
      <c r="AAR1292" s="2"/>
      <c r="AAS1292" s="2"/>
      <c r="AAT1292" s="2"/>
      <c r="AAU1292" s="2"/>
      <c r="AAV1292" s="2"/>
      <c r="AAW1292" s="2"/>
      <c r="AAX1292" s="2"/>
      <c r="AAY1292" s="2"/>
      <c r="AAZ1292" s="2"/>
      <c r="ABA1292" s="2"/>
      <c r="ABB1292" s="2"/>
      <c r="ABC1292" s="2"/>
      <c r="ABD1292" s="2"/>
      <c r="ABE1292" s="2"/>
      <c r="ABF1292" s="2"/>
      <c r="ABG1292" s="2"/>
      <c r="ABH1292" s="2"/>
      <c r="ABI1292" s="2"/>
      <c r="ABJ1292" s="2"/>
      <c r="ABK1292" s="2"/>
      <c r="ABL1292" s="2"/>
      <c r="ABM1292" s="2"/>
      <c r="ABN1292" s="2"/>
      <c r="ABO1292" s="2"/>
      <c r="ABP1292" s="2"/>
      <c r="ABQ1292" s="2"/>
      <c r="ABR1292" s="2"/>
      <c r="ABS1292" s="2"/>
      <c r="ABT1292" s="2"/>
      <c r="ABU1292" s="2"/>
      <c r="ABV1292" s="2"/>
      <c r="ABW1292" s="2"/>
      <c r="ABX1292" s="2"/>
      <c r="ABY1292" s="2"/>
      <c r="ABZ1292" s="2"/>
    </row>
    <row r="1293" spans="1:754" x14ac:dyDescent="0.2">
      <c r="A1293" s="2">
        <v>1945</v>
      </c>
      <c r="B1293" s="19" t="s">
        <v>59</v>
      </c>
      <c r="C1293" s="6">
        <v>334646</v>
      </c>
      <c r="D1293" s="5">
        <v>4161</v>
      </c>
      <c r="E1293" s="7">
        <f>C1293/D1293</f>
        <v>80.424417207402072</v>
      </c>
      <c r="F1293" s="11">
        <f>C1293/386451</f>
        <v>0.86594678238638279</v>
      </c>
      <c r="G1293" s="15"/>
    </row>
    <row r="1294" spans="1:754" x14ac:dyDescent="0.2">
      <c r="A1294">
        <v>1925</v>
      </c>
      <c r="B1294" s="19" t="s">
        <v>59</v>
      </c>
      <c r="C1294" s="5">
        <v>331007</v>
      </c>
      <c r="D1294" s="6">
        <v>4814</v>
      </c>
      <c r="E1294" s="7">
        <f>C1294/D1294</f>
        <v>68.759243872039889</v>
      </c>
      <c r="F1294" s="11">
        <f>C1294/386451</f>
        <v>0.8565303233786431</v>
      </c>
      <c r="G1294" s="15"/>
    </row>
    <row r="1295" spans="1:754" x14ac:dyDescent="0.2">
      <c r="A1295" s="2">
        <v>1935</v>
      </c>
      <c r="B1295" s="19" t="s">
        <v>59</v>
      </c>
      <c r="C1295" s="5">
        <v>325462</v>
      </c>
      <c r="D1295" s="5">
        <v>4999</v>
      </c>
      <c r="E1295" s="7">
        <f>C1295/D1295</f>
        <v>65.105421084216843</v>
      </c>
      <c r="F1295" s="11">
        <f>C1295/386451</f>
        <v>0.8421818031263989</v>
      </c>
    </row>
    <row r="1296" spans="1:754" x14ac:dyDescent="0.2">
      <c r="A1296" s="2">
        <v>1954</v>
      </c>
      <c r="B1296" s="19" t="s">
        <v>59</v>
      </c>
      <c r="C1296" s="6">
        <v>317957</v>
      </c>
      <c r="D1296" s="5">
        <v>2913</v>
      </c>
      <c r="E1296" s="7">
        <f>C1296/D1296</f>
        <v>109.15104703055269</v>
      </c>
      <c r="F1296" s="11">
        <f>C1296/386451</f>
        <v>0.82276148851988995</v>
      </c>
      <c r="G1296" s="15"/>
    </row>
    <row r="1297" spans="1:754" x14ac:dyDescent="0.2">
      <c r="A1297" s="2">
        <v>1959</v>
      </c>
      <c r="B1297" s="19" t="s">
        <v>59</v>
      </c>
      <c r="C1297" s="6">
        <v>275357</v>
      </c>
      <c r="D1297" s="5">
        <v>2463</v>
      </c>
      <c r="E1297" s="7">
        <f>C1297/D1297</f>
        <v>111.79740154283394</v>
      </c>
      <c r="F1297" s="11">
        <f>C1297/386451</f>
        <v>0.71252759082005224</v>
      </c>
    </row>
    <row r="1298" spans="1:754" x14ac:dyDescent="0.2">
      <c r="A1298" s="2">
        <v>1964</v>
      </c>
      <c r="B1298" s="19" t="s">
        <v>59</v>
      </c>
      <c r="C1298" s="6">
        <v>240369</v>
      </c>
      <c r="D1298" s="5">
        <v>1838</v>
      </c>
      <c r="E1298" s="7">
        <f>C1298/D1298</f>
        <v>130.77747551686616</v>
      </c>
      <c r="F1298" s="11">
        <f>C1298/386451</f>
        <v>0.62199088629606336</v>
      </c>
      <c r="G1298" s="15"/>
    </row>
    <row r="1299" spans="1:754" x14ac:dyDescent="0.2">
      <c r="A1299" s="2">
        <v>1969</v>
      </c>
      <c r="B1299" s="19" t="s">
        <v>59</v>
      </c>
      <c r="C1299" s="6">
        <v>228791</v>
      </c>
      <c r="D1299" s="5">
        <v>1624</v>
      </c>
      <c r="E1299" s="7">
        <f>C1299/D1299</f>
        <v>140.88115763546799</v>
      </c>
      <c r="F1299" s="11">
        <f>C1299/386451</f>
        <v>0.59203107250337039</v>
      </c>
      <c r="G1299" s="15"/>
    </row>
    <row r="1300" spans="1:754" x14ac:dyDescent="0.2">
      <c r="A1300">
        <v>1992</v>
      </c>
      <c r="B1300" s="19" t="s">
        <v>60</v>
      </c>
      <c r="C1300" s="6">
        <v>5709</v>
      </c>
      <c r="D1300">
        <v>97</v>
      </c>
      <c r="E1300" s="7">
        <f>C1300/D1300</f>
        <v>58.855670103092784</v>
      </c>
      <c r="F1300" s="11">
        <f>C1300/275520</f>
        <v>2.072081881533101E-2</v>
      </c>
      <c r="G1300" s="5">
        <v>885146</v>
      </c>
      <c r="H1300" s="16">
        <f>C1300/G1300</f>
        <v>6.4497834255591736E-3</v>
      </c>
    </row>
    <row r="1301" spans="1:754" x14ac:dyDescent="0.2">
      <c r="A1301" s="2">
        <v>2017</v>
      </c>
      <c r="B1301" s="19" t="s">
        <v>60</v>
      </c>
      <c r="C1301" s="5">
        <v>6977</v>
      </c>
      <c r="D1301">
        <v>115</v>
      </c>
      <c r="E1301" s="7">
        <f>C1301/D1301</f>
        <v>60.669565217391302</v>
      </c>
      <c r="F1301" s="11">
        <f>C1301/275520</f>
        <v>2.532302555168409E-2</v>
      </c>
      <c r="G1301" s="14">
        <v>970033</v>
      </c>
      <c r="H1301" s="16">
        <f>C1301/G1301</f>
        <v>7.1925388105353117E-3</v>
      </c>
    </row>
    <row r="1302" spans="1:754" x14ac:dyDescent="0.2">
      <c r="A1302" s="2">
        <v>2012</v>
      </c>
      <c r="B1302" s="19" t="s">
        <v>60</v>
      </c>
      <c r="C1302" s="5">
        <v>7752</v>
      </c>
      <c r="D1302">
        <v>131</v>
      </c>
      <c r="E1302" s="7">
        <f>C1302/D1302</f>
        <v>59.175572519083971</v>
      </c>
      <c r="F1302" s="11">
        <f>C1302/275520</f>
        <v>2.8135888501742159E-2</v>
      </c>
      <c r="G1302" s="5">
        <v>959731</v>
      </c>
      <c r="H1302" s="16">
        <f>C1302/G1302</f>
        <v>8.0772633164918079E-3</v>
      </c>
    </row>
    <row r="1303" spans="1:754" x14ac:dyDescent="0.2">
      <c r="A1303">
        <v>1997</v>
      </c>
      <c r="B1303" s="19" t="s">
        <v>60</v>
      </c>
      <c r="C1303" s="6">
        <v>7528</v>
      </c>
      <c r="D1303">
        <v>91</v>
      </c>
      <c r="E1303" s="7">
        <f>C1303/D1303</f>
        <v>82.72527472527473</v>
      </c>
      <c r="F1303" s="11">
        <f>C1303/275520</f>
        <v>2.7322880371660859E-2</v>
      </c>
      <c r="G1303" s="14">
        <v>905632</v>
      </c>
      <c r="H1303" s="16">
        <f>C1303/G1303</f>
        <v>8.3124271227165113E-3</v>
      </c>
    </row>
    <row r="1304" spans="1:754" x14ac:dyDescent="0.2">
      <c r="A1304" s="2">
        <v>2007</v>
      </c>
      <c r="B1304" s="19" t="s">
        <v>60</v>
      </c>
      <c r="C1304" s="5">
        <v>8521</v>
      </c>
      <c r="D1304">
        <v>106</v>
      </c>
      <c r="E1304" s="7">
        <f>C1304/D1304</f>
        <v>80.386792452830193</v>
      </c>
      <c r="F1304" s="11">
        <f>C1304/275520</f>
        <v>3.0926974448315912E-2</v>
      </c>
      <c r="G1304" s="5">
        <v>933414</v>
      </c>
      <c r="H1304" s="16">
        <f>C1304/G1304</f>
        <v>9.1288538633446676E-3</v>
      </c>
    </row>
    <row r="1305" spans="1:754" x14ac:dyDescent="0.2">
      <c r="A1305">
        <v>1987</v>
      </c>
      <c r="B1305" s="19" t="s">
        <v>60</v>
      </c>
      <c r="C1305" s="6">
        <v>8519</v>
      </c>
      <c r="D1305" s="5">
        <v>121</v>
      </c>
      <c r="E1305" s="7">
        <f>C1305/D1305</f>
        <v>70.404958677685954</v>
      </c>
      <c r="F1305" s="11">
        <f>C1305/275520</f>
        <v>3.091971544715447E-2</v>
      </c>
      <c r="G1305" s="14">
        <v>872497</v>
      </c>
      <c r="H1305" s="16">
        <f>C1305/G1305</f>
        <v>9.7639304203911304E-3</v>
      </c>
    </row>
    <row r="1306" spans="1:754" x14ac:dyDescent="0.2">
      <c r="A1306" s="2">
        <v>1974</v>
      </c>
      <c r="B1306" s="19" t="s">
        <v>60</v>
      </c>
      <c r="C1306" s="6">
        <v>8921</v>
      </c>
      <c r="D1306" s="5">
        <v>135</v>
      </c>
      <c r="E1306" s="7">
        <f>C1306/D1306</f>
        <v>66.081481481481475</v>
      </c>
      <c r="F1306" s="11">
        <f>C1306/275520</f>
        <v>3.2378774680603947E-2</v>
      </c>
      <c r="G1306" s="14">
        <v>874617</v>
      </c>
      <c r="H1306" s="16">
        <f>C1306/G1306</f>
        <v>1.0199893210399524E-2</v>
      </c>
    </row>
    <row r="1307" spans="1:754" x14ac:dyDescent="0.2">
      <c r="A1307" s="2">
        <v>1978</v>
      </c>
      <c r="B1307" s="19" t="s">
        <v>60</v>
      </c>
      <c r="C1307" s="6">
        <v>9025</v>
      </c>
      <c r="D1307" s="5">
        <v>168</v>
      </c>
      <c r="E1307" s="7">
        <f>C1307/D1307</f>
        <v>53.720238095238095</v>
      </c>
      <c r="F1307" s="11">
        <f>C1307/275520</f>
        <v>3.2756242740998837E-2</v>
      </c>
      <c r="G1307" s="5">
        <v>872336</v>
      </c>
      <c r="H1307" s="16">
        <f>C1307/G1307</f>
        <v>1.0345784193246639E-2</v>
      </c>
    </row>
    <row r="1308" spans="1:754" x14ac:dyDescent="0.2">
      <c r="A1308" s="2">
        <v>2002</v>
      </c>
      <c r="B1308" s="19" t="s">
        <v>60</v>
      </c>
      <c r="C1308" s="6">
        <v>9917</v>
      </c>
      <c r="D1308">
        <v>129</v>
      </c>
      <c r="E1308" s="7">
        <f>C1308/D1308</f>
        <v>76.875968992248062</v>
      </c>
      <c r="F1308" s="11">
        <f>C1308/275520</f>
        <v>3.5993757259001162E-2</v>
      </c>
      <c r="G1308" s="5">
        <v>935219</v>
      </c>
      <c r="H1308" s="16">
        <f>C1308/G1308</f>
        <v>1.0603933410249363E-2</v>
      </c>
    </row>
    <row r="1309" spans="1:754" x14ac:dyDescent="0.2">
      <c r="A1309">
        <v>1982</v>
      </c>
      <c r="B1309" s="19" t="s">
        <v>60</v>
      </c>
      <c r="C1309" s="6">
        <v>10423</v>
      </c>
      <c r="D1309" s="5">
        <v>158</v>
      </c>
      <c r="E1309" s="7">
        <f>C1309/D1309</f>
        <v>65.968354430379748</v>
      </c>
      <c r="F1309" s="11">
        <f>C1309/275520</f>
        <v>3.7830284552845525E-2</v>
      </c>
      <c r="G1309" s="14">
        <v>865695</v>
      </c>
      <c r="H1309" s="16">
        <f>C1309/G1309</f>
        <v>1.2040037195548086E-2</v>
      </c>
      <c r="DU1309" s="2"/>
      <c r="DV1309" s="2"/>
      <c r="DW1309" s="2"/>
      <c r="DX1309" s="2"/>
      <c r="DY1309" s="2"/>
      <c r="DZ1309" s="2"/>
      <c r="EA1309" s="2"/>
      <c r="EB1309" s="2"/>
      <c r="EC1309" s="2"/>
      <c r="ED1309" s="2"/>
      <c r="EE1309" s="2"/>
      <c r="EF1309" s="2"/>
      <c r="EG1309" s="2"/>
      <c r="EH1309" s="2"/>
      <c r="EI1309" s="2"/>
      <c r="EJ1309" s="2"/>
      <c r="EK1309" s="2"/>
      <c r="EL1309" s="2"/>
      <c r="EM1309" s="2"/>
      <c r="EN1309" s="2"/>
      <c r="EO1309" s="2"/>
      <c r="EP1309" s="2"/>
      <c r="EQ1309" s="2"/>
      <c r="ER1309" s="2"/>
      <c r="ES1309" s="2"/>
      <c r="ET1309" s="2"/>
      <c r="EU1309" s="2"/>
      <c r="EV1309" s="2"/>
      <c r="EW1309" s="2"/>
      <c r="EX1309" s="2"/>
      <c r="EY1309" s="2"/>
      <c r="EZ1309" s="2"/>
      <c r="FA1309" s="2"/>
      <c r="FB1309" s="2"/>
      <c r="FC1309" s="2"/>
      <c r="FD1309" s="2"/>
      <c r="FE1309" s="2"/>
      <c r="FF1309" s="2"/>
      <c r="FG1309" s="2"/>
      <c r="FH1309" s="2"/>
      <c r="FI1309" s="2"/>
      <c r="FJ1309" s="2"/>
      <c r="FK1309" s="2"/>
      <c r="FL1309" s="2"/>
      <c r="FM1309" s="2"/>
      <c r="FN1309" s="2"/>
      <c r="FO1309" s="2"/>
      <c r="FP1309" s="2"/>
      <c r="FQ1309" s="2"/>
      <c r="FR1309" s="2"/>
      <c r="FS1309" s="2"/>
      <c r="FT1309" s="2"/>
      <c r="FU1309" s="2"/>
      <c r="FV1309" s="2"/>
      <c r="FW1309" s="2"/>
      <c r="FX1309" s="2"/>
      <c r="FY1309" s="2"/>
      <c r="FZ1309" s="2"/>
      <c r="GA1309" s="2"/>
      <c r="GB1309" s="2"/>
      <c r="GC1309" s="2"/>
      <c r="GD1309" s="2"/>
      <c r="GE1309" s="2"/>
      <c r="GF1309" s="2"/>
      <c r="GG1309" s="2"/>
      <c r="GH1309" s="2"/>
      <c r="GI1309" s="2"/>
      <c r="GJ1309" s="2"/>
      <c r="GK1309" s="2"/>
      <c r="GL1309" s="2"/>
      <c r="GM1309" s="2"/>
      <c r="GN1309" s="2"/>
      <c r="GO1309" s="2"/>
      <c r="GP1309" s="2"/>
      <c r="GQ1309" s="2"/>
      <c r="GR1309" s="2"/>
      <c r="GS1309" s="2"/>
      <c r="GT1309" s="2"/>
      <c r="GU1309" s="2"/>
      <c r="GV1309" s="2"/>
      <c r="GW1309" s="2"/>
      <c r="GX1309" s="2"/>
      <c r="GY1309" s="2"/>
      <c r="GZ1309" s="2"/>
      <c r="HA1309" s="2"/>
      <c r="HB1309" s="2"/>
      <c r="HC1309" s="2"/>
      <c r="HD1309" s="2"/>
      <c r="HE1309" s="2"/>
      <c r="HF1309" s="2"/>
      <c r="HG1309" s="2"/>
      <c r="HH1309" s="2"/>
      <c r="HI1309" s="2"/>
      <c r="HJ1309" s="2"/>
      <c r="HK1309" s="2"/>
      <c r="HL1309" s="2"/>
      <c r="HM1309" s="2"/>
      <c r="HN1309" s="2"/>
      <c r="HO1309" s="2"/>
      <c r="HP1309" s="2"/>
      <c r="HQ1309" s="2"/>
      <c r="HR1309" s="2"/>
      <c r="HS1309" s="2"/>
      <c r="HT1309" s="2"/>
      <c r="HU1309" s="2"/>
      <c r="HV1309" s="2"/>
      <c r="HW1309" s="2"/>
      <c r="HX1309" s="2"/>
      <c r="HY1309" s="2"/>
      <c r="HZ1309" s="2"/>
      <c r="IA1309" s="2"/>
      <c r="IB1309" s="2"/>
      <c r="IC1309" s="2"/>
      <c r="ID1309" s="2"/>
      <c r="IE1309" s="2"/>
      <c r="IF1309" s="2"/>
      <c r="IG1309" s="2"/>
      <c r="IH1309" s="2"/>
      <c r="II1309" s="2"/>
      <c r="IJ1309" s="2"/>
      <c r="IK1309" s="2"/>
      <c r="IL1309" s="2"/>
      <c r="IM1309" s="2"/>
      <c r="IN1309" s="2"/>
      <c r="IO1309" s="2"/>
      <c r="IP1309" s="2"/>
      <c r="IQ1309" s="2"/>
      <c r="IR1309" s="2"/>
      <c r="IS1309" s="2"/>
      <c r="IT1309" s="2"/>
      <c r="IU1309" s="2"/>
      <c r="IV1309" s="2"/>
      <c r="IW1309" s="2"/>
      <c r="IX1309" s="2"/>
      <c r="IY1309" s="2"/>
      <c r="IZ1309" s="2"/>
      <c r="JA1309" s="2"/>
      <c r="JB1309" s="2"/>
      <c r="JC1309" s="2"/>
      <c r="JD1309" s="2"/>
      <c r="JE1309" s="2"/>
      <c r="JF1309" s="2"/>
      <c r="JG1309" s="2"/>
      <c r="JH1309" s="2"/>
      <c r="JI1309" s="2"/>
      <c r="JJ1309" s="2"/>
      <c r="JK1309" s="2"/>
      <c r="JL1309" s="2"/>
      <c r="JM1309" s="2"/>
      <c r="JN1309" s="2"/>
      <c r="JO1309" s="2"/>
      <c r="JP1309" s="2"/>
      <c r="JQ1309" s="2"/>
      <c r="JR1309" s="2"/>
      <c r="JS1309" s="2"/>
      <c r="JT1309" s="2"/>
      <c r="JU1309" s="2"/>
      <c r="JV1309" s="2"/>
      <c r="JW1309" s="2"/>
      <c r="JX1309" s="2"/>
      <c r="JY1309" s="2"/>
      <c r="JZ1309" s="2"/>
      <c r="KA1309" s="2"/>
      <c r="KB1309" s="2"/>
      <c r="KC1309" s="2"/>
      <c r="KD1309" s="2"/>
      <c r="KE1309" s="2"/>
      <c r="KF1309" s="2"/>
      <c r="KG1309" s="2"/>
      <c r="KH1309" s="2"/>
      <c r="KI1309" s="2"/>
      <c r="KJ1309" s="2"/>
      <c r="KK1309" s="2"/>
      <c r="KL1309" s="2"/>
      <c r="KM1309" s="2"/>
      <c r="KN1309" s="2"/>
      <c r="KO1309" s="2"/>
      <c r="KP1309" s="2"/>
      <c r="KQ1309" s="2"/>
      <c r="KR1309" s="2"/>
      <c r="KS1309" s="2"/>
      <c r="KT1309" s="2"/>
      <c r="KU1309" s="2"/>
      <c r="KV1309" s="2"/>
      <c r="KW1309" s="2"/>
      <c r="KX1309" s="2"/>
      <c r="KY1309" s="2"/>
      <c r="KZ1309" s="2"/>
      <c r="LA1309" s="2"/>
      <c r="LB1309" s="2"/>
      <c r="LC1309" s="2"/>
      <c r="LD1309" s="2"/>
      <c r="LE1309" s="2"/>
      <c r="LF1309" s="2"/>
      <c r="LG1309" s="2"/>
      <c r="LH1309" s="2"/>
      <c r="LI1309" s="2"/>
      <c r="LJ1309" s="2"/>
      <c r="LK1309" s="2"/>
      <c r="LL1309" s="2"/>
      <c r="LM1309" s="2"/>
      <c r="LN1309" s="2"/>
      <c r="LO1309" s="2"/>
      <c r="LP1309" s="2"/>
      <c r="LQ1309" s="2"/>
      <c r="LR1309" s="2"/>
      <c r="LS1309" s="2"/>
      <c r="LT1309" s="2"/>
      <c r="LU1309" s="2"/>
      <c r="LV1309" s="2"/>
      <c r="LW1309" s="2"/>
      <c r="LX1309" s="2"/>
      <c r="LY1309" s="2"/>
      <c r="LZ1309" s="2"/>
      <c r="MA1309" s="2"/>
      <c r="MB1309" s="2"/>
      <c r="MC1309" s="2"/>
      <c r="MD1309" s="2"/>
      <c r="ME1309" s="2"/>
      <c r="MF1309" s="2"/>
      <c r="MG1309" s="2"/>
      <c r="MH1309" s="2"/>
      <c r="MI1309" s="2"/>
      <c r="MJ1309" s="2"/>
      <c r="MK1309" s="2"/>
      <c r="ML1309" s="2"/>
      <c r="MM1309" s="2"/>
      <c r="MN1309" s="2"/>
      <c r="MO1309" s="2"/>
      <c r="MP1309" s="2"/>
      <c r="MQ1309" s="2"/>
      <c r="MR1309" s="2"/>
      <c r="MS1309" s="2"/>
      <c r="MT1309" s="2"/>
      <c r="MU1309" s="2"/>
      <c r="MV1309" s="2"/>
      <c r="MW1309" s="2"/>
      <c r="MX1309" s="2"/>
      <c r="MY1309" s="2"/>
      <c r="MZ1309" s="2"/>
      <c r="NA1309" s="2"/>
      <c r="NB1309" s="2"/>
      <c r="NC1309" s="2"/>
      <c r="ND1309" s="2"/>
      <c r="NE1309" s="2"/>
      <c r="NF1309" s="2"/>
      <c r="NG1309" s="2"/>
      <c r="NH1309" s="2"/>
      <c r="NI1309" s="2"/>
      <c r="NJ1309" s="2"/>
      <c r="NK1309" s="2"/>
      <c r="NL1309" s="2"/>
      <c r="NM1309" s="2"/>
      <c r="NN1309" s="2"/>
      <c r="NO1309" s="2"/>
      <c r="NP1309" s="2"/>
      <c r="NQ1309" s="2"/>
      <c r="NR1309" s="2"/>
      <c r="NS1309" s="2"/>
      <c r="NT1309" s="2"/>
      <c r="NU1309" s="2"/>
      <c r="NV1309" s="2"/>
      <c r="NW1309" s="2"/>
      <c r="NX1309" s="2"/>
      <c r="NY1309" s="2"/>
      <c r="NZ1309" s="2"/>
      <c r="OA1309" s="2"/>
      <c r="OB1309" s="2"/>
      <c r="OC1309" s="2"/>
      <c r="OD1309" s="2"/>
      <c r="OE1309" s="2"/>
      <c r="OF1309" s="2"/>
      <c r="OG1309" s="2"/>
      <c r="OH1309" s="2"/>
      <c r="OI1309" s="2"/>
      <c r="OJ1309" s="2"/>
      <c r="OK1309" s="2"/>
      <c r="OL1309" s="2"/>
      <c r="OM1309" s="2"/>
      <c r="ON1309" s="2"/>
      <c r="OO1309" s="2"/>
      <c r="OP1309" s="2"/>
      <c r="OQ1309" s="2"/>
      <c r="OR1309" s="2"/>
      <c r="OS1309" s="2"/>
      <c r="OT1309" s="2"/>
      <c r="OU1309" s="2"/>
      <c r="OV1309" s="2"/>
      <c r="OW1309" s="2"/>
      <c r="OX1309" s="2"/>
      <c r="OY1309" s="2"/>
      <c r="OZ1309" s="2"/>
      <c r="PA1309" s="2"/>
      <c r="PB1309" s="2"/>
      <c r="PC1309" s="2"/>
      <c r="PD1309" s="2"/>
      <c r="PE1309" s="2"/>
      <c r="PF1309" s="2"/>
      <c r="PG1309" s="2"/>
      <c r="PH1309" s="2"/>
      <c r="PI1309" s="2"/>
      <c r="PJ1309" s="2"/>
      <c r="PK1309" s="2"/>
      <c r="PL1309" s="2"/>
      <c r="PM1309" s="2"/>
      <c r="PN1309" s="2"/>
      <c r="PO1309" s="2"/>
      <c r="PP1309" s="2"/>
      <c r="PQ1309" s="2"/>
      <c r="PR1309" s="2"/>
      <c r="PS1309" s="2"/>
      <c r="PT1309" s="2"/>
      <c r="PU1309" s="2"/>
      <c r="PV1309" s="2"/>
      <c r="PW1309" s="2"/>
      <c r="PX1309" s="2"/>
      <c r="PY1309" s="2"/>
      <c r="PZ1309" s="2"/>
      <c r="QA1309" s="2"/>
      <c r="QB1309" s="2"/>
      <c r="QC1309" s="2"/>
      <c r="QD1309" s="2"/>
      <c r="QE1309" s="2"/>
      <c r="QF1309" s="2"/>
      <c r="QG1309" s="2"/>
      <c r="QH1309" s="2"/>
      <c r="QI1309" s="2"/>
      <c r="QJ1309" s="2"/>
      <c r="QK1309" s="2"/>
      <c r="QL1309" s="2"/>
      <c r="QM1309" s="2"/>
      <c r="QN1309" s="2"/>
      <c r="QO1309" s="2"/>
      <c r="QP1309" s="2"/>
      <c r="QQ1309" s="2"/>
      <c r="QR1309" s="2"/>
      <c r="QS1309" s="2"/>
      <c r="QT1309" s="2"/>
      <c r="QU1309" s="2"/>
      <c r="QV1309" s="2"/>
      <c r="QW1309" s="2"/>
      <c r="QX1309" s="2"/>
      <c r="QY1309" s="2"/>
      <c r="QZ1309" s="2"/>
      <c r="RA1309" s="2"/>
      <c r="RB1309" s="2"/>
      <c r="RC1309" s="2"/>
      <c r="RD1309" s="2"/>
      <c r="RE1309" s="2"/>
      <c r="RF1309" s="2"/>
      <c r="RG1309" s="2"/>
      <c r="RH1309" s="2"/>
      <c r="RI1309" s="2"/>
      <c r="RJ1309" s="2"/>
      <c r="RK1309" s="2"/>
      <c r="RL1309" s="2"/>
      <c r="RM1309" s="2"/>
      <c r="RN1309" s="2"/>
      <c r="RO1309" s="2"/>
      <c r="RP1309" s="2"/>
      <c r="RQ1309" s="2"/>
      <c r="RR1309" s="2"/>
      <c r="RS1309" s="2"/>
      <c r="RT1309" s="2"/>
      <c r="RU1309" s="2"/>
      <c r="RV1309" s="2"/>
      <c r="RW1309" s="2"/>
      <c r="RX1309" s="2"/>
      <c r="RY1309" s="2"/>
      <c r="RZ1309" s="2"/>
      <c r="SA1309" s="2"/>
      <c r="SB1309" s="2"/>
      <c r="SC1309" s="2"/>
      <c r="SD1309" s="2"/>
      <c r="SE1309" s="2"/>
      <c r="SF1309" s="2"/>
      <c r="SG1309" s="2"/>
      <c r="SH1309" s="2"/>
      <c r="SI1309" s="2"/>
      <c r="SJ1309" s="2"/>
      <c r="SK1309" s="2"/>
      <c r="SL1309" s="2"/>
      <c r="SM1309" s="2"/>
      <c r="SN1309" s="2"/>
      <c r="SO1309" s="2"/>
      <c r="SP1309" s="2"/>
      <c r="SQ1309" s="2"/>
      <c r="SR1309" s="2"/>
      <c r="SS1309" s="2"/>
      <c r="ST1309" s="2"/>
      <c r="SU1309" s="2"/>
      <c r="SV1309" s="2"/>
      <c r="SW1309" s="2"/>
      <c r="SX1309" s="2"/>
      <c r="SY1309" s="2"/>
      <c r="SZ1309" s="2"/>
      <c r="TA1309" s="2"/>
      <c r="TB1309" s="2"/>
      <c r="TC1309" s="2"/>
      <c r="TD1309" s="2"/>
      <c r="TE1309" s="2"/>
      <c r="TF1309" s="2"/>
      <c r="TG1309" s="2"/>
      <c r="TH1309" s="2"/>
      <c r="TI1309" s="2"/>
      <c r="TJ1309" s="2"/>
      <c r="TK1309" s="2"/>
      <c r="TL1309" s="2"/>
      <c r="TM1309" s="2"/>
      <c r="TN1309" s="2"/>
      <c r="TO1309" s="2"/>
      <c r="TP1309" s="2"/>
      <c r="TQ1309" s="2"/>
      <c r="TR1309" s="2"/>
      <c r="TS1309" s="2"/>
      <c r="TT1309" s="2"/>
      <c r="TU1309" s="2"/>
      <c r="TV1309" s="2"/>
      <c r="TW1309" s="2"/>
      <c r="TX1309" s="2"/>
      <c r="TY1309" s="2"/>
      <c r="TZ1309" s="2"/>
      <c r="UA1309" s="2"/>
      <c r="UB1309" s="2"/>
      <c r="UC1309" s="2"/>
      <c r="UD1309" s="2"/>
      <c r="UE1309" s="2"/>
      <c r="UF1309" s="2"/>
      <c r="UG1309" s="2"/>
      <c r="UH1309" s="2"/>
      <c r="UI1309" s="2"/>
      <c r="UJ1309" s="2"/>
      <c r="UK1309" s="2"/>
      <c r="UL1309" s="2"/>
      <c r="UM1309" s="2"/>
      <c r="UN1309" s="2"/>
      <c r="UO1309" s="2"/>
      <c r="UP1309" s="2"/>
      <c r="UQ1309" s="2"/>
      <c r="UR1309" s="2"/>
      <c r="US1309" s="2"/>
      <c r="UT1309" s="2"/>
      <c r="UU1309" s="2"/>
      <c r="UV1309" s="2"/>
      <c r="UW1309" s="2"/>
      <c r="UX1309" s="2"/>
      <c r="UY1309" s="2"/>
      <c r="UZ1309" s="2"/>
      <c r="VA1309" s="2"/>
      <c r="VB1309" s="2"/>
      <c r="VC1309" s="2"/>
      <c r="VD1309" s="2"/>
      <c r="VE1309" s="2"/>
      <c r="VF1309" s="2"/>
      <c r="VG1309" s="2"/>
      <c r="VH1309" s="2"/>
      <c r="VI1309" s="2"/>
      <c r="VJ1309" s="2"/>
      <c r="VK1309" s="2"/>
      <c r="VL1309" s="2"/>
      <c r="VM1309" s="2"/>
      <c r="VN1309" s="2"/>
      <c r="VO1309" s="2"/>
      <c r="VP1309" s="2"/>
      <c r="VQ1309" s="2"/>
      <c r="VR1309" s="2"/>
      <c r="VS1309" s="2"/>
      <c r="VT1309" s="2"/>
      <c r="VU1309" s="2"/>
      <c r="VV1309" s="2"/>
      <c r="VW1309" s="2"/>
      <c r="VX1309" s="2"/>
      <c r="VY1309" s="2"/>
      <c r="VZ1309" s="2"/>
      <c r="WA1309" s="2"/>
      <c r="WB1309" s="2"/>
      <c r="WC1309" s="2"/>
      <c r="WD1309" s="2"/>
      <c r="WE1309" s="2"/>
      <c r="WF1309" s="2"/>
      <c r="WG1309" s="2"/>
      <c r="WH1309" s="2"/>
      <c r="WI1309" s="2"/>
      <c r="WJ1309" s="2"/>
      <c r="WK1309" s="2"/>
      <c r="WL1309" s="2"/>
      <c r="WM1309" s="2"/>
      <c r="WN1309" s="2"/>
      <c r="WO1309" s="2"/>
      <c r="WP1309" s="2"/>
      <c r="WQ1309" s="2"/>
      <c r="WR1309" s="2"/>
      <c r="WS1309" s="2"/>
      <c r="WT1309" s="2"/>
      <c r="WU1309" s="2"/>
      <c r="WV1309" s="2"/>
      <c r="WW1309" s="2"/>
      <c r="WX1309" s="2"/>
      <c r="WY1309" s="2"/>
      <c r="WZ1309" s="2"/>
      <c r="XA1309" s="2"/>
      <c r="XB1309" s="2"/>
      <c r="XC1309" s="2"/>
      <c r="XD1309" s="2"/>
      <c r="XE1309" s="2"/>
      <c r="XF1309" s="2"/>
      <c r="XG1309" s="2"/>
      <c r="XH1309" s="2"/>
      <c r="XI1309" s="2"/>
      <c r="XJ1309" s="2"/>
      <c r="XK1309" s="2"/>
      <c r="XL1309" s="2"/>
      <c r="XM1309" s="2"/>
      <c r="XN1309" s="2"/>
      <c r="XO1309" s="2"/>
      <c r="XP1309" s="2"/>
      <c r="XQ1309" s="2"/>
      <c r="XR1309" s="2"/>
      <c r="XS1309" s="2"/>
      <c r="XT1309" s="2"/>
      <c r="XU1309" s="2"/>
      <c r="XV1309" s="2"/>
      <c r="XW1309" s="2"/>
      <c r="XX1309" s="2"/>
      <c r="XY1309" s="2"/>
      <c r="XZ1309" s="2"/>
      <c r="YA1309" s="2"/>
      <c r="YB1309" s="2"/>
      <c r="YC1309" s="2"/>
      <c r="YD1309" s="2"/>
      <c r="YE1309" s="2"/>
      <c r="YF1309" s="2"/>
      <c r="YG1309" s="2"/>
      <c r="YH1309" s="2"/>
      <c r="YI1309" s="2"/>
      <c r="YJ1309" s="2"/>
      <c r="YK1309" s="2"/>
      <c r="YL1309" s="2"/>
      <c r="YM1309" s="2"/>
      <c r="YN1309" s="2"/>
      <c r="YO1309" s="2"/>
      <c r="YP1309" s="2"/>
      <c r="YQ1309" s="2"/>
      <c r="YR1309" s="2"/>
      <c r="YS1309" s="2"/>
      <c r="YT1309" s="2"/>
      <c r="YU1309" s="2"/>
      <c r="YV1309" s="2"/>
      <c r="YW1309" s="2"/>
      <c r="YX1309" s="2"/>
      <c r="YY1309" s="2"/>
      <c r="YZ1309" s="2"/>
      <c r="ZA1309" s="2"/>
      <c r="ZB1309" s="2"/>
      <c r="ZC1309" s="2"/>
      <c r="ZD1309" s="2"/>
      <c r="ZE1309" s="2"/>
      <c r="ZF1309" s="2"/>
      <c r="ZG1309" s="2"/>
      <c r="ZH1309" s="2"/>
      <c r="ZI1309" s="2"/>
      <c r="ZJ1309" s="2"/>
      <c r="ZK1309" s="2"/>
      <c r="ZL1309" s="2"/>
      <c r="ZM1309" s="2"/>
      <c r="ZN1309" s="2"/>
      <c r="ZO1309" s="2"/>
      <c r="ZP1309" s="2"/>
      <c r="ZQ1309" s="2"/>
      <c r="ZR1309" s="2"/>
      <c r="ZS1309" s="2"/>
      <c r="ZT1309" s="2"/>
      <c r="ZU1309" s="2"/>
      <c r="ZV1309" s="2"/>
      <c r="ZW1309" s="2"/>
      <c r="ZX1309" s="2"/>
      <c r="ZY1309" s="2"/>
      <c r="ZZ1309" s="2"/>
      <c r="AAA1309" s="2"/>
      <c r="AAB1309" s="2"/>
      <c r="AAC1309" s="2"/>
      <c r="AAD1309" s="2"/>
      <c r="AAE1309" s="2"/>
      <c r="AAF1309" s="2"/>
      <c r="AAG1309" s="2"/>
      <c r="AAH1309" s="2"/>
      <c r="AAI1309" s="2"/>
      <c r="AAJ1309" s="2"/>
      <c r="AAK1309" s="2"/>
      <c r="AAL1309" s="2"/>
      <c r="AAM1309" s="2"/>
      <c r="AAN1309" s="2"/>
      <c r="AAO1309" s="2"/>
      <c r="AAP1309" s="2"/>
      <c r="AAQ1309" s="2"/>
      <c r="AAR1309" s="2"/>
      <c r="AAS1309" s="2"/>
      <c r="AAT1309" s="2"/>
      <c r="AAU1309" s="2"/>
      <c r="AAV1309" s="2"/>
      <c r="AAW1309" s="2"/>
      <c r="AAX1309" s="2"/>
      <c r="AAY1309" s="2"/>
      <c r="AAZ1309" s="2"/>
      <c r="ABA1309" s="2"/>
      <c r="ABB1309" s="2"/>
      <c r="ABC1309" s="2"/>
      <c r="ABD1309" s="2"/>
      <c r="ABE1309" s="2"/>
      <c r="ABF1309" s="2"/>
      <c r="ABG1309" s="2"/>
      <c r="ABH1309" s="2"/>
      <c r="ABI1309" s="2"/>
      <c r="ABJ1309" s="2"/>
      <c r="ABK1309" s="2"/>
      <c r="ABL1309" s="2"/>
      <c r="ABM1309" s="2"/>
      <c r="ABN1309" s="2"/>
      <c r="ABO1309" s="2"/>
      <c r="ABP1309" s="2"/>
      <c r="ABQ1309" s="2"/>
      <c r="ABR1309" s="2"/>
      <c r="ABS1309" s="2"/>
      <c r="ABT1309" s="2"/>
      <c r="ABU1309" s="2"/>
      <c r="ABV1309" s="2"/>
      <c r="ABW1309" s="2"/>
      <c r="ABX1309" s="2"/>
      <c r="ABY1309" s="2"/>
      <c r="ABZ1309" s="2"/>
    </row>
    <row r="1310" spans="1:754" x14ac:dyDescent="0.2">
      <c r="A1310" s="2">
        <v>1950</v>
      </c>
      <c r="B1310" s="19" t="s">
        <v>60</v>
      </c>
      <c r="C1310" s="6">
        <v>35067</v>
      </c>
      <c r="D1310" s="5">
        <v>664</v>
      </c>
      <c r="E1310" s="7">
        <f>C1310/D1310</f>
        <v>52.811746987951807</v>
      </c>
      <c r="F1310" s="11">
        <f>C1310/275520</f>
        <v>0.1272756968641115</v>
      </c>
      <c r="G1310" s="12">
        <v>573558</v>
      </c>
      <c r="H1310" s="16">
        <f>C1310/G1310</f>
        <v>6.1139413973826537E-2</v>
      </c>
    </row>
    <row r="1311" spans="1:754" x14ac:dyDescent="0.2">
      <c r="A1311" s="2">
        <v>1940</v>
      </c>
      <c r="B1311" s="19" t="s">
        <v>60</v>
      </c>
      <c r="C1311" s="6">
        <v>44255</v>
      </c>
      <c r="D1311" s="5">
        <v>518</v>
      </c>
      <c r="E1311" s="7">
        <f>C1311/D1311</f>
        <v>85.434362934362937</v>
      </c>
      <c r="F1311" s="11">
        <f>C1311/275520</f>
        <v>0.16062354819976771</v>
      </c>
      <c r="G1311" s="12">
        <v>573558</v>
      </c>
      <c r="H1311" s="16">
        <f>C1311/G1311</f>
        <v>7.7158718037234245E-2</v>
      </c>
    </row>
    <row r="1312" spans="1:754" x14ac:dyDescent="0.2">
      <c r="A1312">
        <v>1930</v>
      </c>
      <c r="B1312" s="19" t="s">
        <v>60</v>
      </c>
      <c r="C1312" s="5">
        <v>41033</v>
      </c>
      <c r="D1312" s="6">
        <v>428</v>
      </c>
      <c r="E1312" s="7">
        <f>C1312/D1312</f>
        <v>95.871495327102807</v>
      </c>
      <c r="F1312" s="11">
        <f>C1312/275520</f>
        <v>0.14892929732868757</v>
      </c>
      <c r="G1312" s="12">
        <v>344436</v>
      </c>
      <c r="H1312" s="16">
        <f>C1312/G1312</f>
        <v>0.11913098514673263</v>
      </c>
    </row>
    <row r="1313" spans="1:754" x14ac:dyDescent="0.2">
      <c r="A1313">
        <v>1920</v>
      </c>
      <c r="B1313" s="19" t="s">
        <v>60</v>
      </c>
      <c r="C1313" s="5">
        <v>104022</v>
      </c>
      <c r="D1313" s="6">
        <v>1538</v>
      </c>
      <c r="E1313" s="7">
        <f>C1313/D1313</f>
        <v>67.634590377113128</v>
      </c>
      <c r="F1313" s="11">
        <f>C1313/275520</f>
        <v>0.37754790940766553</v>
      </c>
      <c r="G1313" s="12">
        <v>344436</v>
      </c>
      <c r="H1313" s="16">
        <f>C1313/G1313</f>
        <v>0.30200675887537887</v>
      </c>
    </row>
    <row r="1314" spans="1:754" x14ac:dyDescent="0.2">
      <c r="A1314">
        <v>1910</v>
      </c>
      <c r="B1314" s="19" t="s">
        <v>60</v>
      </c>
      <c r="C1314" s="5">
        <v>145837</v>
      </c>
      <c r="D1314" s="6">
        <v>1880</v>
      </c>
      <c r="E1314" s="7">
        <f>C1314/D1314</f>
        <v>77.572872340425533</v>
      </c>
      <c r="F1314" s="11">
        <f>C1314/275520</f>
        <v>0.52931547619047614</v>
      </c>
      <c r="G1314" s="15"/>
      <c r="DU1314" s="2"/>
      <c r="DV1314" s="2"/>
      <c r="DW1314" s="2"/>
      <c r="DX1314" s="2"/>
      <c r="DY1314" s="2"/>
      <c r="DZ1314" s="2"/>
      <c r="EA1314" s="2"/>
      <c r="EB1314" s="2"/>
      <c r="EC1314" s="2"/>
      <c r="ED1314" s="2"/>
      <c r="EE1314" s="2"/>
      <c r="EF1314" s="2"/>
      <c r="EG1314" s="2"/>
      <c r="EH1314" s="2"/>
      <c r="EI1314" s="2"/>
      <c r="EJ1314" s="2"/>
      <c r="EK1314" s="2"/>
      <c r="EL1314" s="2"/>
      <c r="EM1314" s="2"/>
      <c r="EN1314" s="2"/>
      <c r="EO1314" s="2"/>
      <c r="EP1314" s="2"/>
      <c r="EQ1314" s="2"/>
      <c r="ER1314" s="2"/>
      <c r="ES1314" s="2"/>
      <c r="ET1314" s="2"/>
      <c r="EU1314" s="2"/>
      <c r="EV1314" s="2"/>
      <c r="EW1314" s="2"/>
      <c r="EX1314" s="2"/>
      <c r="EY1314" s="2"/>
      <c r="EZ1314" s="2"/>
      <c r="FA1314" s="2"/>
      <c r="FB1314" s="2"/>
      <c r="FC1314" s="2"/>
      <c r="FD1314" s="2"/>
      <c r="FE1314" s="2"/>
      <c r="FF1314" s="2"/>
      <c r="FG1314" s="2"/>
      <c r="FH1314" s="2"/>
      <c r="FI1314" s="2"/>
      <c r="FJ1314" s="2"/>
      <c r="FK1314" s="2"/>
      <c r="FL1314" s="2"/>
      <c r="FM1314" s="2"/>
      <c r="FN1314" s="2"/>
      <c r="FO1314" s="2"/>
      <c r="FP1314" s="2"/>
      <c r="FQ1314" s="2"/>
      <c r="FR1314" s="2"/>
      <c r="FS1314" s="2"/>
      <c r="FT1314" s="2"/>
      <c r="FU1314" s="2"/>
      <c r="FV1314" s="2"/>
      <c r="FW1314" s="2"/>
      <c r="FX1314" s="2"/>
      <c r="FY1314" s="2"/>
      <c r="FZ1314" s="2"/>
      <c r="GA1314" s="2"/>
      <c r="GB1314" s="2"/>
      <c r="GC1314" s="2"/>
      <c r="GD1314" s="2"/>
      <c r="GE1314" s="2"/>
      <c r="GF1314" s="2"/>
      <c r="GG1314" s="2"/>
      <c r="GH1314" s="2"/>
      <c r="GI1314" s="2"/>
      <c r="GJ1314" s="2"/>
      <c r="GK1314" s="2"/>
      <c r="GL1314" s="2"/>
      <c r="GM1314" s="2"/>
      <c r="GN1314" s="2"/>
      <c r="GO1314" s="2"/>
      <c r="GP1314" s="2"/>
      <c r="GQ1314" s="2"/>
      <c r="GR1314" s="2"/>
      <c r="GS1314" s="2"/>
      <c r="GT1314" s="2"/>
      <c r="GU1314" s="2"/>
      <c r="GV1314" s="2"/>
      <c r="GW1314" s="2"/>
      <c r="GX1314" s="2"/>
      <c r="GY1314" s="2"/>
      <c r="GZ1314" s="2"/>
      <c r="HA1314" s="2"/>
      <c r="HB1314" s="2"/>
      <c r="HC1314" s="2"/>
      <c r="HD1314" s="2"/>
      <c r="HE1314" s="2"/>
      <c r="HF1314" s="2"/>
      <c r="HG1314" s="2"/>
      <c r="HH1314" s="2"/>
      <c r="HI1314" s="2"/>
      <c r="HJ1314" s="2"/>
      <c r="HK1314" s="2"/>
      <c r="HL1314" s="2"/>
      <c r="HM1314" s="2"/>
      <c r="HN1314" s="2"/>
      <c r="HO1314" s="2"/>
      <c r="HP1314" s="2"/>
      <c r="HQ1314" s="2"/>
      <c r="HR1314" s="2"/>
      <c r="HS1314" s="2"/>
      <c r="HT1314" s="2"/>
      <c r="HU1314" s="2"/>
      <c r="HV1314" s="2"/>
      <c r="HW1314" s="2"/>
      <c r="HX1314" s="2"/>
      <c r="HY1314" s="2"/>
      <c r="HZ1314" s="2"/>
      <c r="IA1314" s="2"/>
      <c r="IB1314" s="2"/>
      <c r="IC1314" s="2"/>
      <c r="ID1314" s="2"/>
      <c r="IE1314" s="2"/>
      <c r="IF1314" s="2"/>
      <c r="IG1314" s="2"/>
      <c r="IH1314" s="2"/>
      <c r="II1314" s="2"/>
      <c r="IJ1314" s="2"/>
      <c r="IK1314" s="2"/>
      <c r="IL1314" s="2"/>
      <c r="IM1314" s="2"/>
      <c r="IN1314" s="2"/>
      <c r="IO1314" s="2"/>
      <c r="IP1314" s="2"/>
      <c r="IQ1314" s="2"/>
      <c r="IR1314" s="2"/>
      <c r="IS1314" s="2"/>
      <c r="IT1314" s="2"/>
      <c r="IU1314" s="2"/>
      <c r="IV1314" s="2"/>
      <c r="IW1314" s="2"/>
      <c r="IX1314" s="2"/>
      <c r="IY1314" s="2"/>
      <c r="IZ1314" s="2"/>
      <c r="JA1314" s="2"/>
      <c r="JB1314" s="2"/>
      <c r="JC1314" s="2"/>
      <c r="JD1314" s="2"/>
      <c r="JE1314" s="2"/>
      <c r="JF1314" s="2"/>
      <c r="JG1314" s="2"/>
      <c r="JH1314" s="2"/>
      <c r="JI1314" s="2"/>
      <c r="JJ1314" s="2"/>
      <c r="JK1314" s="2"/>
      <c r="JL1314" s="2"/>
      <c r="JM1314" s="2"/>
      <c r="JN1314" s="2"/>
      <c r="JO1314" s="2"/>
      <c r="JP1314" s="2"/>
      <c r="JQ1314" s="2"/>
      <c r="JR1314" s="2"/>
      <c r="JS1314" s="2"/>
      <c r="JT1314" s="2"/>
      <c r="JU1314" s="2"/>
      <c r="JV1314" s="2"/>
      <c r="JW1314" s="2"/>
      <c r="JX1314" s="2"/>
      <c r="JY1314" s="2"/>
      <c r="JZ1314" s="2"/>
      <c r="KA1314" s="2"/>
      <c r="KB1314" s="2"/>
      <c r="KC1314" s="2"/>
      <c r="KD1314" s="2"/>
      <c r="KE1314" s="2"/>
      <c r="KF1314" s="2"/>
      <c r="KG1314" s="2"/>
      <c r="KH1314" s="2"/>
      <c r="KI1314" s="2"/>
      <c r="KJ1314" s="2"/>
      <c r="KK1314" s="2"/>
      <c r="KL1314" s="2"/>
      <c r="KM1314" s="2"/>
      <c r="KN1314" s="2"/>
      <c r="KO1314" s="2"/>
      <c r="KP1314" s="2"/>
      <c r="KQ1314" s="2"/>
      <c r="KR1314" s="2"/>
      <c r="KS1314" s="2"/>
      <c r="KT1314" s="2"/>
      <c r="KU1314" s="2"/>
      <c r="KV1314" s="2"/>
      <c r="KW1314" s="2"/>
      <c r="KX1314" s="2"/>
      <c r="KY1314" s="2"/>
      <c r="KZ1314" s="2"/>
      <c r="LA1314" s="2"/>
      <c r="LB1314" s="2"/>
      <c r="LC1314" s="2"/>
      <c r="LD1314" s="2"/>
      <c r="LE1314" s="2"/>
      <c r="LF1314" s="2"/>
      <c r="LG1314" s="2"/>
      <c r="LH1314" s="2"/>
      <c r="LI1314" s="2"/>
      <c r="LJ1314" s="2"/>
      <c r="LK1314" s="2"/>
      <c r="LL1314" s="2"/>
      <c r="LM1314" s="2"/>
      <c r="LN1314" s="2"/>
      <c r="LO1314" s="2"/>
      <c r="LP1314" s="2"/>
      <c r="LQ1314" s="2"/>
      <c r="LR1314" s="2"/>
      <c r="LS1314" s="2"/>
      <c r="LT1314" s="2"/>
      <c r="LU1314" s="2"/>
      <c r="LV1314" s="2"/>
      <c r="LW1314" s="2"/>
      <c r="LX1314" s="2"/>
      <c r="LY1314" s="2"/>
      <c r="LZ1314" s="2"/>
      <c r="MA1314" s="2"/>
      <c r="MB1314" s="2"/>
      <c r="MC1314" s="2"/>
      <c r="MD1314" s="2"/>
      <c r="ME1314" s="2"/>
      <c r="MF1314" s="2"/>
      <c r="MG1314" s="2"/>
      <c r="MH1314" s="2"/>
      <c r="MI1314" s="2"/>
      <c r="MJ1314" s="2"/>
      <c r="MK1314" s="2"/>
      <c r="ML1314" s="2"/>
      <c r="MM1314" s="2"/>
      <c r="MN1314" s="2"/>
      <c r="MO1314" s="2"/>
      <c r="MP1314" s="2"/>
      <c r="MQ1314" s="2"/>
      <c r="MR1314" s="2"/>
      <c r="MS1314" s="2"/>
      <c r="MT1314" s="2"/>
      <c r="MU1314" s="2"/>
      <c r="MV1314" s="2"/>
      <c r="MW1314" s="2"/>
      <c r="MX1314" s="2"/>
      <c r="MY1314" s="2"/>
      <c r="MZ1314" s="2"/>
      <c r="NA1314" s="2"/>
      <c r="NB1314" s="2"/>
      <c r="NC1314" s="2"/>
      <c r="ND1314" s="2"/>
      <c r="NE1314" s="2"/>
      <c r="NF1314" s="2"/>
      <c r="NG1314" s="2"/>
      <c r="NH1314" s="2"/>
      <c r="NI1314" s="2"/>
      <c r="NJ1314" s="2"/>
      <c r="NK1314" s="2"/>
      <c r="NL1314" s="2"/>
      <c r="NM1314" s="2"/>
      <c r="NN1314" s="2"/>
      <c r="NO1314" s="2"/>
      <c r="NP1314" s="2"/>
      <c r="NQ1314" s="2"/>
      <c r="NR1314" s="2"/>
      <c r="NS1314" s="2"/>
      <c r="NT1314" s="2"/>
      <c r="NU1314" s="2"/>
      <c r="NV1314" s="2"/>
      <c r="NW1314" s="2"/>
      <c r="NX1314" s="2"/>
      <c r="NY1314" s="2"/>
      <c r="NZ1314" s="2"/>
      <c r="OA1314" s="2"/>
      <c r="OB1314" s="2"/>
      <c r="OC1314" s="2"/>
      <c r="OD1314" s="2"/>
      <c r="OE1314" s="2"/>
      <c r="OF1314" s="2"/>
      <c r="OG1314" s="2"/>
      <c r="OH1314" s="2"/>
      <c r="OI1314" s="2"/>
      <c r="OJ1314" s="2"/>
      <c r="OK1314" s="2"/>
      <c r="OL1314" s="2"/>
      <c r="OM1314" s="2"/>
      <c r="ON1314" s="2"/>
      <c r="OO1314" s="2"/>
      <c r="OP1314" s="2"/>
      <c r="OQ1314" s="2"/>
      <c r="OR1314" s="2"/>
      <c r="OS1314" s="2"/>
      <c r="OT1314" s="2"/>
      <c r="OU1314" s="2"/>
      <c r="OV1314" s="2"/>
      <c r="OW1314" s="2"/>
      <c r="OX1314" s="2"/>
      <c r="OY1314" s="2"/>
      <c r="OZ1314" s="2"/>
      <c r="PA1314" s="2"/>
      <c r="PB1314" s="2"/>
      <c r="PC1314" s="2"/>
      <c r="PD1314" s="2"/>
      <c r="PE1314" s="2"/>
      <c r="PF1314" s="2"/>
      <c r="PG1314" s="2"/>
      <c r="PH1314" s="2"/>
      <c r="PI1314" s="2"/>
      <c r="PJ1314" s="2"/>
      <c r="PK1314" s="2"/>
      <c r="PL1314" s="2"/>
      <c r="PM1314" s="2"/>
      <c r="PN1314" s="2"/>
      <c r="PO1314" s="2"/>
      <c r="PP1314" s="2"/>
      <c r="PQ1314" s="2"/>
      <c r="PR1314" s="2"/>
      <c r="PS1314" s="2"/>
      <c r="PT1314" s="2"/>
      <c r="PU1314" s="2"/>
      <c r="PV1314" s="2"/>
      <c r="PW1314" s="2"/>
      <c r="PX1314" s="2"/>
      <c r="PY1314" s="2"/>
      <c r="PZ1314" s="2"/>
      <c r="QA1314" s="2"/>
      <c r="QB1314" s="2"/>
      <c r="QC1314" s="2"/>
      <c r="QD1314" s="2"/>
      <c r="QE1314" s="2"/>
      <c r="QF1314" s="2"/>
      <c r="QG1314" s="2"/>
      <c r="QH1314" s="2"/>
      <c r="QI1314" s="2"/>
      <c r="QJ1314" s="2"/>
      <c r="QK1314" s="2"/>
      <c r="QL1314" s="2"/>
      <c r="QM1314" s="2"/>
      <c r="QN1314" s="2"/>
      <c r="QO1314" s="2"/>
      <c r="QP1314" s="2"/>
      <c r="QQ1314" s="2"/>
      <c r="QR1314" s="2"/>
      <c r="QS1314" s="2"/>
      <c r="QT1314" s="2"/>
      <c r="QU1314" s="2"/>
      <c r="QV1314" s="2"/>
      <c r="QW1314" s="2"/>
      <c r="QX1314" s="2"/>
      <c r="QY1314" s="2"/>
      <c r="QZ1314" s="2"/>
      <c r="RA1314" s="2"/>
      <c r="RB1314" s="2"/>
      <c r="RC1314" s="2"/>
      <c r="RD1314" s="2"/>
      <c r="RE1314" s="2"/>
      <c r="RF1314" s="2"/>
      <c r="RG1314" s="2"/>
      <c r="RH1314" s="2"/>
      <c r="RI1314" s="2"/>
      <c r="RJ1314" s="2"/>
      <c r="RK1314" s="2"/>
      <c r="RL1314" s="2"/>
      <c r="RM1314" s="2"/>
      <c r="RN1314" s="2"/>
      <c r="RO1314" s="2"/>
      <c r="RP1314" s="2"/>
      <c r="RQ1314" s="2"/>
      <c r="RR1314" s="2"/>
      <c r="RS1314" s="2"/>
      <c r="RT1314" s="2"/>
      <c r="RU1314" s="2"/>
      <c r="RV1314" s="2"/>
      <c r="RW1314" s="2"/>
      <c r="RX1314" s="2"/>
      <c r="RY1314" s="2"/>
      <c r="RZ1314" s="2"/>
      <c r="SA1314" s="2"/>
      <c r="SB1314" s="2"/>
      <c r="SC1314" s="2"/>
      <c r="SD1314" s="2"/>
      <c r="SE1314" s="2"/>
      <c r="SF1314" s="2"/>
      <c r="SG1314" s="2"/>
      <c r="SH1314" s="2"/>
      <c r="SI1314" s="2"/>
      <c r="SJ1314" s="2"/>
      <c r="SK1314" s="2"/>
      <c r="SL1314" s="2"/>
      <c r="SM1314" s="2"/>
      <c r="SN1314" s="2"/>
      <c r="SO1314" s="2"/>
      <c r="SP1314" s="2"/>
      <c r="SQ1314" s="2"/>
      <c r="SR1314" s="2"/>
      <c r="SS1314" s="2"/>
      <c r="ST1314" s="2"/>
      <c r="SU1314" s="2"/>
      <c r="SV1314" s="2"/>
      <c r="SW1314" s="2"/>
      <c r="SX1314" s="2"/>
      <c r="SY1314" s="2"/>
      <c r="SZ1314" s="2"/>
      <c r="TA1314" s="2"/>
      <c r="TB1314" s="2"/>
      <c r="TC1314" s="2"/>
      <c r="TD1314" s="2"/>
      <c r="TE1314" s="2"/>
      <c r="TF1314" s="2"/>
      <c r="TG1314" s="2"/>
      <c r="TH1314" s="2"/>
      <c r="TI1314" s="2"/>
      <c r="TJ1314" s="2"/>
      <c r="TK1314" s="2"/>
      <c r="TL1314" s="2"/>
      <c r="TM1314" s="2"/>
      <c r="TN1314" s="2"/>
      <c r="TO1314" s="2"/>
      <c r="TP1314" s="2"/>
      <c r="TQ1314" s="2"/>
      <c r="TR1314" s="2"/>
      <c r="TS1314" s="2"/>
      <c r="TT1314" s="2"/>
      <c r="TU1314" s="2"/>
      <c r="TV1314" s="2"/>
      <c r="TW1314" s="2"/>
      <c r="TX1314" s="2"/>
      <c r="TY1314" s="2"/>
      <c r="TZ1314" s="2"/>
      <c r="UA1314" s="2"/>
      <c r="UB1314" s="2"/>
      <c r="UC1314" s="2"/>
      <c r="UD1314" s="2"/>
      <c r="UE1314" s="2"/>
      <c r="UF1314" s="2"/>
      <c r="UG1314" s="2"/>
      <c r="UH1314" s="2"/>
      <c r="UI1314" s="2"/>
      <c r="UJ1314" s="2"/>
      <c r="UK1314" s="2"/>
      <c r="UL1314" s="2"/>
      <c r="UM1314" s="2"/>
      <c r="UN1314" s="2"/>
      <c r="UO1314" s="2"/>
      <c r="UP1314" s="2"/>
      <c r="UQ1314" s="2"/>
      <c r="UR1314" s="2"/>
      <c r="US1314" s="2"/>
      <c r="UT1314" s="2"/>
      <c r="UU1314" s="2"/>
      <c r="UV1314" s="2"/>
      <c r="UW1314" s="2"/>
      <c r="UX1314" s="2"/>
      <c r="UY1314" s="2"/>
      <c r="UZ1314" s="2"/>
      <c r="VA1314" s="2"/>
      <c r="VB1314" s="2"/>
      <c r="VC1314" s="2"/>
      <c r="VD1314" s="2"/>
      <c r="VE1314" s="2"/>
      <c r="VF1314" s="2"/>
      <c r="VG1314" s="2"/>
      <c r="VH1314" s="2"/>
      <c r="VI1314" s="2"/>
      <c r="VJ1314" s="2"/>
      <c r="VK1314" s="2"/>
      <c r="VL1314" s="2"/>
      <c r="VM1314" s="2"/>
      <c r="VN1314" s="2"/>
      <c r="VO1314" s="2"/>
      <c r="VP1314" s="2"/>
      <c r="VQ1314" s="2"/>
      <c r="VR1314" s="2"/>
      <c r="VS1314" s="2"/>
      <c r="VT1314" s="2"/>
      <c r="VU1314" s="2"/>
      <c r="VV1314" s="2"/>
      <c r="VW1314" s="2"/>
      <c r="VX1314" s="2"/>
      <c r="VY1314" s="2"/>
      <c r="VZ1314" s="2"/>
      <c r="WA1314" s="2"/>
      <c r="WB1314" s="2"/>
      <c r="WC1314" s="2"/>
      <c r="WD1314" s="2"/>
      <c r="WE1314" s="2"/>
      <c r="WF1314" s="2"/>
      <c r="WG1314" s="2"/>
      <c r="WH1314" s="2"/>
      <c r="WI1314" s="2"/>
      <c r="WJ1314" s="2"/>
      <c r="WK1314" s="2"/>
      <c r="WL1314" s="2"/>
      <c r="WM1314" s="2"/>
      <c r="WN1314" s="2"/>
      <c r="WO1314" s="2"/>
      <c r="WP1314" s="2"/>
      <c r="WQ1314" s="2"/>
      <c r="WR1314" s="2"/>
      <c r="WS1314" s="2"/>
      <c r="WT1314" s="2"/>
      <c r="WU1314" s="2"/>
      <c r="WV1314" s="2"/>
      <c r="WW1314" s="2"/>
      <c r="WX1314" s="2"/>
      <c r="WY1314" s="2"/>
      <c r="WZ1314" s="2"/>
      <c r="XA1314" s="2"/>
      <c r="XB1314" s="2"/>
      <c r="XC1314" s="2"/>
      <c r="XD1314" s="2"/>
      <c r="XE1314" s="2"/>
      <c r="XF1314" s="2"/>
      <c r="XG1314" s="2"/>
      <c r="XH1314" s="2"/>
      <c r="XI1314" s="2"/>
      <c r="XJ1314" s="2"/>
      <c r="XK1314" s="2"/>
      <c r="XL1314" s="2"/>
      <c r="XM1314" s="2"/>
      <c r="XN1314" s="2"/>
      <c r="XO1314" s="2"/>
      <c r="XP1314" s="2"/>
      <c r="XQ1314" s="2"/>
      <c r="XR1314" s="2"/>
      <c r="XS1314" s="2"/>
      <c r="XT1314" s="2"/>
      <c r="XU1314" s="2"/>
      <c r="XV1314" s="2"/>
      <c r="XW1314" s="2"/>
      <c r="XX1314" s="2"/>
      <c r="XY1314" s="2"/>
      <c r="XZ1314" s="2"/>
      <c r="YA1314" s="2"/>
      <c r="YB1314" s="2"/>
      <c r="YC1314" s="2"/>
      <c r="YD1314" s="2"/>
      <c r="YE1314" s="2"/>
      <c r="YF1314" s="2"/>
      <c r="YG1314" s="2"/>
      <c r="YH1314" s="2"/>
      <c r="YI1314" s="2"/>
      <c r="YJ1314" s="2"/>
      <c r="YK1314" s="2"/>
      <c r="YL1314" s="2"/>
      <c r="YM1314" s="2"/>
      <c r="YN1314" s="2"/>
      <c r="YO1314" s="2"/>
      <c r="YP1314" s="2"/>
      <c r="YQ1314" s="2"/>
      <c r="YR1314" s="2"/>
      <c r="YS1314" s="2"/>
      <c r="YT1314" s="2"/>
      <c r="YU1314" s="2"/>
      <c r="YV1314" s="2"/>
      <c r="YW1314" s="2"/>
      <c r="YX1314" s="2"/>
      <c r="YY1314" s="2"/>
      <c r="YZ1314" s="2"/>
      <c r="ZA1314" s="2"/>
      <c r="ZB1314" s="2"/>
      <c r="ZC1314" s="2"/>
      <c r="ZD1314" s="2"/>
      <c r="ZE1314" s="2"/>
      <c r="ZF1314" s="2"/>
      <c r="ZG1314" s="2"/>
      <c r="ZH1314" s="2"/>
      <c r="ZI1314" s="2"/>
      <c r="ZJ1314" s="2"/>
      <c r="ZK1314" s="2"/>
      <c r="ZL1314" s="2"/>
      <c r="ZM1314" s="2"/>
      <c r="ZN1314" s="2"/>
      <c r="ZO1314" s="2"/>
      <c r="ZP1314" s="2"/>
      <c r="ZQ1314" s="2"/>
      <c r="ZR1314" s="2"/>
      <c r="ZS1314" s="2"/>
      <c r="ZT1314" s="2"/>
      <c r="ZU1314" s="2"/>
      <c r="ZV1314" s="2"/>
      <c r="ZW1314" s="2"/>
      <c r="ZX1314" s="2"/>
      <c r="ZY1314" s="2"/>
      <c r="ZZ1314" s="2"/>
      <c r="AAA1314" s="2"/>
      <c r="AAB1314" s="2"/>
      <c r="AAC1314" s="2"/>
      <c r="AAD1314" s="2"/>
      <c r="AAE1314" s="2"/>
      <c r="AAF1314" s="2"/>
      <c r="AAG1314" s="2"/>
      <c r="AAH1314" s="2"/>
      <c r="AAI1314" s="2"/>
      <c r="AAJ1314" s="2"/>
      <c r="AAK1314" s="2"/>
      <c r="AAL1314" s="2"/>
      <c r="AAM1314" s="2"/>
      <c r="AAN1314" s="2"/>
      <c r="AAO1314" s="2"/>
      <c r="AAP1314" s="2"/>
      <c r="AAQ1314" s="2"/>
      <c r="AAR1314" s="2"/>
      <c r="AAS1314" s="2"/>
      <c r="AAT1314" s="2"/>
      <c r="AAU1314" s="2"/>
      <c r="AAV1314" s="2"/>
      <c r="AAW1314" s="2"/>
      <c r="AAX1314" s="2"/>
      <c r="AAY1314" s="2"/>
      <c r="AAZ1314" s="2"/>
      <c r="ABA1314" s="2"/>
      <c r="ABB1314" s="2"/>
      <c r="ABC1314" s="2"/>
      <c r="ABD1314" s="2"/>
      <c r="ABE1314" s="2"/>
      <c r="ABF1314" s="2"/>
      <c r="ABG1314" s="2"/>
      <c r="ABH1314" s="2"/>
      <c r="ABI1314" s="2"/>
      <c r="ABJ1314" s="2"/>
      <c r="ABK1314" s="2"/>
      <c r="ABL1314" s="2"/>
      <c r="ABM1314" s="2"/>
      <c r="ABN1314" s="2"/>
      <c r="ABO1314" s="2"/>
      <c r="ABP1314" s="2"/>
      <c r="ABQ1314" s="2"/>
      <c r="ABR1314" s="2"/>
      <c r="ABS1314" s="2"/>
      <c r="ABT1314" s="2"/>
      <c r="ABU1314" s="2"/>
      <c r="ABV1314" s="2"/>
      <c r="ABW1314" s="2"/>
      <c r="ABX1314" s="2"/>
      <c r="ABY1314" s="2"/>
      <c r="ABZ1314" s="2"/>
    </row>
    <row r="1315" spans="1:754" x14ac:dyDescent="0.2">
      <c r="A1315" s="2">
        <v>1935</v>
      </c>
      <c r="B1315" s="19" t="s">
        <v>60</v>
      </c>
      <c r="C1315" s="5">
        <v>77109</v>
      </c>
      <c r="D1315">
        <v>795</v>
      </c>
      <c r="E1315" s="7">
        <f>C1315/D1315</f>
        <v>96.992452830188682</v>
      </c>
      <c r="F1315" s="11">
        <f>C1315/275520</f>
        <v>0.27986716027874564</v>
      </c>
    </row>
    <row r="1316" spans="1:754" x14ac:dyDescent="0.2">
      <c r="A1316">
        <v>1925</v>
      </c>
      <c r="B1316" s="19" t="s">
        <v>60</v>
      </c>
      <c r="C1316" s="5">
        <v>72703</v>
      </c>
      <c r="D1316">
        <v>782</v>
      </c>
      <c r="E1316" s="7">
        <f>C1316/D1316</f>
        <v>92.970588235294116</v>
      </c>
      <c r="F1316" s="11">
        <f>C1316/275520</f>
        <v>0.26387558072009293</v>
      </c>
      <c r="G1316" s="15"/>
    </row>
    <row r="1317" spans="1:754" x14ac:dyDescent="0.2">
      <c r="A1317" s="2">
        <v>1945</v>
      </c>
      <c r="B1317" s="19" t="s">
        <v>60</v>
      </c>
      <c r="C1317" s="6">
        <v>62751</v>
      </c>
      <c r="D1317" s="5">
        <v>745</v>
      </c>
      <c r="E1317" s="7">
        <f>C1317/D1317</f>
        <v>84.229530201342286</v>
      </c>
      <c r="F1317" s="11">
        <f>C1317/275520</f>
        <v>0.22775479094076656</v>
      </c>
    </row>
    <row r="1318" spans="1:754" x14ac:dyDescent="0.2">
      <c r="A1318" s="2">
        <v>1954</v>
      </c>
      <c r="B1318" s="19" t="s">
        <v>60</v>
      </c>
      <c r="C1318" s="6">
        <v>48545</v>
      </c>
      <c r="D1318" s="5">
        <v>555</v>
      </c>
      <c r="E1318" s="7">
        <f>C1318/D1318</f>
        <v>87.468468468468473</v>
      </c>
      <c r="F1318" s="11">
        <f>C1318/275520</f>
        <v>0.17619410569105692</v>
      </c>
      <c r="G1318" s="15"/>
    </row>
    <row r="1319" spans="1:754" x14ac:dyDescent="0.2">
      <c r="A1319" s="2">
        <v>1959</v>
      </c>
      <c r="B1319" s="19" t="s">
        <v>60</v>
      </c>
      <c r="C1319" s="6">
        <v>25388</v>
      </c>
      <c r="D1319" s="5">
        <v>303</v>
      </c>
      <c r="E1319" s="7">
        <f>C1319/D1319</f>
        <v>83.788778877887793</v>
      </c>
      <c r="F1319" s="11">
        <f>C1319/275520</f>
        <v>9.2145760743321717E-2</v>
      </c>
      <c r="G1319" s="15"/>
    </row>
    <row r="1320" spans="1:754" x14ac:dyDescent="0.2">
      <c r="A1320" s="2">
        <v>1964</v>
      </c>
      <c r="B1320" s="19" t="s">
        <v>60</v>
      </c>
      <c r="C1320" s="6">
        <v>18605</v>
      </c>
      <c r="D1320" s="5">
        <v>231</v>
      </c>
      <c r="E1320" s="7">
        <f>C1320/D1320</f>
        <v>80.541125541125538</v>
      </c>
      <c r="F1320" s="11">
        <f>C1320/275520</f>
        <v>6.7526858304297332E-2</v>
      </c>
      <c r="G1320" s="15"/>
    </row>
    <row r="1321" spans="1:754" x14ac:dyDescent="0.2">
      <c r="A1321" s="2">
        <v>1969</v>
      </c>
      <c r="B1321" s="19" t="s">
        <v>60</v>
      </c>
      <c r="C1321" s="6">
        <v>15168</v>
      </c>
      <c r="D1321" s="5">
        <v>133</v>
      </c>
      <c r="E1321" s="7">
        <f>C1321/D1321</f>
        <v>114.04511278195488</v>
      </c>
      <c r="F1321" s="11">
        <f>C1321/275520</f>
        <v>5.5052264808362367E-2</v>
      </c>
      <c r="G1321" s="15"/>
    </row>
    <row r="1322" spans="1:754" x14ac:dyDescent="0.2">
      <c r="A1322">
        <v>1997</v>
      </c>
      <c r="B1322" s="19" t="s">
        <v>61</v>
      </c>
      <c r="C1322" s="6">
        <v>194902</v>
      </c>
      <c r="D1322">
        <v>702</v>
      </c>
      <c r="E1322" s="7">
        <f>C1322/D1322</f>
        <v>277.63817663817662</v>
      </c>
      <c r="F1322" s="11">
        <f>C1322/379360</f>
        <v>0.51376528890763395</v>
      </c>
      <c r="G1322" s="14">
        <v>43767</v>
      </c>
      <c r="H1322" s="16">
        <f>C1322/G1322</f>
        <v>4.453172481550026</v>
      </c>
    </row>
    <row r="1323" spans="1:754" x14ac:dyDescent="0.2">
      <c r="A1323">
        <v>1992</v>
      </c>
      <c r="B1323" s="19" t="s">
        <v>61</v>
      </c>
      <c r="C1323" s="6">
        <v>209889</v>
      </c>
      <c r="D1323">
        <v>736</v>
      </c>
      <c r="E1323" s="7">
        <f>C1323/D1323</f>
        <v>285.17527173913044</v>
      </c>
      <c r="F1323" s="11">
        <f>C1323/379360</f>
        <v>0.55327129902994521</v>
      </c>
      <c r="G1323" s="5">
        <v>43397</v>
      </c>
      <c r="H1323" s="16">
        <f>C1323/G1323</f>
        <v>4.836486393068645</v>
      </c>
    </row>
    <row r="1324" spans="1:754" x14ac:dyDescent="0.2">
      <c r="A1324" s="2">
        <v>2002</v>
      </c>
      <c r="B1324" s="19" t="s">
        <v>61</v>
      </c>
      <c r="C1324" s="6">
        <v>215317</v>
      </c>
      <c r="D1324">
        <v>767</v>
      </c>
      <c r="E1324" s="7">
        <f>C1324/D1324</f>
        <v>280.72620599739241</v>
      </c>
      <c r="F1324" s="11">
        <f>C1324/379360</f>
        <v>0.56757960776043859</v>
      </c>
      <c r="G1324" s="5">
        <v>43007</v>
      </c>
      <c r="H1324" s="16">
        <f>C1324/G1324</f>
        <v>5.0065570721045409</v>
      </c>
    </row>
    <row r="1325" spans="1:754" x14ac:dyDescent="0.2">
      <c r="A1325" s="2">
        <v>2007</v>
      </c>
      <c r="B1325" s="19" t="s">
        <v>61</v>
      </c>
      <c r="C1325" s="5">
        <v>218028</v>
      </c>
      <c r="D1325">
        <v>761</v>
      </c>
      <c r="E1325" s="7">
        <f>C1325/D1325</f>
        <v>286.50197109067017</v>
      </c>
      <c r="F1325" s="11">
        <f>C1325/379360</f>
        <v>0.57472585407001264</v>
      </c>
      <c r="G1325" s="5">
        <v>42515</v>
      </c>
      <c r="H1325" s="16">
        <f>C1325/G1325</f>
        <v>5.1282606139009763</v>
      </c>
    </row>
    <row r="1326" spans="1:754" x14ac:dyDescent="0.2">
      <c r="A1326">
        <v>1987</v>
      </c>
      <c r="B1326" s="19" t="s">
        <v>61</v>
      </c>
      <c r="C1326" s="6">
        <v>220192</v>
      </c>
      <c r="D1326" s="5">
        <v>812</v>
      </c>
      <c r="E1326" s="7">
        <f>C1326/D1326</f>
        <v>271.17241379310343</v>
      </c>
      <c r="F1326" s="11">
        <f>C1326/379360</f>
        <v>0.58043019822859554</v>
      </c>
      <c r="G1326" s="14">
        <v>41857</v>
      </c>
      <c r="H1326" s="16">
        <f>C1326/G1326</f>
        <v>5.2605776811524958</v>
      </c>
    </row>
    <row r="1327" spans="1:754" x14ac:dyDescent="0.2">
      <c r="A1327" s="2">
        <v>2012</v>
      </c>
      <c r="B1327" s="19" t="s">
        <v>61</v>
      </c>
      <c r="C1327" s="5">
        <v>225864</v>
      </c>
      <c r="D1327">
        <v>713</v>
      </c>
      <c r="E1327" s="7">
        <f>C1327/D1327</f>
        <v>316.77980364656383</v>
      </c>
      <c r="F1327" s="11">
        <f>C1327/379360</f>
        <v>0.59538169548713626</v>
      </c>
      <c r="G1327" s="5">
        <v>41702</v>
      </c>
      <c r="H1327" s="16">
        <f>C1327/G1327</f>
        <v>5.4161431106421754</v>
      </c>
    </row>
    <row r="1328" spans="1:754" x14ac:dyDescent="0.2">
      <c r="A1328">
        <v>1982</v>
      </c>
      <c r="B1328" s="19" t="s">
        <v>61</v>
      </c>
      <c r="C1328" s="6">
        <v>232937</v>
      </c>
      <c r="D1328" s="5">
        <v>904</v>
      </c>
      <c r="E1328" s="7">
        <f>C1328/D1328</f>
        <v>257.67367256637169</v>
      </c>
      <c r="F1328" s="11">
        <f>C1328/379360</f>
        <v>0.61402625474483341</v>
      </c>
      <c r="G1328" s="14">
        <v>40436</v>
      </c>
      <c r="H1328" s="16">
        <f>C1328/G1328</f>
        <v>5.7606340884360474</v>
      </c>
      <c r="DU1328" s="2"/>
      <c r="DV1328" s="2"/>
      <c r="DW1328" s="2"/>
      <c r="DX1328" s="2"/>
      <c r="DY1328" s="2"/>
      <c r="DZ1328" s="2"/>
      <c r="EA1328" s="2"/>
      <c r="EB1328" s="2"/>
      <c r="EC1328" s="2"/>
      <c r="ED1328" s="2"/>
      <c r="EE1328" s="2"/>
      <c r="EF1328" s="2"/>
      <c r="EG1328" s="2"/>
      <c r="EH1328" s="2"/>
      <c r="EI1328" s="2"/>
      <c r="EJ1328" s="2"/>
      <c r="EK1328" s="2"/>
      <c r="EL1328" s="2"/>
      <c r="EM1328" s="2"/>
      <c r="EN1328" s="2"/>
      <c r="EO1328" s="2"/>
      <c r="EP1328" s="2"/>
      <c r="EQ1328" s="2"/>
      <c r="ER1328" s="2"/>
      <c r="ES1328" s="2"/>
      <c r="ET1328" s="2"/>
      <c r="EU1328" s="2"/>
      <c r="EV1328" s="2"/>
      <c r="EW1328" s="2"/>
      <c r="EX1328" s="2"/>
      <c r="EY1328" s="2"/>
      <c r="EZ1328" s="2"/>
      <c r="FA1328" s="2"/>
      <c r="FB1328" s="2"/>
      <c r="FC1328" s="2"/>
      <c r="FD1328" s="2"/>
      <c r="FE1328" s="2"/>
      <c r="FF1328" s="2"/>
      <c r="FG1328" s="2"/>
      <c r="FH1328" s="2"/>
      <c r="FI1328" s="2"/>
      <c r="FJ1328" s="2"/>
      <c r="FK1328" s="2"/>
      <c r="FL1328" s="2"/>
      <c r="FM1328" s="2"/>
      <c r="FN1328" s="2"/>
      <c r="FO1328" s="2"/>
      <c r="FP1328" s="2"/>
      <c r="FQ1328" s="2"/>
      <c r="FR1328" s="2"/>
      <c r="FS1328" s="2"/>
      <c r="FT1328" s="2"/>
      <c r="FU1328" s="2"/>
      <c r="FV1328" s="2"/>
      <c r="FW1328" s="2"/>
      <c r="FX1328" s="2"/>
      <c r="FY1328" s="2"/>
      <c r="FZ1328" s="2"/>
      <c r="GA1328" s="2"/>
      <c r="GB1328" s="2"/>
      <c r="GC1328" s="2"/>
      <c r="GD1328" s="2"/>
      <c r="GE1328" s="2"/>
      <c r="GF1328" s="2"/>
      <c r="GG1328" s="2"/>
      <c r="GH1328" s="2"/>
      <c r="GI1328" s="2"/>
      <c r="GJ1328" s="2"/>
      <c r="GK1328" s="2"/>
      <c r="GL1328" s="2"/>
      <c r="GM1328" s="2"/>
      <c r="GN1328" s="2"/>
      <c r="GO1328" s="2"/>
      <c r="GP1328" s="2"/>
      <c r="GQ1328" s="2"/>
      <c r="GR1328" s="2"/>
      <c r="GS1328" s="2"/>
      <c r="GT1328" s="2"/>
      <c r="GU1328" s="2"/>
      <c r="GV1328" s="2"/>
      <c r="GW1328" s="2"/>
      <c r="GX1328" s="2"/>
      <c r="GY1328" s="2"/>
      <c r="GZ1328" s="2"/>
      <c r="HA1328" s="2"/>
      <c r="HB1328" s="2"/>
      <c r="HC1328" s="2"/>
      <c r="HD1328" s="2"/>
      <c r="HE1328" s="2"/>
      <c r="HF1328" s="2"/>
      <c r="HG1328" s="2"/>
      <c r="HH1328" s="2"/>
      <c r="HI1328" s="2"/>
      <c r="HJ1328" s="2"/>
      <c r="HK1328" s="2"/>
      <c r="HL1328" s="2"/>
      <c r="HM1328" s="2"/>
      <c r="HN1328" s="2"/>
      <c r="HO1328" s="2"/>
      <c r="HP1328" s="2"/>
      <c r="HQ1328" s="2"/>
      <c r="HR1328" s="2"/>
      <c r="HS1328" s="2"/>
      <c r="HT1328" s="2"/>
      <c r="HU1328" s="2"/>
      <c r="HV1328" s="2"/>
      <c r="HW1328" s="2"/>
      <c r="HX1328" s="2"/>
      <c r="HY1328" s="2"/>
      <c r="HZ1328" s="2"/>
      <c r="IA1328" s="2"/>
      <c r="IB1328" s="2"/>
      <c r="IC1328" s="2"/>
      <c r="ID1328" s="2"/>
      <c r="IE1328" s="2"/>
      <c r="IF1328" s="2"/>
      <c r="IG1328" s="2"/>
      <c r="IH1328" s="2"/>
      <c r="II1328" s="2"/>
      <c r="IJ1328" s="2"/>
      <c r="IK1328" s="2"/>
      <c r="IL1328" s="2"/>
      <c r="IM1328" s="2"/>
      <c r="IN1328" s="2"/>
      <c r="IO1328" s="2"/>
      <c r="IP1328" s="2"/>
      <c r="IQ1328" s="2"/>
      <c r="IR1328" s="2"/>
      <c r="IS1328" s="2"/>
      <c r="IT1328" s="2"/>
      <c r="IU1328" s="2"/>
      <c r="IV1328" s="2"/>
      <c r="IW1328" s="2"/>
      <c r="IX1328" s="2"/>
      <c r="IY1328" s="2"/>
      <c r="IZ1328" s="2"/>
      <c r="JA1328" s="2"/>
      <c r="JB1328" s="2"/>
      <c r="JC1328" s="2"/>
      <c r="JD1328" s="2"/>
      <c r="JE1328" s="2"/>
      <c r="JF1328" s="2"/>
      <c r="JG1328" s="2"/>
      <c r="JH1328" s="2"/>
      <c r="JI1328" s="2"/>
      <c r="JJ1328" s="2"/>
      <c r="JK1328" s="2"/>
      <c r="JL1328" s="2"/>
      <c r="JM1328" s="2"/>
      <c r="JN1328" s="2"/>
      <c r="JO1328" s="2"/>
      <c r="JP1328" s="2"/>
      <c r="JQ1328" s="2"/>
      <c r="JR1328" s="2"/>
      <c r="JS1328" s="2"/>
      <c r="JT1328" s="2"/>
      <c r="JU1328" s="2"/>
      <c r="JV1328" s="2"/>
      <c r="JW1328" s="2"/>
      <c r="JX1328" s="2"/>
      <c r="JY1328" s="2"/>
      <c r="JZ1328" s="2"/>
      <c r="KA1328" s="2"/>
      <c r="KB1328" s="2"/>
      <c r="KC1328" s="2"/>
      <c r="KD1328" s="2"/>
      <c r="KE1328" s="2"/>
      <c r="KF1328" s="2"/>
      <c r="KG1328" s="2"/>
      <c r="KH1328" s="2"/>
      <c r="KI1328" s="2"/>
      <c r="KJ1328" s="2"/>
      <c r="KK1328" s="2"/>
      <c r="KL1328" s="2"/>
      <c r="KM1328" s="2"/>
      <c r="KN1328" s="2"/>
      <c r="KO1328" s="2"/>
      <c r="KP1328" s="2"/>
      <c r="KQ1328" s="2"/>
      <c r="KR1328" s="2"/>
      <c r="KS1328" s="2"/>
      <c r="KT1328" s="2"/>
      <c r="KU1328" s="2"/>
      <c r="KV1328" s="2"/>
      <c r="KW1328" s="2"/>
      <c r="KX1328" s="2"/>
      <c r="KY1328" s="2"/>
      <c r="KZ1328" s="2"/>
      <c r="LA1328" s="2"/>
      <c r="LB1328" s="2"/>
      <c r="LC1328" s="2"/>
      <c r="LD1328" s="2"/>
      <c r="LE1328" s="2"/>
      <c r="LF1328" s="2"/>
      <c r="LG1328" s="2"/>
      <c r="LH1328" s="2"/>
      <c r="LI1328" s="2"/>
      <c r="LJ1328" s="2"/>
      <c r="LK1328" s="2"/>
      <c r="LL1328" s="2"/>
      <c r="LM1328" s="2"/>
      <c r="LN1328" s="2"/>
      <c r="LO1328" s="2"/>
      <c r="LP1328" s="2"/>
      <c r="LQ1328" s="2"/>
      <c r="LR1328" s="2"/>
      <c r="LS1328" s="2"/>
      <c r="LT1328" s="2"/>
      <c r="LU1328" s="2"/>
      <c r="LV1328" s="2"/>
      <c r="LW1328" s="2"/>
      <c r="LX1328" s="2"/>
      <c r="LY1328" s="2"/>
      <c r="LZ1328" s="2"/>
      <c r="MA1328" s="2"/>
      <c r="MB1328" s="2"/>
      <c r="MC1328" s="2"/>
      <c r="MD1328" s="2"/>
      <c r="ME1328" s="2"/>
      <c r="MF1328" s="2"/>
      <c r="MG1328" s="2"/>
      <c r="MH1328" s="2"/>
      <c r="MI1328" s="2"/>
      <c r="MJ1328" s="2"/>
      <c r="MK1328" s="2"/>
      <c r="ML1328" s="2"/>
      <c r="MM1328" s="2"/>
      <c r="MN1328" s="2"/>
      <c r="MO1328" s="2"/>
      <c r="MP1328" s="2"/>
      <c r="MQ1328" s="2"/>
      <c r="MR1328" s="2"/>
      <c r="MS1328" s="2"/>
      <c r="MT1328" s="2"/>
      <c r="MU1328" s="2"/>
      <c r="MV1328" s="2"/>
      <c r="MW1328" s="2"/>
      <c r="MX1328" s="2"/>
      <c r="MY1328" s="2"/>
      <c r="MZ1328" s="2"/>
      <c r="NA1328" s="2"/>
      <c r="NB1328" s="2"/>
      <c r="NC1328" s="2"/>
      <c r="ND1328" s="2"/>
      <c r="NE1328" s="2"/>
      <c r="NF1328" s="2"/>
      <c r="NG1328" s="2"/>
      <c r="NH1328" s="2"/>
      <c r="NI1328" s="2"/>
      <c r="NJ1328" s="2"/>
      <c r="NK1328" s="2"/>
      <c r="NL1328" s="2"/>
      <c r="NM1328" s="2"/>
      <c r="NN1328" s="2"/>
      <c r="NO1328" s="2"/>
      <c r="NP1328" s="2"/>
      <c r="NQ1328" s="2"/>
      <c r="NR1328" s="2"/>
      <c r="NS1328" s="2"/>
      <c r="NT1328" s="2"/>
      <c r="NU1328" s="2"/>
      <c r="NV1328" s="2"/>
      <c r="NW1328" s="2"/>
      <c r="NX1328" s="2"/>
      <c r="NY1328" s="2"/>
      <c r="NZ1328" s="2"/>
      <c r="OA1328" s="2"/>
      <c r="OB1328" s="2"/>
      <c r="OC1328" s="2"/>
      <c r="OD1328" s="2"/>
      <c r="OE1328" s="2"/>
      <c r="OF1328" s="2"/>
      <c r="OG1328" s="2"/>
      <c r="OH1328" s="2"/>
      <c r="OI1328" s="2"/>
      <c r="OJ1328" s="2"/>
      <c r="OK1328" s="2"/>
      <c r="OL1328" s="2"/>
      <c r="OM1328" s="2"/>
      <c r="ON1328" s="2"/>
      <c r="OO1328" s="2"/>
      <c r="OP1328" s="2"/>
      <c r="OQ1328" s="2"/>
      <c r="OR1328" s="2"/>
      <c r="OS1328" s="2"/>
      <c r="OT1328" s="2"/>
      <c r="OU1328" s="2"/>
      <c r="OV1328" s="2"/>
      <c r="OW1328" s="2"/>
      <c r="OX1328" s="2"/>
      <c r="OY1328" s="2"/>
      <c r="OZ1328" s="2"/>
      <c r="PA1328" s="2"/>
      <c r="PB1328" s="2"/>
      <c r="PC1328" s="2"/>
      <c r="PD1328" s="2"/>
      <c r="PE1328" s="2"/>
      <c r="PF1328" s="2"/>
      <c r="PG1328" s="2"/>
      <c r="PH1328" s="2"/>
      <c r="PI1328" s="2"/>
      <c r="PJ1328" s="2"/>
      <c r="PK1328" s="2"/>
      <c r="PL1328" s="2"/>
      <c r="PM1328" s="2"/>
      <c r="PN1328" s="2"/>
      <c r="PO1328" s="2"/>
      <c r="PP1328" s="2"/>
      <c r="PQ1328" s="2"/>
      <c r="PR1328" s="2"/>
      <c r="PS1328" s="2"/>
      <c r="PT1328" s="2"/>
      <c r="PU1328" s="2"/>
      <c r="PV1328" s="2"/>
      <c r="PW1328" s="2"/>
      <c r="PX1328" s="2"/>
      <c r="PY1328" s="2"/>
      <c r="PZ1328" s="2"/>
      <c r="QA1328" s="2"/>
      <c r="QB1328" s="2"/>
      <c r="QC1328" s="2"/>
      <c r="QD1328" s="2"/>
      <c r="QE1328" s="2"/>
      <c r="QF1328" s="2"/>
      <c r="QG1328" s="2"/>
      <c r="QH1328" s="2"/>
      <c r="QI1328" s="2"/>
      <c r="QJ1328" s="2"/>
      <c r="QK1328" s="2"/>
      <c r="QL1328" s="2"/>
      <c r="QM1328" s="2"/>
      <c r="QN1328" s="2"/>
      <c r="QO1328" s="2"/>
      <c r="QP1328" s="2"/>
      <c r="QQ1328" s="2"/>
      <c r="QR1328" s="2"/>
      <c r="QS1328" s="2"/>
      <c r="QT1328" s="2"/>
      <c r="QU1328" s="2"/>
      <c r="QV1328" s="2"/>
      <c r="QW1328" s="2"/>
      <c r="QX1328" s="2"/>
      <c r="QY1328" s="2"/>
      <c r="QZ1328" s="2"/>
      <c r="RA1328" s="2"/>
      <c r="RB1328" s="2"/>
      <c r="RC1328" s="2"/>
      <c r="RD1328" s="2"/>
      <c r="RE1328" s="2"/>
      <c r="RF1328" s="2"/>
      <c r="RG1328" s="2"/>
      <c r="RH1328" s="2"/>
      <c r="RI1328" s="2"/>
      <c r="RJ1328" s="2"/>
      <c r="RK1328" s="2"/>
      <c r="RL1328" s="2"/>
      <c r="RM1328" s="2"/>
      <c r="RN1328" s="2"/>
      <c r="RO1328" s="2"/>
      <c r="RP1328" s="2"/>
      <c r="RQ1328" s="2"/>
      <c r="RR1328" s="2"/>
      <c r="RS1328" s="2"/>
      <c r="RT1328" s="2"/>
      <c r="RU1328" s="2"/>
      <c r="RV1328" s="2"/>
      <c r="RW1328" s="2"/>
      <c r="RX1328" s="2"/>
      <c r="RY1328" s="2"/>
      <c r="RZ1328" s="2"/>
      <c r="SA1328" s="2"/>
      <c r="SB1328" s="2"/>
      <c r="SC1328" s="2"/>
      <c r="SD1328" s="2"/>
      <c r="SE1328" s="2"/>
      <c r="SF1328" s="2"/>
      <c r="SG1328" s="2"/>
      <c r="SH1328" s="2"/>
      <c r="SI1328" s="2"/>
      <c r="SJ1328" s="2"/>
      <c r="SK1328" s="2"/>
      <c r="SL1328" s="2"/>
      <c r="SM1328" s="2"/>
      <c r="SN1328" s="2"/>
      <c r="SO1328" s="2"/>
      <c r="SP1328" s="2"/>
      <c r="SQ1328" s="2"/>
      <c r="SR1328" s="2"/>
      <c r="SS1328" s="2"/>
      <c r="ST1328" s="2"/>
      <c r="SU1328" s="2"/>
      <c r="SV1328" s="2"/>
      <c r="SW1328" s="2"/>
      <c r="SX1328" s="2"/>
      <c r="SY1328" s="2"/>
      <c r="SZ1328" s="2"/>
      <c r="TA1328" s="2"/>
      <c r="TB1328" s="2"/>
      <c r="TC1328" s="2"/>
      <c r="TD1328" s="2"/>
      <c r="TE1328" s="2"/>
      <c r="TF1328" s="2"/>
      <c r="TG1328" s="2"/>
      <c r="TH1328" s="2"/>
      <c r="TI1328" s="2"/>
      <c r="TJ1328" s="2"/>
      <c r="TK1328" s="2"/>
      <c r="TL1328" s="2"/>
      <c r="TM1328" s="2"/>
      <c r="TN1328" s="2"/>
      <c r="TO1328" s="2"/>
      <c r="TP1328" s="2"/>
      <c r="TQ1328" s="2"/>
      <c r="TR1328" s="2"/>
      <c r="TS1328" s="2"/>
      <c r="TT1328" s="2"/>
      <c r="TU1328" s="2"/>
      <c r="TV1328" s="2"/>
      <c r="TW1328" s="2"/>
      <c r="TX1328" s="2"/>
      <c r="TY1328" s="2"/>
      <c r="TZ1328" s="2"/>
      <c r="UA1328" s="2"/>
      <c r="UB1328" s="2"/>
      <c r="UC1328" s="2"/>
      <c r="UD1328" s="2"/>
      <c r="UE1328" s="2"/>
      <c r="UF1328" s="2"/>
      <c r="UG1328" s="2"/>
      <c r="UH1328" s="2"/>
      <c r="UI1328" s="2"/>
      <c r="UJ1328" s="2"/>
      <c r="UK1328" s="2"/>
      <c r="UL1328" s="2"/>
      <c r="UM1328" s="2"/>
      <c r="UN1328" s="2"/>
      <c r="UO1328" s="2"/>
      <c r="UP1328" s="2"/>
      <c r="UQ1328" s="2"/>
      <c r="UR1328" s="2"/>
      <c r="US1328" s="2"/>
      <c r="UT1328" s="2"/>
      <c r="UU1328" s="2"/>
      <c r="UV1328" s="2"/>
      <c r="UW1328" s="2"/>
      <c r="UX1328" s="2"/>
      <c r="UY1328" s="2"/>
      <c r="UZ1328" s="2"/>
      <c r="VA1328" s="2"/>
      <c r="VB1328" s="2"/>
      <c r="VC1328" s="2"/>
      <c r="VD1328" s="2"/>
      <c r="VE1328" s="2"/>
      <c r="VF1328" s="2"/>
      <c r="VG1328" s="2"/>
      <c r="VH1328" s="2"/>
      <c r="VI1328" s="2"/>
      <c r="VJ1328" s="2"/>
      <c r="VK1328" s="2"/>
      <c r="VL1328" s="2"/>
      <c r="VM1328" s="2"/>
      <c r="VN1328" s="2"/>
      <c r="VO1328" s="2"/>
      <c r="VP1328" s="2"/>
      <c r="VQ1328" s="2"/>
      <c r="VR1328" s="2"/>
      <c r="VS1328" s="2"/>
      <c r="VT1328" s="2"/>
      <c r="VU1328" s="2"/>
      <c r="VV1328" s="2"/>
      <c r="VW1328" s="2"/>
      <c r="VX1328" s="2"/>
      <c r="VY1328" s="2"/>
      <c r="VZ1328" s="2"/>
      <c r="WA1328" s="2"/>
      <c r="WB1328" s="2"/>
      <c r="WC1328" s="2"/>
      <c r="WD1328" s="2"/>
      <c r="WE1328" s="2"/>
      <c r="WF1328" s="2"/>
      <c r="WG1328" s="2"/>
      <c r="WH1328" s="2"/>
      <c r="WI1328" s="2"/>
      <c r="WJ1328" s="2"/>
      <c r="WK1328" s="2"/>
      <c r="WL1328" s="2"/>
      <c r="WM1328" s="2"/>
      <c r="WN1328" s="2"/>
      <c r="WO1328" s="2"/>
      <c r="WP1328" s="2"/>
      <c r="WQ1328" s="2"/>
      <c r="WR1328" s="2"/>
      <c r="WS1328" s="2"/>
      <c r="WT1328" s="2"/>
      <c r="WU1328" s="2"/>
      <c r="WV1328" s="2"/>
      <c r="WW1328" s="2"/>
      <c r="WX1328" s="2"/>
      <c r="WY1328" s="2"/>
      <c r="WZ1328" s="2"/>
      <c r="XA1328" s="2"/>
      <c r="XB1328" s="2"/>
      <c r="XC1328" s="2"/>
      <c r="XD1328" s="2"/>
      <c r="XE1328" s="2"/>
      <c r="XF1328" s="2"/>
      <c r="XG1328" s="2"/>
      <c r="XH1328" s="2"/>
      <c r="XI1328" s="2"/>
      <c r="XJ1328" s="2"/>
      <c r="XK1328" s="2"/>
      <c r="XL1328" s="2"/>
      <c r="XM1328" s="2"/>
      <c r="XN1328" s="2"/>
      <c r="XO1328" s="2"/>
      <c r="XP1328" s="2"/>
      <c r="XQ1328" s="2"/>
      <c r="XR1328" s="2"/>
      <c r="XS1328" s="2"/>
      <c r="XT1328" s="2"/>
      <c r="XU1328" s="2"/>
      <c r="XV1328" s="2"/>
      <c r="XW1328" s="2"/>
      <c r="XX1328" s="2"/>
      <c r="XY1328" s="2"/>
      <c r="XZ1328" s="2"/>
      <c r="YA1328" s="2"/>
      <c r="YB1328" s="2"/>
      <c r="YC1328" s="2"/>
      <c r="YD1328" s="2"/>
      <c r="YE1328" s="2"/>
      <c r="YF1328" s="2"/>
      <c r="YG1328" s="2"/>
      <c r="YH1328" s="2"/>
      <c r="YI1328" s="2"/>
      <c r="YJ1328" s="2"/>
      <c r="YK1328" s="2"/>
      <c r="YL1328" s="2"/>
      <c r="YM1328" s="2"/>
      <c r="YN1328" s="2"/>
      <c r="YO1328" s="2"/>
      <c r="YP1328" s="2"/>
      <c r="YQ1328" s="2"/>
      <c r="YR1328" s="2"/>
      <c r="YS1328" s="2"/>
      <c r="YT1328" s="2"/>
      <c r="YU1328" s="2"/>
      <c r="YV1328" s="2"/>
      <c r="YW1328" s="2"/>
      <c r="YX1328" s="2"/>
      <c r="YY1328" s="2"/>
      <c r="YZ1328" s="2"/>
      <c r="ZA1328" s="2"/>
      <c r="ZB1328" s="2"/>
      <c r="ZC1328" s="2"/>
      <c r="ZD1328" s="2"/>
      <c r="ZE1328" s="2"/>
      <c r="ZF1328" s="2"/>
      <c r="ZG1328" s="2"/>
      <c r="ZH1328" s="2"/>
      <c r="ZI1328" s="2"/>
      <c r="ZJ1328" s="2"/>
      <c r="ZK1328" s="2"/>
      <c r="ZL1328" s="2"/>
      <c r="ZM1328" s="2"/>
      <c r="ZN1328" s="2"/>
      <c r="ZO1328" s="2"/>
      <c r="ZP1328" s="2"/>
      <c r="ZQ1328" s="2"/>
      <c r="ZR1328" s="2"/>
      <c r="ZS1328" s="2"/>
      <c r="ZT1328" s="2"/>
      <c r="ZU1328" s="2"/>
      <c r="ZV1328" s="2"/>
      <c r="ZW1328" s="2"/>
      <c r="ZX1328" s="2"/>
      <c r="ZY1328" s="2"/>
      <c r="ZZ1328" s="2"/>
      <c r="AAA1328" s="2"/>
      <c r="AAB1328" s="2"/>
      <c r="AAC1328" s="2"/>
      <c r="AAD1328" s="2"/>
      <c r="AAE1328" s="2"/>
      <c r="AAF1328" s="2"/>
      <c r="AAG1328" s="2"/>
      <c r="AAH1328" s="2"/>
      <c r="AAI1328" s="2"/>
      <c r="AAJ1328" s="2"/>
      <c r="AAK1328" s="2"/>
      <c r="AAL1328" s="2"/>
      <c r="AAM1328" s="2"/>
      <c r="AAN1328" s="2"/>
      <c r="AAO1328" s="2"/>
      <c r="AAP1328" s="2"/>
      <c r="AAQ1328" s="2"/>
      <c r="AAR1328" s="2"/>
      <c r="AAS1328" s="2"/>
      <c r="AAT1328" s="2"/>
      <c r="AAU1328" s="2"/>
      <c r="AAV1328" s="2"/>
      <c r="AAW1328" s="2"/>
      <c r="AAX1328" s="2"/>
      <c r="AAY1328" s="2"/>
      <c r="AAZ1328" s="2"/>
      <c r="ABA1328" s="2"/>
      <c r="ABB1328" s="2"/>
      <c r="ABC1328" s="2"/>
      <c r="ABD1328" s="2"/>
      <c r="ABE1328" s="2"/>
      <c r="ABF1328" s="2"/>
      <c r="ABG1328" s="2"/>
      <c r="ABH1328" s="2"/>
      <c r="ABI1328" s="2"/>
      <c r="ABJ1328" s="2"/>
      <c r="ABK1328" s="2"/>
      <c r="ABL1328" s="2"/>
      <c r="ABM1328" s="2"/>
      <c r="ABN1328" s="2"/>
      <c r="ABO1328" s="2"/>
      <c r="ABP1328" s="2"/>
      <c r="ABQ1328" s="2"/>
      <c r="ABR1328" s="2"/>
      <c r="ABS1328" s="2"/>
      <c r="ABT1328" s="2"/>
      <c r="ABU1328" s="2"/>
      <c r="ABV1328" s="2"/>
      <c r="ABW1328" s="2"/>
      <c r="ABX1328" s="2"/>
      <c r="ABY1328" s="2"/>
      <c r="ABZ1328" s="2"/>
    </row>
    <row r="1329" spans="1:754" x14ac:dyDescent="0.2">
      <c r="A1329" s="2">
        <v>1978</v>
      </c>
      <c r="B1329" s="19" t="s">
        <v>61</v>
      </c>
      <c r="C1329" s="6">
        <v>234557</v>
      </c>
      <c r="D1329" s="5">
        <v>934</v>
      </c>
      <c r="E1329" s="7">
        <f>C1329/D1329</f>
        <v>251.13169164882228</v>
      </c>
      <c r="F1329" s="11">
        <f>C1329/379360</f>
        <v>0.61829660480809789</v>
      </c>
      <c r="G1329" s="5">
        <v>40426</v>
      </c>
      <c r="H1329" s="16">
        <f>C1329/G1329</f>
        <v>5.8021322910997872</v>
      </c>
    </row>
    <row r="1330" spans="1:754" x14ac:dyDescent="0.2">
      <c r="A1330" s="2">
        <v>2017</v>
      </c>
      <c r="B1330" s="19" t="s">
        <v>61</v>
      </c>
      <c r="C1330" s="5">
        <v>234861</v>
      </c>
      <c r="D1330">
        <v>729</v>
      </c>
      <c r="E1330" s="7">
        <f>C1330/D1330</f>
        <v>322.16872427983537</v>
      </c>
      <c r="F1330" s="11">
        <f>C1330/379360</f>
        <v>0.61909795444959936</v>
      </c>
      <c r="G1330" s="14">
        <v>40296</v>
      </c>
      <c r="H1330" s="16">
        <f>C1330/G1330</f>
        <v>5.8283948779035137</v>
      </c>
    </row>
    <row r="1331" spans="1:754" x14ac:dyDescent="0.2">
      <c r="A1331" s="2">
        <v>1974</v>
      </c>
      <c r="B1331" s="19" t="s">
        <v>61</v>
      </c>
      <c r="C1331" s="6">
        <v>246874</v>
      </c>
      <c r="D1331" s="5">
        <v>1017</v>
      </c>
      <c r="E1331" s="7">
        <f>C1331/D1331</f>
        <v>242.7472959685349</v>
      </c>
      <c r="F1331" s="11">
        <f>C1331/379360</f>
        <v>0.65076444538169553</v>
      </c>
      <c r="G1331" s="14">
        <v>38885</v>
      </c>
      <c r="H1331" s="16">
        <f>C1331/G1331</f>
        <v>6.3488234537739485</v>
      </c>
    </row>
    <row r="1332" spans="1:754" x14ac:dyDescent="0.2">
      <c r="A1332" s="2">
        <v>1950</v>
      </c>
      <c r="B1332" s="19" t="s">
        <v>61</v>
      </c>
      <c r="C1332" s="6">
        <v>320492</v>
      </c>
      <c r="D1332" s="5">
        <v>2217</v>
      </c>
      <c r="E1332" s="7">
        <f>C1332/D1332</f>
        <v>144.56111862877762</v>
      </c>
      <c r="F1332" s="11">
        <f>C1332/379360</f>
        <v>0.84482285955293124</v>
      </c>
      <c r="G1332" s="9">
        <v>31394</v>
      </c>
      <c r="H1332" s="16">
        <f>C1332/G1332</f>
        <v>10.208702299802511</v>
      </c>
    </row>
    <row r="1333" spans="1:754" x14ac:dyDescent="0.2">
      <c r="A1333" s="2">
        <v>1940</v>
      </c>
      <c r="B1333" s="19" t="s">
        <v>61</v>
      </c>
      <c r="C1333" s="6">
        <v>333609</v>
      </c>
      <c r="D1333" s="5">
        <v>2616</v>
      </c>
      <c r="E1333" s="7">
        <f>C1333/D1333</f>
        <v>127.52637614678899</v>
      </c>
      <c r="F1333" s="11">
        <f>C1333/379360</f>
        <v>0.87939951497258539</v>
      </c>
      <c r="G1333" s="9">
        <v>31394</v>
      </c>
      <c r="H1333" s="16">
        <f>C1333/G1333</f>
        <v>10.626520991272217</v>
      </c>
    </row>
    <row r="1334" spans="1:754" x14ac:dyDescent="0.2">
      <c r="A1334">
        <v>1930</v>
      </c>
      <c r="B1334" s="19" t="s">
        <v>61</v>
      </c>
      <c r="C1334" s="5">
        <v>333115</v>
      </c>
      <c r="D1334" s="5">
        <v>2839</v>
      </c>
      <c r="E1334" s="7">
        <f>C1334/D1334</f>
        <v>117.33532934131736</v>
      </c>
      <c r="F1334" s="11">
        <f>C1334/379360</f>
        <v>0.87809732180514555</v>
      </c>
      <c r="G1334" s="12">
        <v>30314</v>
      </c>
      <c r="H1334" s="16">
        <f>C1334/G1334</f>
        <v>10.988817048228542</v>
      </c>
    </row>
    <row r="1335" spans="1:754" x14ac:dyDescent="0.2">
      <c r="A1335">
        <v>1920</v>
      </c>
      <c r="B1335" s="19" t="s">
        <v>61</v>
      </c>
      <c r="C1335" s="5">
        <v>349728</v>
      </c>
      <c r="D1335" s="6">
        <v>3165</v>
      </c>
      <c r="E1335" s="7">
        <f>C1335/D1335</f>
        <v>110.49857819905213</v>
      </c>
      <c r="F1335" s="11">
        <f>C1335/379360</f>
        <v>0.92188949810206666</v>
      </c>
      <c r="G1335" s="12">
        <v>30314</v>
      </c>
      <c r="H1335" s="16">
        <f>C1335/G1335</f>
        <v>11.536847661146664</v>
      </c>
    </row>
    <row r="1336" spans="1:754" x14ac:dyDescent="0.2">
      <c r="A1336">
        <v>1910</v>
      </c>
      <c r="B1336" s="19" t="s">
        <v>61</v>
      </c>
      <c r="C1336" s="5">
        <v>373444</v>
      </c>
      <c r="D1336" s="6">
        <v>3529</v>
      </c>
      <c r="E1336" s="7">
        <f>C1336/D1336</f>
        <v>105.82147917257014</v>
      </c>
      <c r="F1336" s="11">
        <f>C1336/379360</f>
        <v>0.98440531421341204</v>
      </c>
      <c r="DU1336" s="2"/>
      <c r="DV1336" s="2"/>
      <c r="DW1336" s="2"/>
      <c r="DX1336" s="2"/>
      <c r="DY1336" s="2"/>
      <c r="DZ1336" s="2"/>
      <c r="EA1336" s="2"/>
      <c r="EB1336" s="2"/>
      <c r="EC1336" s="2"/>
      <c r="ED1336" s="2"/>
      <c r="EE1336" s="2"/>
      <c r="EF1336" s="2"/>
      <c r="EG1336" s="2"/>
      <c r="EH1336" s="2"/>
      <c r="EI1336" s="2"/>
      <c r="EJ1336" s="2"/>
      <c r="EK1336" s="2"/>
      <c r="EL1336" s="2"/>
      <c r="EM1336" s="2"/>
      <c r="EN1336" s="2"/>
      <c r="EO1336" s="2"/>
      <c r="EP1336" s="2"/>
      <c r="EQ1336" s="2"/>
      <c r="ER1336" s="2"/>
      <c r="ES1336" s="2"/>
      <c r="ET1336" s="2"/>
      <c r="EU1336" s="2"/>
      <c r="EV1336" s="2"/>
      <c r="EW1336" s="2"/>
      <c r="EX1336" s="2"/>
      <c r="EY1336" s="2"/>
      <c r="EZ1336" s="2"/>
      <c r="FA1336" s="2"/>
      <c r="FB1336" s="2"/>
      <c r="FC1336" s="2"/>
      <c r="FD1336" s="2"/>
      <c r="FE1336" s="2"/>
      <c r="FF1336" s="2"/>
      <c r="FG1336" s="2"/>
      <c r="FH1336" s="2"/>
      <c r="FI1336" s="2"/>
      <c r="FJ1336" s="2"/>
      <c r="FK1336" s="2"/>
      <c r="FL1336" s="2"/>
      <c r="FM1336" s="2"/>
      <c r="FN1336" s="2"/>
      <c r="FO1336" s="2"/>
      <c r="FP1336" s="2"/>
      <c r="FQ1336" s="2"/>
      <c r="FR1336" s="2"/>
      <c r="FS1336" s="2"/>
      <c r="FT1336" s="2"/>
      <c r="FU1336" s="2"/>
      <c r="FV1336" s="2"/>
      <c r="FW1336" s="2"/>
      <c r="FX1336" s="2"/>
      <c r="FY1336" s="2"/>
      <c r="FZ1336" s="2"/>
      <c r="GA1336" s="2"/>
      <c r="GB1336" s="2"/>
      <c r="GC1336" s="2"/>
      <c r="GD1336" s="2"/>
      <c r="GE1336" s="2"/>
      <c r="GF1336" s="2"/>
      <c r="GG1336" s="2"/>
      <c r="GH1336" s="2"/>
      <c r="GI1336" s="2"/>
      <c r="GJ1336" s="2"/>
      <c r="GK1336" s="2"/>
      <c r="GL1336" s="2"/>
      <c r="GM1336" s="2"/>
      <c r="GN1336" s="2"/>
      <c r="GO1336" s="2"/>
      <c r="GP1336" s="2"/>
      <c r="GQ1336" s="2"/>
      <c r="GR1336" s="2"/>
      <c r="GS1336" s="2"/>
      <c r="GT1336" s="2"/>
      <c r="GU1336" s="2"/>
      <c r="GV1336" s="2"/>
      <c r="GW1336" s="2"/>
      <c r="GX1336" s="2"/>
      <c r="GY1336" s="2"/>
      <c r="GZ1336" s="2"/>
      <c r="HA1336" s="2"/>
      <c r="HB1336" s="2"/>
      <c r="HC1336" s="2"/>
      <c r="HD1336" s="2"/>
      <c r="HE1336" s="2"/>
      <c r="HF1336" s="2"/>
      <c r="HG1336" s="2"/>
      <c r="HH1336" s="2"/>
      <c r="HI1336" s="2"/>
      <c r="HJ1336" s="2"/>
      <c r="HK1336" s="2"/>
      <c r="HL1336" s="2"/>
      <c r="HM1336" s="2"/>
      <c r="HN1336" s="2"/>
      <c r="HO1336" s="2"/>
      <c r="HP1336" s="2"/>
      <c r="HQ1336" s="2"/>
      <c r="HR1336" s="2"/>
      <c r="HS1336" s="2"/>
      <c r="HT1336" s="2"/>
      <c r="HU1336" s="2"/>
      <c r="HV1336" s="2"/>
      <c r="HW1336" s="2"/>
      <c r="HX1336" s="2"/>
      <c r="HY1336" s="2"/>
      <c r="HZ1336" s="2"/>
      <c r="IA1336" s="2"/>
      <c r="IB1336" s="2"/>
      <c r="IC1336" s="2"/>
      <c r="ID1336" s="2"/>
      <c r="IE1336" s="2"/>
      <c r="IF1336" s="2"/>
      <c r="IG1336" s="2"/>
      <c r="IH1336" s="2"/>
      <c r="II1336" s="2"/>
      <c r="IJ1336" s="2"/>
      <c r="IK1336" s="2"/>
      <c r="IL1336" s="2"/>
      <c r="IM1336" s="2"/>
      <c r="IN1336" s="2"/>
      <c r="IO1336" s="2"/>
      <c r="IP1336" s="2"/>
      <c r="IQ1336" s="2"/>
      <c r="IR1336" s="2"/>
      <c r="IS1336" s="2"/>
      <c r="IT1336" s="2"/>
      <c r="IU1336" s="2"/>
      <c r="IV1336" s="2"/>
      <c r="IW1336" s="2"/>
      <c r="IX1336" s="2"/>
      <c r="IY1336" s="2"/>
      <c r="IZ1336" s="2"/>
      <c r="JA1336" s="2"/>
      <c r="JB1336" s="2"/>
      <c r="JC1336" s="2"/>
      <c r="JD1336" s="2"/>
      <c r="JE1336" s="2"/>
      <c r="JF1336" s="2"/>
      <c r="JG1336" s="2"/>
      <c r="JH1336" s="2"/>
      <c r="JI1336" s="2"/>
      <c r="JJ1336" s="2"/>
      <c r="JK1336" s="2"/>
      <c r="JL1336" s="2"/>
      <c r="JM1336" s="2"/>
      <c r="JN1336" s="2"/>
      <c r="JO1336" s="2"/>
      <c r="JP1336" s="2"/>
      <c r="JQ1336" s="2"/>
      <c r="JR1336" s="2"/>
      <c r="JS1336" s="2"/>
      <c r="JT1336" s="2"/>
      <c r="JU1336" s="2"/>
      <c r="JV1336" s="2"/>
      <c r="JW1336" s="2"/>
      <c r="JX1336" s="2"/>
      <c r="JY1336" s="2"/>
      <c r="JZ1336" s="2"/>
      <c r="KA1336" s="2"/>
      <c r="KB1336" s="2"/>
      <c r="KC1336" s="2"/>
      <c r="KD1336" s="2"/>
      <c r="KE1336" s="2"/>
      <c r="KF1336" s="2"/>
      <c r="KG1336" s="2"/>
      <c r="KH1336" s="2"/>
      <c r="KI1336" s="2"/>
      <c r="KJ1336" s="2"/>
      <c r="KK1336" s="2"/>
      <c r="KL1336" s="2"/>
      <c r="KM1336" s="2"/>
      <c r="KN1336" s="2"/>
      <c r="KO1336" s="2"/>
      <c r="KP1336" s="2"/>
      <c r="KQ1336" s="2"/>
      <c r="KR1336" s="2"/>
      <c r="KS1336" s="2"/>
      <c r="KT1336" s="2"/>
      <c r="KU1336" s="2"/>
      <c r="KV1336" s="2"/>
      <c r="KW1336" s="2"/>
      <c r="KX1336" s="2"/>
      <c r="KY1336" s="2"/>
      <c r="KZ1336" s="2"/>
      <c r="LA1336" s="2"/>
      <c r="LB1336" s="2"/>
      <c r="LC1336" s="2"/>
      <c r="LD1336" s="2"/>
      <c r="LE1336" s="2"/>
      <c r="LF1336" s="2"/>
      <c r="LG1336" s="2"/>
      <c r="LH1336" s="2"/>
      <c r="LI1336" s="2"/>
      <c r="LJ1336" s="2"/>
      <c r="LK1336" s="2"/>
      <c r="LL1336" s="2"/>
      <c r="LM1336" s="2"/>
      <c r="LN1336" s="2"/>
      <c r="LO1336" s="2"/>
      <c r="LP1336" s="2"/>
      <c r="LQ1336" s="2"/>
      <c r="LR1336" s="2"/>
      <c r="LS1336" s="2"/>
      <c r="LT1336" s="2"/>
      <c r="LU1336" s="2"/>
      <c r="LV1336" s="2"/>
      <c r="LW1336" s="2"/>
      <c r="LX1336" s="2"/>
      <c r="LY1336" s="2"/>
      <c r="LZ1336" s="2"/>
      <c r="MA1336" s="2"/>
      <c r="MB1336" s="2"/>
      <c r="MC1336" s="2"/>
      <c r="MD1336" s="2"/>
      <c r="ME1336" s="2"/>
      <c r="MF1336" s="2"/>
      <c r="MG1336" s="2"/>
      <c r="MH1336" s="2"/>
      <c r="MI1336" s="2"/>
      <c r="MJ1336" s="2"/>
      <c r="MK1336" s="2"/>
      <c r="ML1336" s="2"/>
      <c r="MM1336" s="2"/>
      <c r="MN1336" s="2"/>
      <c r="MO1336" s="2"/>
      <c r="MP1336" s="2"/>
      <c r="MQ1336" s="2"/>
      <c r="MR1336" s="2"/>
      <c r="MS1336" s="2"/>
      <c r="MT1336" s="2"/>
      <c r="MU1336" s="2"/>
      <c r="MV1336" s="2"/>
      <c r="MW1336" s="2"/>
      <c r="MX1336" s="2"/>
      <c r="MY1336" s="2"/>
      <c r="MZ1336" s="2"/>
      <c r="NA1336" s="2"/>
      <c r="NB1336" s="2"/>
      <c r="NC1336" s="2"/>
      <c r="ND1336" s="2"/>
      <c r="NE1336" s="2"/>
      <c r="NF1336" s="2"/>
      <c r="NG1336" s="2"/>
      <c r="NH1336" s="2"/>
      <c r="NI1336" s="2"/>
      <c r="NJ1336" s="2"/>
      <c r="NK1336" s="2"/>
      <c r="NL1336" s="2"/>
      <c r="NM1336" s="2"/>
      <c r="NN1336" s="2"/>
      <c r="NO1336" s="2"/>
      <c r="NP1336" s="2"/>
      <c r="NQ1336" s="2"/>
      <c r="NR1336" s="2"/>
      <c r="NS1336" s="2"/>
      <c r="NT1336" s="2"/>
      <c r="NU1336" s="2"/>
      <c r="NV1336" s="2"/>
      <c r="NW1336" s="2"/>
      <c r="NX1336" s="2"/>
      <c r="NY1336" s="2"/>
      <c r="NZ1336" s="2"/>
      <c r="OA1336" s="2"/>
      <c r="OB1336" s="2"/>
      <c r="OC1336" s="2"/>
      <c r="OD1336" s="2"/>
      <c r="OE1336" s="2"/>
      <c r="OF1336" s="2"/>
      <c r="OG1336" s="2"/>
      <c r="OH1336" s="2"/>
      <c r="OI1336" s="2"/>
      <c r="OJ1336" s="2"/>
      <c r="OK1336" s="2"/>
      <c r="OL1336" s="2"/>
      <c r="OM1336" s="2"/>
      <c r="ON1336" s="2"/>
      <c r="OO1336" s="2"/>
      <c r="OP1336" s="2"/>
      <c r="OQ1336" s="2"/>
      <c r="OR1336" s="2"/>
      <c r="OS1336" s="2"/>
      <c r="OT1336" s="2"/>
      <c r="OU1336" s="2"/>
      <c r="OV1336" s="2"/>
      <c r="OW1336" s="2"/>
      <c r="OX1336" s="2"/>
      <c r="OY1336" s="2"/>
      <c r="OZ1336" s="2"/>
      <c r="PA1336" s="2"/>
      <c r="PB1336" s="2"/>
      <c r="PC1336" s="2"/>
      <c r="PD1336" s="2"/>
      <c r="PE1336" s="2"/>
      <c r="PF1336" s="2"/>
      <c r="PG1336" s="2"/>
      <c r="PH1336" s="2"/>
      <c r="PI1336" s="2"/>
      <c r="PJ1336" s="2"/>
      <c r="PK1336" s="2"/>
      <c r="PL1336" s="2"/>
      <c r="PM1336" s="2"/>
      <c r="PN1336" s="2"/>
      <c r="PO1336" s="2"/>
      <c r="PP1336" s="2"/>
      <c r="PQ1336" s="2"/>
      <c r="PR1336" s="2"/>
      <c r="PS1336" s="2"/>
      <c r="PT1336" s="2"/>
      <c r="PU1336" s="2"/>
      <c r="PV1336" s="2"/>
      <c r="PW1336" s="2"/>
      <c r="PX1336" s="2"/>
      <c r="PY1336" s="2"/>
      <c r="PZ1336" s="2"/>
      <c r="QA1336" s="2"/>
      <c r="QB1336" s="2"/>
      <c r="QC1336" s="2"/>
      <c r="QD1336" s="2"/>
      <c r="QE1336" s="2"/>
      <c r="QF1336" s="2"/>
      <c r="QG1336" s="2"/>
      <c r="QH1336" s="2"/>
      <c r="QI1336" s="2"/>
      <c r="QJ1336" s="2"/>
      <c r="QK1336" s="2"/>
      <c r="QL1336" s="2"/>
      <c r="QM1336" s="2"/>
      <c r="QN1336" s="2"/>
      <c r="QO1336" s="2"/>
      <c r="QP1336" s="2"/>
      <c r="QQ1336" s="2"/>
      <c r="QR1336" s="2"/>
      <c r="QS1336" s="2"/>
      <c r="QT1336" s="2"/>
      <c r="QU1336" s="2"/>
      <c r="QV1336" s="2"/>
      <c r="QW1336" s="2"/>
      <c r="QX1336" s="2"/>
      <c r="QY1336" s="2"/>
      <c r="QZ1336" s="2"/>
      <c r="RA1336" s="2"/>
      <c r="RB1336" s="2"/>
      <c r="RC1336" s="2"/>
      <c r="RD1336" s="2"/>
      <c r="RE1336" s="2"/>
      <c r="RF1336" s="2"/>
      <c r="RG1336" s="2"/>
      <c r="RH1336" s="2"/>
      <c r="RI1336" s="2"/>
      <c r="RJ1336" s="2"/>
      <c r="RK1336" s="2"/>
      <c r="RL1336" s="2"/>
      <c r="RM1336" s="2"/>
      <c r="RN1336" s="2"/>
      <c r="RO1336" s="2"/>
      <c r="RP1336" s="2"/>
      <c r="RQ1336" s="2"/>
      <c r="RR1336" s="2"/>
      <c r="RS1336" s="2"/>
      <c r="RT1336" s="2"/>
      <c r="RU1336" s="2"/>
      <c r="RV1336" s="2"/>
      <c r="RW1336" s="2"/>
      <c r="RX1336" s="2"/>
      <c r="RY1336" s="2"/>
      <c r="RZ1336" s="2"/>
      <c r="SA1336" s="2"/>
      <c r="SB1336" s="2"/>
      <c r="SC1336" s="2"/>
      <c r="SD1336" s="2"/>
      <c r="SE1336" s="2"/>
      <c r="SF1336" s="2"/>
      <c r="SG1336" s="2"/>
      <c r="SH1336" s="2"/>
      <c r="SI1336" s="2"/>
      <c r="SJ1336" s="2"/>
      <c r="SK1336" s="2"/>
      <c r="SL1336" s="2"/>
      <c r="SM1336" s="2"/>
      <c r="SN1336" s="2"/>
      <c r="SO1336" s="2"/>
      <c r="SP1336" s="2"/>
      <c r="SQ1336" s="2"/>
      <c r="SR1336" s="2"/>
      <c r="SS1336" s="2"/>
      <c r="ST1336" s="2"/>
      <c r="SU1336" s="2"/>
      <c r="SV1336" s="2"/>
      <c r="SW1336" s="2"/>
      <c r="SX1336" s="2"/>
      <c r="SY1336" s="2"/>
      <c r="SZ1336" s="2"/>
      <c r="TA1336" s="2"/>
      <c r="TB1336" s="2"/>
      <c r="TC1336" s="2"/>
      <c r="TD1336" s="2"/>
      <c r="TE1336" s="2"/>
      <c r="TF1336" s="2"/>
      <c r="TG1336" s="2"/>
      <c r="TH1336" s="2"/>
      <c r="TI1336" s="2"/>
      <c r="TJ1336" s="2"/>
      <c r="TK1336" s="2"/>
      <c r="TL1336" s="2"/>
      <c r="TM1336" s="2"/>
      <c r="TN1336" s="2"/>
      <c r="TO1336" s="2"/>
      <c r="TP1336" s="2"/>
      <c r="TQ1336" s="2"/>
      <c r="TR1336" s="2"/>
      <c r="TS1336" s="2"/>
      <c r="TT1336" s="2"/>
      <c r="TU1336" s="2"/>
      <c r="TV1336" s="2"/>
      <c r="TW1336" s="2"/>
      <c r="TX1336" s="2"/>
      <c r="TY1336" s="2"/>
      <c r="TZ1336" s="2"/>
      <c r="UA1336" s="2"/>
      <c r="UB1336" s="2"/>
      <c r="UC1336" s="2"/>
      <c r="UD1336" s="2"/>
      <c r="UE1336" s="2"/>
      <c r="UF1336" s="2"/>
      <c r="UG1336" s="2"/>
      <c r="UH1336" s="2"/>
      <c r="UI1336" s="2"/>
      <c r="UJ1336" s="2"/>
      <c r="UK1336" s="2"/>
      <c r="UL1336" s="2"/>
      <c r="UM1336" s="2"/>
      <c r="UN1336" s="2"/>
      <c r="UO1336" s="2"/>
      <c r="UP1336" s="2"/>
      <c r="UQ1336" s="2"/>
      <c r="UR1336" s="2"/>
      <c r="US1336" s="2"/>
      <c r="UT1336" s="2"/>
      <c r="UU1336" s="2"/>
      <c r="UV1336" s="2"/>
      <c r="UW1336" s="2"/>
      <c r="UX1336" s="2"/>
      <c r="UY1336" s="2"/>
      <c r="UZ1336" s="2"/>
      <c r="VA1336" s="2"/>
      <c r="VB1336" s="2"/>
      <c r="VC1336" s="2"/>
      <c r="VD1336" s="2"/>
      <c r="VE1336" s="2"/>
      <c r="VF1336" s="2"/>
      <c r="VG1336" s="2"/>
      <c r="VH1336" s="2"/>
      <c r="VI1336" s="2"/>
      <c r="VJ1336" s="2"/>
      <c r="VK1336" s="2"/>
      <c r="VL1336" s="2"/>
      <c r="VM1336" s="2"/>
      <c r="VN1336" s="2"/>
      <c r="VO1336" s="2"/>
      <c r="VP1336" s="2"/>
      <c r="VQ1336" s="2"/>
      <c r="VR1336" s="2"/>
      <c r="VS1336" s="2"/>
      <c r="VT1336" s="2"/>
      <c r="VU1336" s="2"/>
      <c r="VV1336" s="2"/>
      <c r="VW1336" s="2"/>
      <c r="VX1336" s="2"/>
      <c r="VY1336" s="2"/>
      <c r="VZ1336" s="2"/>
      <c r="WA1336" s="2"/>
      <c r="WB1336" s="2"/>
      <c r="WC1336" s="2"/>
      <c r="WD1336" s="2"/>
      <c r="WE1336" s="2"/>
      <c r="WF1336" s="2"/>
      <c r="WG1336" s="2"/>
      <c r="WH1336" s="2"/>
      <c r="WI1336" s="2"/>
      <c r="WJ1336" s="2"/>
      <c r="WK1336" s="2"/>
      <c r="WL1336" s="2"/>
      <c r="WM1336" s="2"/>
      <c r="WN1336" s="2"/>
      <c r="WO1336" s="2"/>
      <c r="WP1336" s="2"/>
      <c r="WQ1336" s="2"/>
      <c r="WR1336" s="2"/>
      <c r="WS1336" s="2"/>
      <c r="WT1336" s="2"/>
      <c r="WU1336" s="2"/>
      <c r="WV1336" s="2"/>
      <c r="WW1336" s="2"/>
      <c r="WX1336" s="2"/>
      <c r="WY1336" s="2"/>
      <c r="WZ1336" s="2"/>
      <c r="XA1336" s="2"/>
      <c r="XB1336" s="2"/>
      <c r="XC1336" s="2"/>
      <c r="XD1336" s="2"/>
      <c r="XE1336" s="2"/>
      <c r="XF1336" s="2"/>
      <c r="XG1336" s="2"/>
      <c r="XH1336" s="2"/>
      <c r="XI1336" s="2"/>
      <c r="XJ1336" s="2"/>
      <c r="XK1336" s="2"/>
      <c r="XL1336" s="2"/>
      <c r="XM1336" s="2"/>
      <c r="XN1336" s="2"/>
      <c r="XO1336" s="2"/>
      <c r="XP1336" s="2"/>
      <c r="XQ1336" s="2"/>
      <c r="XR1336" s="2"/>
      <c r="XS1336" s="2"/>
      <c r="XT1336" s="2"/>
      <c r="XU1336" s="2"/>
      <c r="XV1336" s="2"/>
      <c r="XW1336" s="2"/>
      <c r="XX1336" s="2"/>
      <c r="XY1336" s="2"/>
      <c r="XZ1336" s="2"/>
      <c r="YA1336" s="2"/>
      <c r="YB1336" s="2"/>
      <c r="YC1336" s="2"/>
      <c r="YD1336" s="2"/>
      <c r="YE1336" s="2"/>
      <c r="YF1336" s="2"/>
      <c r="YG1336" s="2"/>
      <c r="YH1336" s="2"/>
      <c r="YI1336" s="2"/>
      <c r="YJ1336" s="2"/>
      <c r="YK1336" s="2"/>
      <c r="YL1336" s="2"/>
      <c r="YM1336" s="2"/>
      <c r="YN1336" s="2"/>
      <c r="YO1336" s="2"/>
      <c r="YP1336" s="2"/>
      <c r="YQ1336" s="2"/>
      <c r="YR1336" s="2"/>
      <c r="YS1336" s="2"/>
      <c r="YT1336" s="2"/>
      <c r="YU1336" s="2"/>
      <c r="YV1336" s="2"/>
      <c r="YW1336" s="2"/>
      <c r="YX1336" s="2"/>
      <c r="YY1336" s="2"/>
      <c r="YZ1336" s="2"/>
      <c r="ZA1336" s="2"/>
      <c r="ZB1336" s="2"/>
      <c r="ZC1336" s="2"/>
      <c r="ZD1336" s="2"/>
      <c r="ZE1336" s="2"/>
      <c r="ZF1336" s="2"/>
      <c r="ZG1336" s="2"/>
      <c r="ZH1336" s="2"/>
      <c r="ZI1336" s="2"/>
      <c r="ZJ1336" s="2"/>
      <c r="ZK1336" s="2"/>
      <c r="ZL1336" s="2"/>
      <c r="ZM1336" s="2"/>
      <c r="ZN1336" s="2"/>
      <c r="ZO1336" s="2"/>
      <c r="ZP1336" s="2"/>
      <c r="ZQ1336" s="2"/>
      <c r="ZR1336" s="2"/>
      <c r="ZS1336" s="2"/>
      <c r="ZT1336" s="2"/>
      <c r="ZU1336" s="2"/>
      <c r="ZV1336" s="2"/>
      <c r="ZW1336" s="2"/>
      <c r="ZX1336" s="2"/>
      <c r="ZY1336" s="2"/>
      <c r="ZZ1336" s="2"/>
      <c r="AAA1336" s="2"/>
      <c r="AAB1336" s="2"/>
      <c r="AAC1336" s="2"/>
      <c r="AAD1336" s="2"/>
      <c r="AAE1336" s="2"/>
      <c r="AAF1336" s="2"/>
      <c r="AAG1336" s="2"/>
      <c r="AAH1336" s="2"/>
      <c r="AAI1336" s="2"/>
      <c r="AAJ1336" s="2"/>
      <c r="AAK1336" s="2"/>
      <c r="AAL1336" s="2"/>
      <c r="AAM1336" s="2"/>
      <c r="AAN1336" s="2"/>
      <c r="AAO1336" s="2"/>
      <c r="AAP1336" s="2"/>
      <c r="AAQ1336" s="2"/>
      <c r="AAR1336" s="2"/>
      <c r="AAS1336" s="2"/>
      <c r="AAT1336" s="2"/>
      <c r="AAU1336" s="2"/>
      <c r="AAV1336" s="2"/>
      <c r="AAW1336" s="2"/>
      <c r="AAX1336" s="2"/>
      <c r="AAY1336" s="2"/>
      <c r="AAZ1336" s="2"/>
      <c r="ABA1336" s="2"/>
      <c r="ABB1336" s="2"/>
      <c r="ABC1336" s="2"/>
      <c r="ABD1336" s="2"/>
      <c r="ABE1336" s="2"/>
      <c r="ABF1336" s="2"/>
      <c r="ABG1336" s="2"/>
      <c r="ABH1336" s="2"/>
      <c r="ABI1336" s="2"/>
      <c r="ABJ1336" s="2"/>
      <c r="ABK1336" s="2"/>
      <c r="ABL1336" s="2"/>
      <c r="ABM1336" s="2"/>
      <c r="ABN1336" s="2"/>
      <c r="ABO1336" s="2"/>
      <c r="ABP1336" s="2"/>
      <c r="ABQ1336" s="2"/>
      <c r="ABR1336" s="2"/>
      <c r="ABS1336" s="2"/>
      <c r="ABT1336" s="2"/>
      <c r="ABU1336" s="2"/>
      <c r="ABV1336" s="2"/>
      <c r="ABW1336" s="2"/>
      <c r="ABX1336" s="2"/>
      <c r="ABY1336" s="2"/>
      <c r="ABZ1336" s="2"/>
    </row>
    <row r="1337" spans="1:754" x14ac:dyDescent="0.2">
      <c r="A1337">
        <v>1925</v>
      </c>
      <c r="B1337" s="19" t="s">
        <v>61</v>
      </c>
      <c r="C1337" s="5">
        <v>350074</v>
      </c>
      <c r="D1337" s="6">
        <v>3254</v>
      </c>
      <c r="E1337" s="7">
        <f>C1337/D1337</f>
        <v>107.58266748617086</v>
      </c>
      <c r="F1337" s="11">
        <f>C1337/379360</f>
        <v>0.92280156052298612</v>
      </c>
    </row>
    <row r="1338" spans="1:754" x14ac:dyDescent="0.2">
      <c r="A1338" s="2">
        <v>1945</v>
      </c>
      <c r="B1338" s="19" t="s">
        <v>61</v>
      </c>
      <c r="C1338" s="6">
        <v>340135</v>
      </c>
      <c r="D1338" s="5">
        <v>2710</v>
      </c>
      <c r="E1338" s="7">
        <f>C1338/D1338</f>
        <v>125.51107011070111</v>
      </c>
      <c r="F1338" s="11">
        <f>C1338/379360</f>
        <v>0.89660217207929149</v>
      </c>
      <c r="G1338" s="15"/>
    </row>
    <row r="1339" spans="1:754" x14ac:dyDescent="0.2">
      <c r="A1339" s="2">
        <v>1935</v>
      </c>
      <c r="B1339" s="19" t="s">
        <v>61</v>
      </c>
      <c r="C1339" s="5">
        <v>333460</v>
      </c>
      <c r="D1339" s="6">
        <v>2784</v>
      </c>
      <c r="E1339" s="7">
        <f>C1339/D1339</f>
        <v>119.77729885057471</v>
      </c>
      <c r="F1339" s="11">
        <f>C1339/379360</f>
        <v>0.87900674820750735</v>
      </c>
    </row>
    <row r="1340" spans="1:754" x14ac:dyDescent="0.2">
      <c r="A1340" s="2">
        <v>1954</v>
      </c>
      <c r="B1340" s="19" t="s">
        <v>61</v>
      </c>
      <c r="C1340" s="6">
        <v>325661</v>
      </c>
      <c r="D1340" s="5">
        <v>2063</v>
      </c>
      <c r="E1340" s="7">
        <f>C1340/D1340</f>
        <v>157.85797382452739</v>
      </c>
      <c r="F1340" s="11">
        <f>C1340/379360</f>
        <v>0.85844843947701388</v>
      </c>
    </row>
    <row r="1341" spans="1:754" x14ac:dyDescent="0.2">
      <c r="A1341" s="2">
        <v>1959</v>
      </c>
      <c r="B1341" s="19" t="s">
        <v>61</v>
      </c>
      <c r="C1341" s="6">
        <v>287336</v>
      </c>
      <c r="D1341" s="5">
        <v>1619</v>
      </c>
      <c r="E1341" s="7">
        <f>C1341/D1341</f>
        <v>177.47745521927115</v>
      </c>
      <c r="F1341" s="11">
        <f>C1341/379360</f>
        <v>0.75742302825811891</v>
      </c>
    </row>
    <row r="1342" spans="1:754" x14ac:dyDescent="0.2">
      <c r="A1342" s="2">
        <v>1964</v>
      </c>
      <c r="B1342" s="19" t="s">
        <v>61</v>
      </c>
      <c r="C1342" s="6">
        <v>269776</v>
      </c>
      <c r="D1342" s="5">
        <v>1306</v>
      </c>
      <c r="E1342" s="7">
        <f>C1342/D1342</f>
        <v>206.56661562021441</v>
      </c>
      <c r="F1342" s="11">
        <f>C1342/379360</f>
        <v>0.71113454238717844</v>
      </c>
    </row>
    <row r="1343" spans="1:754" x14ac:dyDescent="0.2">
      <c r="A1343" s="2">
        <v>1969</v>
      </c>
      <c r="B1343" s="19" t="s">
        <v>61</v>
      </c>
      <c r="C1343" s="6">
        <v>239440</v>
      </c>
      <c r="D1343" s="5">
        <v>1140</v>
      </c>
      <c r="E1343" s="7">
        <f>C1343/D1343</f>
        <v>210.03508771929825</v>
      </c>
      <c r="F1343" s="11">
        <f>C1343/379360</f>
        <v>0.63116828342471532</v>
      </c>
    </row>
    <row r="1344" spans="1:754" x14ac:dyDescent="0.2">
      <c r="A1344">
        <v>1997</v>
      </c>
      <c r="B1344" s="19" t="s">
        <v>62</v>
      </c>
      <c r="C1344" s="6">
        <v>104790</v>
      </c>
      <c r="D1344">
        <v>657</v>
      </c>
      <c r="E1344" s="7">
        <f>C1344/D1344</f>
        <v>159.49771689497717</v>
      </c>
      <c r="F1344" s="11">
        <f>C1344/216410</f>
        <v>0.48421976803290051</v>
      </c>
      <c r="G1344" s="5">
        <v>24245</v>
      </c>
      <c r="H1344" s="16">
        <f>C1344/G1344</f>
        <v>4.3221282738709013</v>
      </c>
    </row>
    <row r="1345" spans="1:754" x14ac:dyDescent="0.2">
      <c r="A1345">
        <v>1992</v>
      </c>
      <c r="B1345" s="19" t="s">
        <v>62</v>
      </c>
      <c r="C1345" s="6">
        <v>102024</v>
      </c>
      <c r="D1345">
        <v>602</v>
      </c>
      <c r="E1345" s="7">
        <f>C1345/D1345</f>
        <v>169.47508305647841</v>
      </c>
      <c r="F1345" s="11">
        <f>C1345/216410</f>
        <v>0.47143847326833327</v>
      </c>
      <c r="G1345" s="5">
        <v>23211</v>
      </c>
      <c r="H1345" s="16">
        <f>C1345/G1345</f>
        <v>4.3955021326095389</v>
      </c>
    </row>
    <row r="1346" spans="1:754" x14ac:dyDescent="0.2">
      <c r="A1346" s="2">
        <v>2017</v>
      </c>
      <c r="B1346" s="19" t="s">
        <v>62</v>
      </c>
      <c r="C1346" s="5">
        <v>114922</v>
      </c>
      <c r="D1346">
        <v>867</v>
      </c>
      <c r="E1346" s="7">
        <f>C1346/D1346</f>
        <v>132.55132641291812</v>
      </c>
      <c r="F1346" s="11">
        <f>C1346/216410</f>
        <v>0.53103830691742526</v>
      </c>
      <c r="G1346" s="14">
        <v>25021</v>
      </c>
      <c r="H1346" s="16">
        <f>C1346/G1346</f>
        <v>4.5930218616362257</v>
      </c>
    </row>
    <row r="1347" spans="1:754" x14ac:dyDescent="0.2">
      <c r="A1347" s="2">
        <v>2002</v>
      </c>
      <c r="B1347" s="19" t="s">
        <v>62</v>
      </c>
      <c r="C1347" s="6">
        <v>115113</v>
      </c>
      <c r="D1347">
        <v>722</v>
      </c>
      <c r="E1347" s="7">
        <f>C1347/D1347</f>
        <v>159.43628808864267</v>
      </c>
      <c r="F1347" s="11">
        <f>C1347/216410</f>
        <v>0.5319208909015295</v>
      </c>
      <c r="G1347" s="5">
        <v>24688</v>
      </c>
      <c r="H1347" s="16">
        <f>C1347/G1347</f>
        <v>4.6627106286454953</v>
      </c>
    </row>
    <row r="1348" spans="1:754" x14ac:dyDescent="0.2">
      <c r="A1348" s="2">
        <v>2007</v>
      </c>
      <c r="B1348" s="19" t="s">
        <v>62</v>
      </c>
      <c r="C1348" s="5">
        <v>126118</v>
      </c>
      <c r="D1348">
        <v>864</v>
      </c>
      <c r="E1348" s="7">
        <f>C1348/D1348</f>
        <v>145.96990740740742</v>
      </c>
      <c r="F1348" s="11">
        <f>C1348/216410</f>
        <v>0.5827734393050229</v>
      </c>
      <c r="G1348" s="14">
        <v>25234</v>
      </c>
      <c r="H1348" s="16">
        <f>C1348/G1348</f>
        <v>4.9979392882618692</v>
      </c>
    </row>
    <row r="1349" spans="1:754" x14ac:dyDescent="0.2">
      <c r="A1349" s="2">
        <v>2012</v>
      </c>
      <c r="B1349" s="19" t="s">
        <v>62</v>
      </c>
      <c r="C1349" s="5">
        <v>126946</v>
      </c>
      <c r="D1349">
        <v>919</v>
      </c>
      <c r="E1349" s="7">
        <f>C1349/D1349</f>
        <v>138.13492927094669</v>
      </c>
      <c r="F1349" s="11">
        <f>C1349/216410</f>
        <v>0.58659951018899315</v>
      </c>
      <c r="G1349" s="5">
        <v>25341</v>
      </c>
      <c r="H1349" s="16">
        <f>C1349/G1349</f>
        <v>5.0095102797837496</v>
      </c>
    </row>
    <row r="1350" spans="1:754" x14ac:dyDescent="0.2">
      <c r="A1350">
        <v>1987</v>
      </c>
      <c r="B1350" s="19" t="s">
        <v>62</v>
      </c>
      <c r="C1350" s="6">
        <v>113922</v>
      </c>
      <c r="D1350" s="5">
        <v>619</v>
      </c>
      <c r="E1350" s="7">
        <f>C1350/D1350</f>
        <v>184.04200323101776</v>
      </c>
      <c r="F1350" s="11">
        <f>C1350/216410</f>
        <v>0.52641744836190563</v>
      </c>
      <c r="G1350" s="5">
        <v>21823</v>
      </c>
      <c r="H1350" s="16">
        <f>C1350/G1350</f>
        <v>5.2202721898913991</v>
      </c>
    </row>
    <row r="1351" spans="1:754" x14ac:dyDescent="0.2">
      <c r="A1351">
        <v>1982</v>
      </c>
      <c r="B1351" s="19" t="s">
        <v>62</v>
      </c>
      <c r="C1351" s="6">
        <v>112344</v>
      </c>
      <c r="D1351" s="5">
        <v>617</v>
      </c>
      <c r="E1351" s="7">
        <f>C1351/D1351</f>
        <v>182.08103727714749</v>
      </c>
      <c r="F1351" s="11">
        <f>C1351/216410</f>
        <v>0.51912573356129565</v>
      </c>
      <c r="G1351" s="14">
        <v>21402</v>
      </c>
      <c r="H1351" s="16">
        <f>C1351/G1351</f>
        <v>5.2492290440145783</v>
      </c>
      <c r="DU1351" s="2"/>
      <c r="DV1351" s="2"/>
      <c r="DW1351" s="2"/>
      <c r="DX1351" s="2"/>
      <c r="DY1351" s="2"/>
      <c r="DZ1351" s="2"/>
      <c r="EA1351" s="2"/>
      <c r="EB1351" s="2"/>
      <c r="EC1351" s="2"/>
      <c r="ED1351" s="2"/>
      <c r="EE1351" s="2"/>
      <c r="EF1351" s="2"/>
      <c r="EG1351" s="2"/>
      <c r="EH1351" s="2"/>
      <c r="EI1351" s="2"/>
      <c r="EJ1351" s="2"/>
      <c r="EK1351" s="2"/>
      <c r="EL1351" s="2"/>
      <c r="EM1351" s="2"/>
      <c r="EN1351" s="2"/>
      <c r="EO1351" s="2"/>
      <c r="EP1351" s="2"/>
      <c r="EQ1351" s="2"/>
      <c r="ER1351" s="2"/>
      <c r="ES1351" s="2"/>
      <c r="ET1351" s="2"/>
      <c r="EU1351" s="2"/>
      <c r="EV1351" s="2"/>
      <c r="EW1351" s="2"/>
      <c r="EX1351" s="2"/>
      <c r="EY1351" s="2"/>
      <c r="EZ1351" s="2"/>
      <c r="FA1351" s="2"/>
      <c r="FB1351" s="2"/>
      <c r="FC1351" s="2"/>
      <c r="FD1351" s="2"/>
      <c r="FE1351" s="2"/>
      <c r="FF1351" s="2"/>
      <c r="FG1351" s="2"/>
      <c r="FH1351" s="2"/>
      <c r="FI1351" s="2"/>
      <c r="FJ1351" s="2"/>
      <c r="FK1351" s="2"/>
      <c r="FL1351" s="2"/>
      <c r="FM1351" s="2"/>
      <c r="FN1351" s="2"/>
      <c r="FO1351" s="2"/>
      <c r="FP1351" s="2"/>
      <c r="FQ1351" s="2"/>
      <c r="FR1351" s="2"/>
      <c r="FS1351" s="2"/>
      <c r="FT1351" s="2"/>
      <c r="FU1351" s="2"/>
      <c r="FV1351" s="2"/>
      <c r="FW1351" s="2"/>
      <c r="FX1351" s="2"/>
      <c r="FY1351" s="2"/>
      <c r="FZ1351" s="2"/>
      <c r="GA1351" s="2"/>
      <c r="GB1351" s="2"/>
      <c r="GC1351" s="2"/>
      <c r="GD1351" s="2"/>
      <c r="GE1351" s="2"/>
      <c r="GF1351" s="2"/>
      <c r="GG1351" s="2"/>
      <c r="GH1351" s="2"/>
      <c r="GI1351" s="2"/>
      <c r="GJ1351" s="2"/>
      <c r="GK1351" s="2"/>
      <c r="GL1351" s="2"/>
      <c r="GM1351" s="2"/>
      <c r="GN1351" s="2"/>
      <c r="GO1351" s="2"/>
      <c r="GP1351" s="2"/>
      <c r="GQ1351" s="2"/>
      <c r="GR1351" s="2"/>
      <c r="GS1351" s="2"/>
      <c r="GT1351" s="2"/>
      <c r="GU1351" s="2"/>
      <c r="GV1351" s="2"/>
      <c r="GW1351" s="2"/>
      <c r="GX1351" s="2"/>
      <c r="GY1351" s="2"/>
      <c r="GZ1351" s="2"/>
      <c r="HA1351" s="2"/>
      <c r="HB1351" s="2"/>
      <c r="HC1351" s="2"/>
      <c r="HD1351" s="2"/>
      <c r="HE1351" s="2"/>
      <c r="HF1351" s="2"/>
      <c r="HG1351" s="2"/>
      <c r="HH1351" s="2"/>
      <c r="HI1351" s="2"/>
      <c r="HJ1351" s="2"/>
      <c r="HK1351" s="2"/>
      <c r="HL1351" s="2"/>
      <c r="HM1351" s="2"/>
      <c r="HN1351" s="2"/>
      <c r="HO1351" s="2"/>
      <c r="HP1351" s="2"/>
      <c r="HQ1351" s="2"/>
      <c r="HR1351" s="2"/>
      <c r="HS1351" s="2"/>
      <c r="HT1351" s="2"/>
      <c r="HU1351" s="2"/>
      <c r="HV1351" s="2"/>
      <c r="HW1351" s="2"/>
      <c r="HX1351" s="2"/>
      <c r="HY1351" s="2"/>
      <c r="HZ1351" s="2"/>
      <c r="IA1351" s="2"/>
      <c r="IB1351" s="2"/>
      <c r="IC1351" s="2"/>
      <c r="ID1351" s="2"/>
      <c r="IE1351" s="2"/>
      <c r="IF1351" s="2"/>
      <c r="IG1351" s="2"/>
      <c r="IH1351" s="2"/>
      <c r="II1351" s="2"/>
      <c r="IJ1351" s="2"/>
      <c r="IK1351" s="2"/>
      <c r="IL1351" s="2"/>
      <c r="IM1351" s="2"/>
      <c r="IN1351" s="2"/>
      <c r="IO1351" s="2"/>
      <c r="IP1351" s="2"/>
      <c r="IQ1351" s="2"/>
      <c r="IR1351" s="2"/>
      <c r="IS1351" s="2"/>
      <c r="IT1351" s="2"/>
      <c r="IU1351" s="2"/>
      <c r="IV1351" s="2"/>
      <c r="IW1351" s="2"/>
      <c r="IX1351" s="2"/>
      <c r="IY1351" s="2"/>
      <c r="IZ1351" s="2"/>
      <c r="JA1351" s="2"/>
      <c r="JB1351" s="2"/>
      <c r="JC1351" s="2"/>
      <c r="JD1351" s="2"/>
      <c r="JE1351" s="2"/>
      <c r="JF1351" s="2"/>
      <c r="JG1351" s="2"/>
      <c r="JH1351" s="2"/>
      <c r="JI1351" s="2"/>
      <c r="JJ1351" s="2"/>
      <c r="JK1351" s="2"/>
      <c r="JL1351" s="2"/>
      <c r="JM1351" s="2"/>
      <c r="JN1351" s="2"/>
      <c r="JO1351" s="2"/>
      <c r="JP1351" s="2"/>
      <c r="JQ1351" s="2"/>
      <c r="JR1351" s="2"/>
      <c r="JS1351" s="2"/>
      <c r="JT1351" s="2"/>
      <c r="JU1351" s="2"/>
      <c r="JV1351" s="2"/>
      <c r="JW1351" s="2"/>
      <c r="JX1351" s="2"/>
      <c r="JY1351" s="2"/>
      <c r="JZ1351" s="2"/>
      <c r="KA1351" s="2"/>
      <c r="KB1351" s="2"/>
      <c r="KC1351" s="2"/>
      <c r="KD1351" s="2"/>
      <c r="KE1351" s="2"/>
      <c r="KF1351" s="2"/>
      <c r="KG1351" s="2"/>
      <c r="KH1351" s="2"/>
      <c r="KI1351" s="2"/>
      <c r="KJ1351" s="2"/>
      <c r="KK1351" s="2"/>
      <c r="KL1351" s="2"/>
      <c r="KM1351" s="2"/>
      <c r="KN1351" s="2"/>
      <c r="KO1351" s="2"/>
      <c r="KP1351" s="2"/>
      <c r="KQ1351" s="2"/>
      <c r="KR1351" s="2"/>
      <c r="KS1351" s="2"/>
      <c r="KT1351" s="2"/>
      <c r="KU1351" s="2"/>
      <c r="KV1351" s="2"/>
      <c r="KW1351" s="2"/>
      <c r="KX1351" s="2"/>
      <c r="KY1351" s="2"/>
      <c r="KZ1351" s="2"/>
      <c r="LA1351" s="2"/>
      <c r="LB1351" s="2"/>
      <c r="LC1351" s="2"/>
      <c r="LD1351" s="2"/>
      <c r="LE1351" s="2"/>
      <c r="LF1351" s="2"/>
      <c r="LG1351" s="2"/>
      <c r="LH1351" s="2"/>
      <c r="LI1351" s="2"/>
      <c r="LJ1351" s="2"/>
      <c r="LK1351" s="2"/>
      <c r="LL1351" s="2"/>
      <c r="LM1351" s="2"/>
      <c r="LN1351" s="2"/>
      <c r="LO1351" s="2"/>
      <c r="LP1351" s="2"/>
      <c r="LQ1351" s="2"/>
      <c r="LR1351" s="2"/>
      <c r="LS1351" s="2"/>
      <c r="LT1351" s="2"/>
      <c r="LU1351" s="2"/>
      <c r="LV1351" s="2"/>
      <c r="LW1351" s="2"/>
      <c r="LX1351" s="2"/>
      <c r="LY1351" s="2"/>
      <c r="LZ1351" s="2"/>
      <c r="MA1351" s="2"/>
      <c r="MB1351" s="2"/>
      <c r="MC1351" s="2"/>
      <c r="MD1351" s="2"/>
      <c r="ME1351" s="2"/>
      <c r="MF1351" s="2"/>
      <c r="MG1351" s="2"/>
      <c r="MH1351" s="2"/>
      <c r="MI1351" s="2"/>
      <c r="MJ1351" s="2"/>
      <c r="MK1351" s="2"/>
      <c r="ML1351" s="2"/>
      <c r="MM1351" s="2"/>
      <c r="MN1351" s="2"/>
      <c r="MO1351" s="2"/>
      <c r="MP1351" s="2"/>
      <c r="MQ1351" s="2"/>
      <c r="MR1351" s="2"/>
      <c r="MS1351" s="2"/>
      <c r="MT1351" s="2"/>
      <c r="MU1351" s="2"/>
      <c r="MV1351" s="2"/>
      <c r="MW1351" s="2"/>
      <c r="MX1351" s="2"/>
      <c r="MY1351" s="2"/>
      <c r="MZ1351" s="2"/>
      <c r="NA1351" s="2"/>
      <c r="NB1351" s="2"/>
      <c r="NC1351" s="2"/>
      <c r="ND1351" s="2"/>
      <c r="NE1351" s="2"/>
      <c r="NF1351" s="2"/>
      <c r="NG1351" s="2"/>
      <c r="NH1351" s="2"/>
      <c r="NI1351" s="2"/>
      <c r="NJ1351" s="2"/>
      <c r="NK1351" s="2"/>
      <c r="NL1351" s="2"/>
      <c r="NM1351" s="2"/>
      <c r="NN1351" s="2"/>
      <c r="NO1351" s="2"/>
      <c r="NP1351" s="2"/>
      <c r="NQ1351" s="2"/>
      <c r="NR1351" s="2"/>
      <c r="NS1351" s="2"/>
      <c r="NT1351" s="2"/>
      <c r="NU1351" s="2"/>
      <c r="NV1351" s="2"/>
      <c r="NW1351" s="2"/>
      <c r="NX1351" s="2"/>
      <c r="NY1351" s="2"/>
      <c r="NZ1351" s="2"/>
      <c r="OA1351" s="2"/>
      <c r="OB1351" s="2"/>
      <c r="OC1351" s="2"/>
      <c r="OD1351" s="2"/>
      <c r="OE1351" s="2"/>
      <c r="OF1351" s="2"/>
      <c r="OG1351" s="2"/>
      <c r="OH1351" s="2"/>
      <c r="OI1351" s="2"/>
      <c r="OJ1351" s="2"/>
      <c r="OK1351" s="2"/>
      <c r="OL1351" s="2"/>
      <c r="OM1351" s="2"/>
      <c r="ON1351" s="2"/>
      <c r="OO1351" s="2"/>
      <c r="OP1351" s="2"/>
      <c r="OQ1351" s="2"/>
      <c r="OR1351" s="2"/>
      <c r="OS1351" s="2"/>
      <c r="OT1351" s="2"/>
      <c r="OU1351" s="2"/>
      <c r="OV1351" s="2"/>
      <c r="OW1351" s="2"/>
      <c r="OX1351" s="2"/>
      <c r="OY1351" s="2"/>
      <c r="OZ1351" s="2"/>
      <c r="PA1351" s="2"/>
      <c r="PB1351" s="2"/>
      <c r="PC1351" s="2"/>
      <c r="PD1351" s="2"/>
      <c r="PE1351" s="2"/>
      <c r="PF1351" s="2"/>
      <c r="PG1351" s="2"/>
      <c r="PH1351" s="2"/>
      <c r="PI1351" s="2"/>
      <c r="PJ1351" s="2"/>
      <c r="PK1351" s="2"/>
      <c r="PL1351" s="2"/>
      <c r="PM1351" s="2"/>
      <c r="PN1351" s="2"/>
      <c r="PO1351" s="2"/>
      <c r="PP1351" s="2"/>
      <c r="PQ1351" s="2"/>
      <c r="PR1351" s="2"/>
      <c r="PS1351" s="2"/>
      <c r="PT1351" s="2"/>
      <c r="PU1351" s="2"/>
      <c r="PV1351" s="2"/>
      <c r="PW1351" s="2"/>
      <c r="PX1351" s="2"/>
      <c r="PY1351" s="2"/>
      <c r="PZ1351" s="2"/>
      <c r="QA1351" s="2"/>
      <c r="QB1351" s="2"/>
      <c r="QC1351" s="2"/>
      <c r="QD1351" s="2"/>
      <c r="QE1351" s="2"/>
      <c r="QF1351" s="2"/>
      <c r="QG1351" s="2"/>
      <c r="QH1351" s="2"/>
      <c r="QI1351" s="2"/>
      <c r="QJ1351" s="2"/>
      <c r="QK1351" s="2"/>
      <c r="QL1351" s="2"/>
      <c r="QM1351" s="2"/>
      <c r="QN1351" s="2"/>
      <c r="QO1351" s="2"/>
      <c r="QP1351" s="2"/>
      <c r="QQ1351" s="2"/>
      <c r="QR1351" s="2"/>
      <c r="QS1351" s="2"/>
      <c r="QT1351" s="2"/>
      <c r="QU1351" s="2"/>
      <c r="QV1351" s="2"/>
      <c r="QW1351" s="2"/>
      <c r="QX1351" s="2"/>
      <c r="QY1351" s="2"/>
      <c r="QZ1351" s="2"/>
      <c r="RA1351" s="2"/>
      <c r="RB1351" s="2"/>
      <c r="RC1351" s="2"/>
      <c r="RD1351" s="2"/>
      <c r="RE1351" s="2"/>
      <c r="RF1351" s="2"/>
      <c r="RG1351" s="2"/>
      <c r="RH1351" s="2"/>
      <c r="RI1351" s="2"/>
      <c r="RJ1351" s="2"/>
      <c r="RK1351" s="2"/>
      <c r="RL1351" s="2"/>
      <c r="RM1351" s="2"/>
      <c r="RN1351" s="2"/>
      <c r="RO1351" s="2"/>
      <c r="RP1351" s="2"/>
      <c r="RQ1351" s="2"/>
      <c r="RR1351" s="2"/>
      <c r="RS1351" s="2"/>
      <c r="RT1351" s="2"/>
      <c r="RU1351" s="2"/>
      <c r="RV1351" s="2"/>
      <c r="RW1351" s="2"/>
      <c r="RX1351" s="2"/>
      <c r="RY1351" s="2"/>
      <c r="RZ1351" s="2"/>
      <c r="SA1351" s="2"/>
      <c r="SB1351" s="2"/>
      <c r="SC1351" s="2"/>
      <c r="SD1351" s="2"/>
      <c r="SE1351" s="2"/>
      <c r="SF1351" s="2"/>
      <c r="SG1351" s="2"/>
      <c r="SH1351" s="2"/>
      <c r="SI1351" s="2"/>
      <c r="SJ1351" s="2"/>
      <c r="SK1351" s="2"/>
      <c r="SL1351" s="2"/>
      <c r="SM1351" s="2"/>
      <c r="SN1351" s="2"/>
      <c r="SO1351" s="2"/>
      <c r="SP1351" s="2"/>
      <c r="SQ1351" s="2"/>
      <c r="SR1351" s="2"/>
      <c r="SS1351" s="2"/>
      <c r="ST1351" s="2"/>
      <c r="SU1351" s="2"/>
      <c r="SV1351" s="2"/>
      <c r="SW1351" s="2"/>
      <c r="SX1351" s="2"/>
      <c r="SY1351" s="2"/>
      <c r="SZ1351" s="2"/>
      <c r="TA1351" s="2"/>
      <c r="TB1351" s="2"/>
      <c r="TC1351" s="2"/>
      <c r="TD1351" s="2"/>
      <c r="TE1351" s="2"/>
      <c r="TF1351" s="2"/>
      <c r="TG1351" s="2"/>
      <c r="TH1351" s="2"/>
      <c r="TI1351" s="2"/>
      <c r="TJ1351" s="2"/>
      <c r="TK1351" s="2"/>
      <c r="TL1351" s="2"/>
      <c r="TM1351" s="2"/>
      <c r="TN1351" s="2"/>
      <c r="TO1351" s="2"/>
      <c r="TP1351" s="2"/>
      <c r="TQ1351" s="2"/>
      <c r="TR1351" s="2"/>
      <c r="TS1351" s="2"/>
      <c r="TT1351" s="2"/>
      <c r="TU1351" s="2"/>
      <c r="TV1351" s="2"/>
      <c r="TW1351" s="2"/>
      <c r="TX1351" s="2"/>
      <c r="TY1351" s="2"/>
      <c r="TZ1351" s="2"/>
      <c r="UA1351" s="2"/>
      <c r="UB1351" s="2"/>
      <c r="UC1351" s="2"/>
      <c r="UD1351" s="2"/>
      <c r="UE1351" s="2"/>
      <c r="UF1351" s="2"/>
      <c r="UG1351" s="2"/>
      <c r="UH1351" s="2"/>
      <c r="UI1351" s="2"/>
      <c r="UJ1351" s="2"/>
      <c r="UK1351" s="2"/>
      <c r="UL1351" s="2"/>
      <c r="UM1351" s="2"/>
      <c r="UN1351" s="2"/>
      <c r="UO1351" s="2"/>
      <c r="UP1351" s="2"/>
      <c r="UQ1351" s="2"/>
      <c r="UR1351" s="2"/>
      <c r="US1351" s="2"/>
      <c r="UT1351" s="2"/>
      <c r="UU1351" s="2"/>
      <c r="UV1351" s="2"/>
      <c r="UW1351" s="2"/>
      <c r="UX1351" s="2"/>
      <c r="UY1351" s="2"/>
      <c r="UZ1351" s="2"/>
      <c r="VA1351" s="2"/>
      <c r="VB1351" s="2"/>
      <c r="VC1351" s="2"/>
      <c r="VD1351" s="2"/>
      <c r="VE1351" s="2"/>
      <c r="VF1351" s="2"/>
      <c r="VG1351" s="2"/>
      <c r="VH1351" s="2"/>
      <c r="VI1351" s="2"/>
      <c r="VJ1351" s="2"/>
      <c r="VK1351" s="2"/>
      <c r="VL1351" s="2"/>
      <c r="VM1351" s="2"/>
      <c r="VN1351" s="2"/>
      <c r="VO1351" s="2"/>
      <c r="VP1351" s="2"/>
      <c r="VQ1351" s="2"/>
      <c r="VR1351" s="2"/>
      <c r="VS1351" s="2"/>
      <c r="VT1351" s="2"/>
      <c r="VU1351" s="2"/>
      <c r="VV1351" s="2"/>
      <c r="VW1351" s="2"/>
      <c r="VX1351" s="2"/>
      <c r="VY1351" s="2"/>
      <c r="VZ1351" s="2"/>
      <c r="WA1351" s="2"/>
      <c r="WB1351" s="2"/>
      <c r="WC1351" s="2"/>
      <c r="WD1351" s="2"/>
      <c r="WE1351" s="2"/>
      <c r="WF1351" s="2"/>
      <c r="WG1351" s="2"/>
      <c r="WH1351" s="2"/>
      <c r="WI1351" s="2"/>
      <c r="WJ1351" s="2"/>
      <c r="WK1351" s="2"/>
      <c r="WL1351" s="2"/>
      <c r="WM1351" s="2"/>
      <c r="WN1351" s="2"/>
      <c r="WO1351" s="2"/>
      <c r="WP1351" s="2"/>
      <c r="WQ1351" s="2"/>
      <c r="WR1351" s="2"/>
      <c r="WS1351" s="2"/>
      <c r="WT1351" s="2"/>
      <c r="WU1351" s="2"/>
      <c r="WV1351" s="2"/>
      <c r="WW1351" s="2"/>
      <c r="WX1351" s="2"/>
      <c r="WY1351" s="2"/>
      <c r="WZ1351" s="2"/>
      <c r="XA1351" s="2"/>
      <c r="XB1351" s="2"/>
      <c r="XC1351" s="2"/>
      <c r="XD1351" s="2"/>
      <c r="XE1351" s="2"/>
      <c r="XF1351" s="2"/>
      <c r="XG1351" s="2"/>
      <c r="XH1351" s="2"/>
      <c r="XI1351" s="2"/>
      <c r="XJ1351" s="2"/>
      <c r="XK1351" s="2"/>
      <c r="XL1351" s="2"/>
      <c r="XM1351" s="2"/>
      <c r="XN1351" s="2"/>
      <c r="XO1351" s="2"/>
      <c r="XP1351" s="2"/>
      <c r="XQ1351" s="2"/>
      <c r="XR1351" s="2"/>
      <c r="XS1351" s="2"/>
      <c r="XT1351" s="2"/>
      <c r="XU1351" s="2"/>
      <c r="XV1351" s="2"/>
      <c r="XW1351" s="2"/>
      <c r="XX1351" s="2"/>
      <c r="XY1351" s="2"/>
      <c r="XZ1351" s="2"/>
      <c r="YA1351" s="2"/>
      <c r="YB1351" s="2"/>
      <c r="YC1351" s="2"/>
      <c r="YD1351" s="2"/>
      <c r="YE1351" s="2"/>
      <c r="YF1351" s="2"/>
      <c r="YG1351" s="2"/>
      <c r="YH1351" s="2"/>
      <c r="YI1351" s="2"/>
      <c r="YJ1351" s="2"/>
      <c r="YK1351" s="2"/>
      <c r="YL1351" s="2"/>
      <c r="YM1351" s="2"/>
      <c r="YN1351" s="2"/>
      <c r="YO1351" s="2"/>
      <c r="YP1351" s="2"/>
      <c r="YQ1351" s="2"/>
      <c r="YR1351" s="2"/>
      <c r="YS1351" s="2"/>
      <c r="YT1351" s="2"/>
      <c r="YU1351" s="2"/>
      <c r="YV1351" s="2"/>
      <c r="YW1351" s="2"/>
      <c r="YX1351" s="2"/>
      <c r="YY1351" s="2"/>
      <c r="YZ1351" s="2"/>
      <c r="ZA1351" s="2"/>
      <c r="ZB1351" s="2"/>
      <c r="ZC1351" s="2"/>
      <c r="ZD1351" s="2"/>
      <c r="ZE1351" s="2"/>
      <c r="ZF1351" s="2"/>
      <c r="ZG1351" s="2"/>
      <c r="ZH1351" s="2"/>
      <c r="ZI1351" s="2"/>
      <c r="ZJ1351" s="2"/>
      <c r="ZK1351" s="2"/>
      <c r="ZL1351" s="2"/>
      <c r="ZM1351" s="2"/>
      <c r="ZN1351" s="2"/>
      <c r="ZO1351" s="2"/>
      <c r="ZP1351" s="2"/>
      <c r="ZQ1351" s="2"/>
      <c r="ZR1351" s="2"/>
      <c r="ZS1351" s="2"/>
      <c r="ZT1351" s="2"/>
      <c r="ZU1351" s="2"/>
      <c r="ZV1351" s="2"/>
      <c r="ZW1351" s="2"/>
      <c r="ZX1351" s="2"/>
      <c r="ZY1351" s="2"/>
      <c r="ZZ1351" s="2"/>
      <c r="AAA1351" s="2"/>
      <c r="AAB1351" s="2"/>
      <c r="AAC1351" s="2"/>
      <c r="AAD1351" s="2"/>
      <c r="AAE1351" s="2"/>
      <c r="AAF1351" s="2"/>
      <c r="AAG1351" s="2"/>
      <c r="AAH1351" s="2"/>
      <c r="AAI1351" s="2"/>
      <c r="AAJ1351" s="2"/>
      <c r="AAK1351" s="2"/>
      <c r="AAL1351" s="2"/>
      <c r="AAM1351" s="2"/>
      <c r="AAN1351" s="2"/>
      <c r="AAO1351" s="2"/>
      <c r="AAP1351" s="2"/>
      <c r="AAQ1351" s="2"/>
      <c r="AAR1351" s="2"/>
      <c r="AAS1351" s="2"/>
      <c r="AAT1351" s="2"/>
      <c r="AAU1351" s="2"/>
      <c r="AAV1351" s="2"/>
      <c r="AAW1351" s="2"/>
      <c r="AAX1351" s="2"/>
      <c r="AAY1351" s="2"/>
      <c r="AAZ1351" s="2"/>
      <c r="ABA1351" s="2"/>
      <c r="ABB1351" s="2"/>
      <c r="ABC1351" s="2"/>
      <c r="ABD1351" s="2"/>
      <c r="ABE1351" s="2"/>
      <c r="ABF1351" s="2"/>
      <c r="ABG1351" s="2"/>
      <c r="ABH1351" s="2"/>
      <c r="ABI1351" s="2"/>
      <c r="ABJ1351" s="2"/>
      <c r="ABK1351" s="2"/>
      <c r="ABL1351" s="2"/>
      <c r="ABM1351" s="2"/>
      <c r="ABN1351" s="2"/>
      <c r="ABO1351" s="2"/>
      <c r="ABP1351" s="2"/>
      <c r="ABQ1351" s="2"/>
      <c r="ABR1351" s="2"/>
      <c r="ABS1351" s="2"/>
      <c r="ABT1351" s="2"/>
      <c r="ABU1351" s="2"/>
      <c r="ABV1351" s="2"/>
      <c r="ABW1351" s="2"/>
      <c r="ABX1351" s="2"/>
      <c r="ABY1351" s="2"/>
      <c r="ABZ1351" s="2"/>
    </row>
    <row r="1352" spans="1:754" x14ac:dyDescent="0.2">
      <c r="A1352" s="2">
        <v>1978</v>
      </c>
      <c r="B1352" s="19" t="s">
        <v>62</v>
      </c>
      <c r="C1352" s="6">
        <v>114232</v>
      </c>
      <c r="D1352" s="5">
        <v>628</v>
      </c>
      <c r="E1352" s="7">
        <f>C1352/D1352</f>
        <v>181.89808917197453</v>
      </c>
      <c r="F1352" s="11">
        <f>C1352/216410</f>
        <v>0.52784991451411667</v>
      </c>
      <c r="G1352" s="14">
        <v>21232</v>
      </c>
      <c r="H1352" s="16">
        <f>C1352/G1352</f>
        <v>5.3801808590806326</v>
      </c>
    </row>
    <row r="1353" spans="1:754" x14ac:dyDescent="0.2">
      <c r="A1353" s="2">
        <v>1974</v>
      </c>
      <c r="B1353" s="19" t="s">
        <v>62</v>
      </c>
      <c r="C1353" s="6">
        <v>118537</v>
      </c>
      <c r="D1353" s="5">
        <v>621</v>
      </c>
      <c r="E1353" s="7">
        <f>C1353/D1353</f>
        <v>190.88083735909822</v>
      </c>
      <c r="F1353" s="11">
        <f>C1353/216410</f>
        <v>0.54774271059562862</v>
      </c>
      <c r="G1353" s="14">
        <v>20431</v>
      </c>
      <c r="H1353" s="16">
        <f>C1353/G1353</f>
        <v>5.8018207625666882</v>
      </c>
    </row>
    <row r="1354" spans="1:754" x14ac:dyDescent="0.2">
      <c r="A1354" s="2">
        <v>1950</v>
      </c>
      <c r="B1354" s="19" t="s">
        <v>62</v>
      </c>
      <c r="C1354" s="6">
        <v>168012</v>
      </c>
      <c r="D1354" s="5">
        <v>1224</v>
      </c>
      <c r="E1354" s="7">
        <f>C1354/D1354</f>
        <v>137.26470588235293</v>
      </c>
      <c r="F1354" s="11">
        <f>C1354/216410</f>
        <v>0.77635968762996166</v>
      </c>
      <c r="G1354" s="12">
        <v>16381</v>
      </c>
      <c r="H1354" s="16">
        <f>C1354/G1354</f>
        <v>10.256516696172396</v>
      </c>
    </row>
    <row r="1355" spans="1:754" x14ac:dyDescent="0.2">
      <c r="A1355" s="2">
        <v>1940</v>
      </c>
      <c r="B1355" s="19" t="s">
        <v>62</v>
      </c>
      <c r="C1355" s="6">
        <v>177516</v>
      </c>
      <c r="D1355" s="5">
        <v>1548</v>
      </c>
      <c r="E1355" s="7">
        <f>C1355/D1355</f>
        <v>114.67441860465117</v>
      </c>
      <c r="F1355" s="11">
        <f>C1355/216410</f>
        <v>0.82027632734162004</v>
      </c>
      <c r="G1355" s="12">
        <v>16381</v>
      </c>
      <c r="H1355" s="16">
        <f>C1355/G1355</f>
        <v>10.836701056101582</v>
      </c>
    </row>
    <row r="1356" spans="1:754" x14ac:dyDescent="0.2">
      <c r="A1356">
        <v>1930</v>
      </c>
      <c r="B1356" s="19" t="s">
        <v>62</v>
      </c>
      <c r="C1356" s="5">
        <v>185999</v>
      </c>
      <c r="D1356" s="5">
        <v>1739</v>
      </c>
      <c r="E1356" s="7">
        <f>C1356/D1356</f>
        <v>106.95744680851064</v>
      </c>
      <c r="F1356" s="11">
        <f>C1356/216410</f>
        <v>0.85947507046809302</v>
      </c>
      <c r="G1356" s="12">
        <v>16641</v>
      </c>
      <c r="H1356" s="16">
        <f>C1356/G1356</f>
        <v>11.177152815335617</v>
      </c>
    </row>
    <row r="1357" spans="1:754" x14ac:dyDescent="0.2">
      <c r="A1357">
        <v>1920</v>
      </c>
      <c r="B1357" s="19" t="s">
        <v>62</v>
      </c>
      <c r="C1357" s="5">
        <v>198613</v>
      </c>
      <c r="D1357" s="6">
        <v>2041</v>
      </c>
      <c r="E1357" s="7">
        <f>C1357/D1357</f>
        <v>97.311611954924061</v>
      </c>
      <c r="F1357" s="11">
        <f>C1357/216410</f>
        <v>0.91776258028741742</v>
      </c>
      <c r="G1357" s="12">
        <v>16641</v>
      </c>
      <c r="H1357" s="16">
        <f>C1357/G1357</f>
        <v>11.935160146625805</v>
      </c>
    </row>
    <row r="1358" spans="1:754" x14ac:dyDescent="0.2">
      <c r="A1358">
        <v>1910</v>
      </c>
      <c r="B1358" s="19" t="s">
        <v>62</v>
      </c>
      <c r="C1358" s="5">
        <v>204214</v>
      </c>
      <c r="D1358" s="6">
        <v>2288</v>
      </c>
      <c r="E1358" s="7">
        <f>C1358/D1358</f>
        <v>89.254370629370626</v>
      </c>
      <c r="F1358" s="11">
        <f>C1358/216410</f>
        <v>0.94364400905688273</v>
      </c>
      <c r="DU1358" s="2"/>
      <c r="DV1358" s="2"/>
      <c r="DW1358" s="2"/>
      <c r="DX1358" s="2"/>
      <c r="DY1358" s="2"/>
      <c r="DZ1358" s="2"/>
      <c r="EA1358" s="2"/>
      <c r="EB1358" s="2"/>
      <c r="EC1358" s="2"/>
      <c r="ED1358" s="2"/>
      <c r="EE1358" s="2"/>
      <c r="EF1358" s="2"/>
      <c r="EG1358" s="2"/>
      <c r="EH1358" s="2"/>
      <c r="EI1358" s="2"/>
      <c r="EJ1358" s="2"/>
      <c r="EK1358" s="2"/>
      <c r="EL1358" s="2"/>
      <c r="EM1358" s="2"/>
      <c r="EN1358" s="2"/>
      <c r="EO1358" s="2"/>
      <c r="EP1358" s="2"/>
      <c r="EQ1358" s="2"/>
      <c r="ER1358" s="2"/>
      <c r="ES1358" s="2"/>
      <c r="ET1358" s="2"/>
      <c r="EU1358" s="2"/>
      <c r="EV1358" s="2"/>
      <c r="EW1358" s="2"/>
      <c r="EX1358" s="2"/>
      <c r="EY1358" s="2"/>
      <c r="EZ1358" s="2"/>
      <c r="FA1358" s="2"/>
      <c r="FB1358" s="2"/>
      <c r="FC1358" s="2"/>
      <c r="FD1358" s="2"/>
      <c r="FE1358" s="2"/>
      <c r="FF1358" s="2"/>
      <c r="FG1358" s="2"/>
      <c r="FH1358" s="2"/>
      <c r="FI1358" s="2"/>
      <c r="FJ1358" s="2"/>
      <c r="FK1358" s="2"/>
      <c r="FL1358" s="2"/>
      <c r="FM1358" s="2"/>
      <c r="FN1358" s="2"/>
      <c r="FO1358" s="2"/>
      <c r="FP1358" s="2"/>
      <c r="FQ1358" s="2"/>
      <c r="FR1358" s="2"/>
      <c r="FS1358" s="2"/>
      <c r="FT1358" s="2"/>
      <c r="FU1358" s="2"/>
      <c r="FV1358" s="2"/>
      <c r="FW1358" s="2"/>
      <c r="FX1358" s="2"/>
      <c r="FY1358" s="2"/>
      <c r="FZ1358" s="2"/>
      <c r="GA1358" s="2"/>
      <c r="GB1358" s="2"/>
      <c r="GC1358" s="2"/>
      <c r="GD1358" s="2"/>
      <c r="GE1358" s="2"/>
      <c r="GF1358" s="2"/>
      <c r="GG1358" s="2"/>
      <c r="GH1358" s="2"/>
      <c r="GI1358" s="2"/>
      <c r="GJ1358" s="2"/>
      <c r="GK1358" s="2"/>
      <c r="GL1358" s="2"/>
      <c r="GM1358" s="2"/>
      <c r="GN1358" s="2"/>
      <c r="GO1358" s="2"/>
      <c r="GP1358" s="2"/>
      <c r="GQ1358" s="2"/>
      <c r="GR1358" s="2"/>
      <c r="GS1358" s="2"/>
      <c r="GT1358" s="2"/>
      <c r="GU1358" s="2"/>
      <c r="GV1358" s="2"/>
      <c r="GW1358" s="2"/>
      <c r="GX1358" s="2"/>
      <c r="GY1358" s="2"/>
      <c r="GZ1358" s="2"/>
      <c r="HA1358" s="2"/>
      <c r="HB1358" s="2"/>
      <c r="HC1358" s="2"/>
      <c r="HD1358" s="2"/>
      <c r="HE1358" s="2"/>
      <c r="HF1358" s="2"/>
      <c r="HG1358" s="2"/>
      <c r="HH1358" s="2"/>
      <c r="HI1358" s="2"/>
      <c r="HJ1358" s="2"/>
      <c r="HK1358" s="2"/>
      <c r="HL1358" s="2"/>
      <c r="HM1358" s="2"/>
      <c r="HN1358" s="2"/>
      <c r="HO1358" s="2"/>
      <c r="HP1358" s="2"/>
      <c r="HQ1358" s="2"/>
      <c r="HR1358" s="2"/>
      <c r="HS1358" s="2"/>
      <c r="HT1358" s="2"/>
      <c r="HU1358" s="2"/>
      <c r="HV1358" s="2"/>
      <c r="HW1358" s="2"/>
      <c r="HX1358" s="2"/>
      <c r="HY1358" s="2"/>
      <c r="HZ1358" s="2"/>
      <c r="IA1358" s="2"/>
      <c r="IB1358" s="2"/>
      <c r="IC1358" s="2"/>
      <c r="ID1358" s="2"/>
      <c r="IE1358" s="2"/>
      <c r="IF1358" s="2"/>
      <c r="IG1358" s="2"/>
      <c r="IH1358" s="2"/>
      <c r="II1358" s="2"/>
      <c r="IJ1358" s="2"/>
      <c r="IK1358" s="2"/>
      <c r="IL1358" s="2"/>
      <c r="IM1358" s="2"/>
      <c r="IN1358" s="2"/>
      <c r="IO1358" s="2"/>
      <c r="IP1358" s="2"/>
      <c r="IQ1358" s="2"/>
      <c r="IR1358" s="2"/>
      <c r="IS1358" s="2"/>
      <c r="IT1358" s="2"/>
      <c r="IU1358" s="2"/>
      <c r="IV1358" s="2"/>
      <c r="IW1358" s="2"/>
      <c r="IX1358" s="2"/>
      <c r="IY1358" s="2"/>
      <c r="IZ1358" s="2"/>
      <c r="JA1358" s="2"/>
      <c r="JB1358" s="2"/>
      <c r="JC1358" s="2"/>
      <c r="JD1358" s="2"/>
      <c r="JE1358" s="2"/>
      <c r="JF1358" s="2"/>
      <c r="JG1358" s="2"/>
      <c r="JH1358" s="2"/>
      <c r="JI1358" s="2"/>
      <c r="JJ1358" s="2"/>
      <c r="JK1358" s="2"/>
      <c r="JL1358" s="2"/>
      <c r="JM1358" s="2"/>
      <c r="JN1358" s="2"/>
      <c r="JO1358" s="2"/>
      <c r="JP1358" s="2"/>
      <c r="JQ1358" s="2"/>
      <c r="JR1358" s="2"/>
      <c r="JS1358" s="2"/>
      <c r="JT1358" s="2"/>
      <c r="JU1358" s="2"/>
      <c r="JV1358" s="2"/>
      <c r="JW1358" s="2"/>
      <c r="JX1358" s="2"/>
      <c r="JY1358" s="2"/>
      <c r="JZ1358" s="2"/>
      <c r="KA1358" s="2"/>
      <c r="KB1358" s="2"/>
      <c r="KC1358" s="2"/>
      <c r="KD1358" s="2"/>
      <c r="KE1358" s="2"/>
      <c r="KF1358" s="2"/>
      <c r="KG1358" s="2"/>
      <c r="KH1358" s="2"/>
      <c r="KI1358" s="2"/>
      <c r="KJ1358" s="2"/>
      <c r="KK1358" s="2"/>
      <c r="KL1358" s="2"/>
      <c r="KM1358" s="2"/>
      <c r="KN1358" s="2"/>
      <c r="KO1358" s="2"/>
      <c r="KP1358" s="2"/>
      <c r="KQ1358" s="2"/>
      <c r="KR1358" s="2"/>
      <c r="KS1358" s="2"/>
      <c r="KT1358" s="2"/>
      <c r="KU1358" s="2"/>
      <c r="KV1358" s="2"/>
      <c r="KW1358" s="2"/>
      <c r="KX1358" s="2"/>
      <c r="KY1358" s="2"/>
      <c r="KZ1358" s="2"/>
      <c r="LA1358" s="2"/>
      <c r="LB1358" s="2"/>
      <c r="LC1358" s="2"/>
      <c r="LD1358" s="2"/>
      <c r="LE1358" s="2"/>
      <c r="LF1358" s="2"/>
      <c r="LG1358" s="2"/>
      <c r="LH1358" s="2"/>
      <c r="LI1358" s="2"/>
      <c r="LJ1358" s="2"/>
      <c r="LK1358" s="2"/>
      <c r="LL1358" s="2"/>
      <c r="LM1358" s="2"/>
      <c r="LN1358" s="2"/>
      <c r="LO1358" s="2"/>
      <c r="LP1358" s="2"/>
      <c r="LQ1358" s="2"/>
      <c r="LR1358" s="2"/>
      <c r="LS1358" s="2"/>
      <c r="LT1358" s="2"/>
      <c r="LU1358" s="2"/>
      <c r="LV1358" s="2"/>
      <c r="LW1358" s="2"/>
      <c r="LX1358" s="2"/>
      <c r="LY1358" s="2"/>
      <c r="LZ1358" s="2"/>
      <c r="MA1358" s="2"/>
      <c r="MB1358" s="2"/>
      <c r="MC1358" s="2"/>
      <c r="MD1358" s="2"/>
      <c r="ME1358" s="2"/>
      <c r="MF1358" s="2"/>
      <c r="MG1358" s="2"/>
      <c r="MH1358" s="2"/>
      <c r="MI1358" s="2"/>
      <c r="MJ1358" s="2"/>
      <c r="MK1358" s="2"/>
      <c r="ML1358" s="2"/>
      <c r="MM1358" s="2"/>
      <c r="MN1358" s="2"/>
      <c r="MO1358" s="2"/>
      <c r="MP1358" s="2"/>
      <c r="MQ1358" s="2"/>
      <c r="MR1358" s="2"/>
      <c r="MS1358" s="2"/>
      <c r="MT1358" s="2"/>
      <c r="MU1358" s="2"/>
      <c r="MV1358" s="2"/>
      <c r="MW1358" s="2"/>
      <c r="MX1358" s="2"/>
      <c r="MY1358" s="2"/>
      <c r="MZ1358" s="2"/>
      <c r="NA1358" s="2"/>
      <c r="NB1358" s="2"/>
      <c r="NC1358" s="2"/>
      <c r="ND1358" s="2"/>
      <c r="NE1358" s="2"/>
      <c r="NF1358" s="2"/>
      <c r="NG1358" s="2"/>
      <c r="NH1358" s="2"/>
      <c r="NI1358" s="2"/>
      <c r="NJ1358" s="2"/>
      <c r="NK1358" s="2"/>
      <c r="NL1358" s="2"/>
      <c r="NM1358" s="2"/>
      <c r="NN1358" s="2"/>
      <c r="NO1358" s="2"/>
      <c r="NP1358" s="2"/>
      <c r="NQ1358" s="2"/>
      <c r="NR1358" s="2"/>
      <c r="NS1358" s="2"/>
      <c r="NT1358" s="2"/>
      <c r="NU1358" s="2"/>
      <c r="NV1358" s="2"/>
      <c r="NW1358" s="2"/>
      <c r="NX1358" s="2"/>
      <c r="NY1358" s="2"/>
      <c r="NZ1358" s="2"/>
      <c r="OA1358" s="2"/>
      <c r="OB1358" s="2"/>
      <c r="OC1358" s="2"/>
      <c r="OD1358" s="2"/>
      <c r="OE1358" s="2"/>
      <c r="OF1358" s="2"/>
      <c r="OG1358" s="2"/>
      <c r="OH1358" s="2"/>
      <c r="OI1358" s="2"/>
      <c r="OJ1358" s="2"/>
      <c r="OK1358" s="2"/>
      <c r="OL1358" s="2"/>
      <c r="OM1358" s="2"/>
      <c r="ON1358" s="2"/>
      <c r="OO1358" s="2"/>
      <c r="OP1358" s="2"/>
      <c r="OQ1358" s="2"/>
      <c r="OR1358" s="2"/>
      <c r="OS1358" s="2"/>
      <c r="OT1358" s="2"/>
      <c r="OU1358" s="2"/>
      <c r="OV1358" s="2"/>
      <c r="OW1358" s="2"/>
      <c r="OX1358" s="2"/>
      <c r="OY1358" s="2"/>
      <c r="OZ1358" s="2"/>
      <c r="PA1358" s="2"/>
      <c r="PB1358" s="2"/>
      <c r="PC1358" s="2"/>
      <c r="PD1358" s="2"/>
      <c r="PE1358" s="2"/>
      <c r="PF1358" s="2"/>
      <c r="PG1358" s="2"/>
      <c r="PH1358" s="2"/>
      <c r="PI1358" s="2"/>
      <c r="PJ1358" s="2"/>
      <c r="PK1358" s="2"/>
      <c r="PL1358" s="2"/>
      <c r="PM1358" s="2"/>
      <c r="PN1358" s="2"/>
      <c r="PO1358" s="2"/>
      <c r="PP1358" s="2"/>
      <c r="PQ1358" s="2"/>
      <c r="PR1358" s="2"/>
      <c r="PS1358" s="2"/>
      <c r="PT1358" s="2"/>
      <c r="PU1358" s="2"/>
      <c r="PV1358" s="2"/>
      <c r="PW1358" s="2"/>
      <c r="PX1358" s="2"/>
      <c r="PY1358" s="2"/>
      <c r="PZ1358" s="2"/>
      <c r="QA1358" s="2"/>
      <c r="QB1358" s="2"/>
      <c r="QC1358" s="2"/>
      <c r="QD1358" s="2"/>
      <c r="QE1358" s="2"/>
      <c r="QF1358" s="2"/>
      <c r="QG1358" s="2"/>
      <c r="QH1358" s="2"/>
      <c r="QI1358" s="2"/>
      <c r="QJ1358" s="2"/>
      <c r="QK1358" s="2"/>
      <c r="QL1358" s="2"/>
      <c r="QM1358" s="2"/>
      <c r="QN1358" s="2"/>
      <c r="QO1358" s="2"/>
      <c r="QP1358" s="2"/>
      <c r="QQ1358" s="2"/>
      <c r="QR1358" s="2"/>
      <c r="QS1358" s="2"/>
      <c r="QT1358" s="2"/>
      <c r="QU1358" s="2"/>
      <c r="QV1358" s="2"/>
      <c r="QW1358" s="2"/>
      <c r="QX1358" s="2"/>
      <c r="QY1358" s="2"/>
      <c r="QZ1358" s="2"/>
      <c r="RA1358" s="2"/>
      <c r="RB1358" s="2"/>
      <c r="RC1358" s="2"/>
      <c r="RD1358" s="2"/>
      <c r="RE1358" s="2"/>
      <c r="RF1358" s="2"/>
      <c r="RG1358" s="2"/>
      <c r="RH1358" s="2"/>
      <c r="RI1358" s="2"/>
      <c r="RJ1358" s="2"/>
      <c r="RK1358" s="2"/>
      <c r="RL1358" s="2"/>
      <c r="RM1358" s="2"/>
      <c r="RN1358" s="2"/>
      <c r="RO1358" s="2"/>
      <c r="RP1358" s="2"/>
      <c r="RQ1358" s="2"/>
      <c r="RR1358" s="2"/>
      <c r="RS1358" s="2"/>
      <c r="RT1358" s="2"/>
      <c r="RU1358" s="2"/>
      <c r="RV1358" s="2"/>
      <c r="RW1358" s="2"/>
      <c r="RX1358" s="2"/>
      <c r="RY1358" s="2"/>
      <c r="RZ1358" s="2"/>
      <c r="SA1358" s="2"/>
      <c r="SB1358" s="2"/>
      <c r="SC1358" s="2"/>
      <c r="SD1358" s="2"/>
      <c r="SE1358" s="2"/>
      <c r="SF1358" s="2"/>
      <c r="SG1358" s="2"/>
      <c r="SH1358" s="2"/>
      <c r="SI1358" s="2"/>
      <c r="SJ1358" s="2"/>
      <c r="SK1358" s="2"/>
      <c r="SL1358" s="2"/>
      <c r="SM1358" s="2"/>
      <c r="SN1358" s="2"/>
      <c r="SO1358" s="2"/>
      <c r="SP1358" s="2"/>
      <c r="SQ1358" s="2"/>
      <c r="SR1358" s="2"/>
      <c r="SS1358" s="2"/>
      <c r="ST1358" s="2"/>
      <c r="SU1358" s="2"/>
      <c r="SV1358" s="2"/>
      <c r="SW1358" s="2"/>
      <c r="SX1358" s="2"/>
      <c r="SY1358" s="2"/>
      <c r="SZ1358" s="2"/>
      <c r="TA1358" s="2"/>
      <c r="TB1358" s="2"/>
      <c r="TC1358" s="2"/>
      <c r="TD1358" s="2"/>
      <c r="TE1358" s="2"/>
      <c r="TF1358" s="2"/>
      <c r="TG1358" s="2"/>
      <c r="TH1358" s="2"/>
      <c r="TI1358" s="2"/>
      <c r="TJ1358" s="2"/>
      <c r="TK1358" s="2"/>
      <c r="TL1358" s="2"/>
      <c r="TM1358" s="2"/>
      <c r="TN1358" s="2"/>
      <c r="TO1358" s="2"/>
      <c r="TP1358" s="2"/>
      <c r="TQ1358" s="2"/>
      <c r="TR1358" s="2"/>
      <c r="TS1358" s="2"/>
      <c r="TT1358" s="2"/>
      <c r="TU1358" s="2"/>
      <c r="TV1358" s="2"/>
      <c r="TW1358" s="2"/>
      <c r="TX1358" s="2"/>
      <c r="TY1358" s="2"/>
      <c r="TZ1358" s="2"/>
      <c r="UA1358" s="2"/>
      <c r="UB1358" s="2"/>
      <c r="UC1358" s="2"/>
      <c r="UD1358" s="2"/>
      <c r="UE1358" s="2"/>
      <c r="UF1358" s="2"/>
      <c r="UG1358" s="2"/>
      <c r="UH1358" s="2"/>
      <c r="UI1358" s="2"/>
      <c r="UJ1358" s="2"/>
      <c r="UK1358" s="2"/>
      <c r="UL1358" s="2"/>
      <c r="UM1358" s="2"/>
      <c r="UN1358" s="2"/>
      <c r="UO1358" s="2"/>
      <c r="UP1358" s="2"/>
      <c r="UQ1358" s="2"/>
      <c r="UR1358" s="2"/>
      <c r="US1358" s="2"/>
      <c r="UT1358" s="2"/>
      <c r="UU1358" s="2"/>
      <c r="UV1358" s="2"/>
      <c r="UW1358" s="2"/>
      <c r="UX1358" s="2"/>
      <c r="UY1358" s="2"/>
      <c r="UZ1358" s="2"/>
      <c r="VA1358" s="2"/>
      <c r="VB1358" s="2"/>
      <c r="VC1358" s="2"/>
      <c r="VD1358" s="2"/>
      <c r="VE1358" s="2"/>
      <c r="VF1358" s="2"/>
      <c r="VG1358" s="2"/>
      <c r="VH1358" s="2"/>
      <c r="VI1358" s="2"/>
      <c r="VJ1358" s="2"/>
      <c r="VK1358" s="2"/>
      <c r="VL1358" s="2"/>
      <c r="VM1358" s="2"/>
      <c r="VN1358" s="2"/>
      <c r="VO1358" s="2"/>
      <c r="VP1358" s="2"/>
      <c r="VQ1358" s="2"/>
      <c r="VR1358" s="2"/>
      <c r="VS1358" s="2"/>
      <c r="VT1358" s="2"/>
      <c r="VU1358" s="2"/>
      <c r="VV1358" s="2"/>
      <c r="VW1358" s="2"/>
      <c r="VX1358" s="2"/>
      <c r="VY1358" s="2"/>
      <c r="VZ1358" s="2"/>
      <c r="WA1358" s="2"/>
      <c r="WB1358" s="2"/>
      <c r="WC1358" s="2"/>
      <c r="WD1358" s="2"/>
      <c r="WE1358" s="2"/>
      <c r="WF1358" s="2"/>
      <c r="WG1358" s="2"/>
      <c r="WH1358" s="2"/>
      <c r="WI1358" s="2"/>
      <c r="WJ1358" s="2"/>
      <c r="WK1358" s="2"/>
      <c r="WL1358" s="2"/>
      <c r="WM1358" s="2"/>
      <c r="WN1358" s="2"/>
      <c r="WO1358" s="2"/>
      <c r="WP1358" s="2"/>
      <c r="WQ1358" s="2"/>
      <c r="WR1358" s="2"/>
      <c r="WS1358" s="2"/>
      <c r="WT1358" s="2"/>
      <c r="WU1358" s="2"/>
      <c r="WV1358" s="2"/>
      <c r="WW1358" s="2"/>
      <c r="WX1358" s="2"/>
      <c r="WY1358" s="2"/>
      <c r="WZ1358" s="2"/>
      <c r="XA1358" s="2"/>
      <c r="XB1358" s="2"/>
      <c r="XC1358" s="2"/>
      <c r="XD1358" s="2"/>
      <c r="XE1358" s="2"/>
      <c r="XF1358" s="2"/>
      <c r="XG1358" s="2"/>
      <c r="XH1358" s="2"/>
      <c r="XI1358" s="2"/>
      <c r="XJ1358" s="2"/>
      <c r="XK1358" s="2"/>
      <c r="XL1358" s="2"/>
      <c r="XM1358" s="2"/>
      <c r="XN1358" s="2"/>
      <c r="XO1358" s="2"/>
      <c r="XP1358" s="2"/>
      <c r="XQ1358" s="2"/>
      <c r="XR1358" s="2"/>
      <c r="XS1358" s="2"/>
      <c r="XT1358" s="2"/>
      <c r="XU1358" s="2"/>
      <c r="XV1358" s="2"/>
      <c r="XW1358" s="2"/>
      <c r="XX1358" s="2"/>
      <c r="XY1358" s="2"/>
      <c r="XZ1358" s="2"/>
      <c r="YA1358" s="2"/>
      <c r="YB1358" s="2"/>
      <c r="YC1358" s="2"/>
      <c r="YD1358" s="2"/>
      <c r="YE1358" s="2"/>
      <c r="YF1358" s="2"/>
      <c r="YG1358" s="2"/>
      <c r="YH1358" s="2"/>
      <c r="YI1358" s="2"/>
      <c r="YJ1358" s="2"/>
      <c r="YK1358" s="2"/>
      <c r="YL1358" s="2"/>
      <c r="YM1358" s="2"/>
      <c r="YN1358" s="2"/>
      <c r="YO1358" s="2"/>
      <c r="YP1358" s="2"/>
      <c r="YQ1358" s="2"/>
      <c r="YR1358" s="2"/>
      <c r="YS1358" s="2"/>
      <c r="YT1358" s="2"/>
      <c r="YU1358" s="2"/>
      <c r="YV1358" s="2"/>
      <c r="YW1358" s="2"/>
      <c r="YX1358" s="2"/>
      <c r="YY1358" s="2"/>
      <c r="YZ1358" s="2"/>
      <c r="ZA1358" s="2"/>
      <c r="ZB1358" s="2"/>
      <c r="ZC1358" s="2"/>
      <c r="ZD1358" s="2"/>
      <c r="ZE1358" s="2"/>
      <c r="ZF1358" s="2"/>
      <c r="ZG1358" s="2"/>
      <c r="ZH1358" s="2"/>
      <c r="ZI1358" s="2"/>
      <c r="ZJ1358" s="2"/>
      <c r="ZK1358" s="2"/>
      <c r="ZL1358" s="2"/>
      <c r="ZM1358" s="2"/>
      <c r="ZN1358" s="2"/>
      <c r="ZO1358" s="2"/>
      <c r="ZP1358" s="2"/>
      <c r="ZQ1358" s="2"/>
      <c r="ZR1358" s="2"/>
      <c r="ZS1358" s="2"/>
      <c r="ZT1358" s="2"/>
      <c r="ZU1358" s="2"/>
      <c r="ZV1358" s="2"/>
      <c r="ZW1358" s="2"/>
      <c r="ZX1358" s="2"/>
      <c r="ZY1358" s="2"/>
      <c r="ZZ1358" s="2"/>
      <c r="AAA1358" s="2"/>
      <c r="AAB1358" s="2"/>
      <c r="AAC1358" s="2"/>
      <c r="AAD1358" s="2"/>
      <c r="AAE1358" s="2"/>
      <c r="AAF1358" s="2"/>
      <c r="AAG1358" s="2"/>
      <c r="AAH1358" s="2"/>
      <c r="AAI1358" s="2"/>
      <c r="AAJ1358" s="2"/>
      <c r="AAK1358" s="2"/>
      <c r="AAL1358" s="2"/>
      <c r="AAM1358" s="2"/>
      <c r="AAN1358" s="2"/>
      <c r="AAO1358" s="2"/>
      <c r="AAP1358" s="2"/>
      <c r="AAQ1358" s="2"/>
      <c r="AAR1358" s="2"/>
      <c r="AAS1358" s="2"/>
      <c r="AAT1358" s="2"/>
      <c r="AAU1358" s="2"/>
      <c r="AAV1358" s="2"/>
      <c r="AAW1358" s="2"/>
      <c r="AAX1358" s="2"/>
      <c r="AAY1358" s="2"/>
      <c r="AAZ1358" s="2"/>
      <c r="ABA1358" s="2"/>
      <c r="ABB1358" s="2"/>
      <c r="ABC1358" s="2"/>
      <c r="ABD1358" s="2"/>
      <c r="ABE1358" s="2"/>
      <c r="ABF1358" s="2"/>
      <c r="ABG1358" s="2"/>
      <c r="ABH1358" s="2"/>
      <c r="ABI1358" s="2"/>
      <c r="ABJ1358" s="2"/>
      <c r="ABK1358" s="2"/>
      <c r="ABL1358" s="2"/>
      <c r="ABM1358" s="2"/>
      <c r="ABN1358" s="2"/>
      <c r="ABO1358" s="2"/>
      <c r="ABP1358" s="2"/>
      <c r="ABQ1358" s="2"/>
      <c r="ABR1358" s="2"/>
      <c r="ABS1358" s="2"/>
      <c r="ABT1358" s="2"/>
      <c r="ABU1358" s="2"/>
      <c r="ABV1358" s="2"/>
      <c r="ABW1358" s="2"/>
      <c r="ABX1358" s="2"/>
      <c r="ABY1358" s="2"/>
      <c r="ABZ1358" s="2"/>
    </row>
    <row r="1359" spans="1:754" x14ac:dyDescent="0.2">
      <c r="A1359">
        <v>1925</v>
      </c>
      <c r="B1359" s="19" t="s">
        <v>62</v>
      </c>
      <c r="C1359" s="5">
        <v>194674</v>
      </c>
      <c r="D1359" s="6">
        <v>1997</v>
      </c>
      <c r="E1359" s="7">
        <f>C1359/D1359</f>
        <v>97.483224837255889</v>
      </c>
      <c r="F1359" s="11">
        <f>C1359/216410</f>
        <v>0.89956101843722569</v>
      </c>
      <c r="G1359" s="15"/>
    </row>
    <row r="1360" spans="1:754" x14ac:dyDescent="0.2">
      <c r="A1360" s="2">
        <v>1935</v>
      </c>
      <c r="B1360" s="19" t="s">
        <v>62</v>
      </c>
      <c r="C1360" s="5">
        <v>188074</v>
      </c>
      <c r="D1360" s="6">
        <v>1768</v>
      </c>
      <c r="E1360" s="7">
        <f>C1360/D1360</f>
        <v>106.37669683257919</v>
      </c>
      <c r="F1360" s="11">
        <f>C1360/216410</f>
        <v>0.86906335197079621</v>
      </c>
    </row>
    <row r="1361" spans="1:7" x14ac:dyDescent="0.2">
      <c r="A1361" s="2">
        <v>1945</v>
      </c>
      <c r="B1361" s="19" t="s">
        <v>62</v>
      </c>
      <c r="C1361" s="6">
        <v>175893</v>
      </c>
      <c r="D1361" s="5">
        <v>1357</v>
      </c>
      <c r="E1361" s="7">
        <f>C1361/D1361</f>
        <v>129.61901252763448</v>
      </c>
      <c r="F1361" s="11">
        <f>C1361/216410</f>
        <v>0.81277667390601172</v>
      </c>
    </row>
    <row r="1362" spans="1:7" x14ac:dyDescent="0.2">
      <c r="A1362" s="2">
        <v>1954</v>
      </c>
      <c r="B1362" s="19" t="s">
        <v>62</v>
      </c>
      <c r="C1362" s="6">
        <v>156772</v>
      </c>
      <c r="D1362" s="5">
        <v>1183</v>
      </c>
      <c r="E1362" s="7">
        <f>C1362/D1362</f>
        <v>132.52071005917159</v>
      </c>
      <c r="F1362" s="11">
        <f>C1362/216410</f>
        <v>0.72442123746592113</v>
      </c>
    </row>
    <row r="1363" spans="1:7" x14ac:dyDescent="0.2">
      <c r="A1363" s="2">
        <v>1959</v>
      </c>
      <c r="B1363" s="19" t="s">
        <v>62</v>
      </c>
      <c r="C1363" s="6">
        <v>150480</v>
      </c>
      <c r="D1363" s="5">
        <v>1020</v>
      </c>
      <c r="E1363" s="7">
        <f>C1363/D1363</f>
        <v>147.52941176470588</v>
      </c>
      <c r="F1363" s="11">
        <f>C1363/216410</f>
        <v>0.69534679543459177</v>
      </c>
    </row>
    <row r="1364" spans="1:7" x14ac:dyDescent="0.2">
      <c r="A1364" s="2">
        <v>1964</v>
      </c>
      <c r="B1364" s="19" t="s">
        <v>62</v>
      </c>
      <c r="C1364" s="6">
        <v>140147</v>
      </c>
      <c r="D1364" s="5">
        <v>833</v>
      </c>
      <c r="E1364" s="7">
        <f>C1364/D1364</f>
        <v>168.24369747899161</v>
      </c>
      <c r="F1364" s="11">
        <f>C1364/216410</f>
        <v>0.64759946398040757</v>
      </c>
    </row>
    <row r="1365" spans="1:7" x14ac:dyDescent="0.2">
      <c r="A1365" s="2">
        <v>1969</v>
      </c>
      <c r="B1365" s="19" t="s">
        <v>62</v>
      </c>
      <c r="C1365" s="6">
        <v>125421</v>
      </c>
      <c r="D1365" s="5">
        <v>741</v>
      </c>
      <c r="E1365" s="7">
        <f>C1365/D1365</f>
        <v>169.2591093117409</v>
      </c>
      <c r="F1365" s="11">
        <f>C1365/216410</f>
        <v>0.57955270089182576</v>
      </c>
      <c r="G1365" s="15"/>
    </row>
    <row r="1366" spans="1:7" x14ac:dyDescent="0.2">
      <c r="E1366" s="7"/>
    </row>
    <row r="1367" spans="1:7" x14ac:dyDescent="0.2">
      <c r="E1367" s="7"/>
    </row>
    <row r="1368" spans="1:7" x14ac:dyDescent="0.2">
      <c r="E1368" s="7"/>
    </row>
    <row r="1369" spans="1:7" x14ac:dyDescent="0.2">
      <c r="E1369" s="7"/>
    </row>
  </sheetData>
  <autoFilter ref="A1:ACB1" xr:uid="{01D8838D-A341-444C-AFA9-DD1273471CCE}">
    <sortState xmlns:xlrd2="http://schemas.microsoft.com/office/spreadsheetml/2017/richdata2" ref="A2:ABZ1365">
      <sortCondition ref="B1:B13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2021-11-06T19:33:11Z</dcterms:created>
  <dcterms:modified xsi:type="dcterms:W3CDTF">2021-11-15T22:15:16Z</dcterms:modified>
</cp:coreProperties>
</file>