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drawings/drawing4.xml" ContentType="application/vnd.openxmlformats-officedocument.drawingml.chartshapes+xml"/>
  <Override PartName="/xl/drawings/drawing8.xml" ContentType="application/vnd.openxmlformats-officedocument.drawingml.chartshapes+xml"/>
  <Override PartName="/xl/drawings/drawing6.xml" ContentType="application/vnd.openxmlformats-officedocument.drawingml.chartshapes+xml"/>
  <Override PartName="/xl/drawings/drawing9.xml" ContentType="application/vnd.openxmlformats-officedocument.drawingml.chartshapes+xml"/>
  <Override PartName="/xl/drawings/drawing13.xml" ContentType="application/vnd.openxmlformats-officedocument.drawingml.chartshapes+xml"/>
  <Override PartName="/xl/drawings/drawing5.xml" ContentType="application/vnd.openxmlformats-officedocument.drawingml.chartshapes+xml"/>
  <Override PartName="/xl/drawings/drawing16.xml" ContentType="application/vnd.openxmlformats-officedocument.drawingml.chartshapes+xml"/>
  <Override PartName="/xl/drawings/drawing10.xml" ContentType="application/vnd.openxmlformats-officedocument.drawingml.chartshap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3.xml" ContentType="application/vnd.openxmlformats-officedocument.drawingml.char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7.xml" ContentType="application/vnd.openxmlformats-officedocument.spreadsheetml.worksheet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Alcor1\AS4355025\Halliburton\2013-07-08DataSubmittal\CD1of1\FluidAnalysis\"/>
    </mc:Choice>
  </mc:AlternateContent>
  <bookViews>
    <workbookView xWindow="6660" yWindow="105" windowWidth="12315" windowHeight="7935" firstSheet="5" activeTab="8"/>
  </bookViews>
  <sheets>
    <sheet name="Specs" sheetId="19" state="hidden" r:id="rId1"/>
    <sheet name="Cover" sheetId="11" r:id="rId2"/>
    <sheet name="Data" sheetId="1" r:id="rId3"/>
    <sheet name="Source Potential Logs" sheetId="12" r:id="rId4"/>
    <sheet name="HC Indicator and Maturity Logs" sheetId="13" r:id="rId5"/>
    <sheet name="Pseudo Van Krevelen Plot" sheetId="14" r:id="rId6"/>
    <sheet name="Kerogen Quality Plot" sheetId="8" r:id="rId7"/>
    <sheet name="Kerogen Type and Maturity" sheetId="16" r:id="rId8"/>
    <sheet name="Kerogen Conversion and Maturity" sheetId="18" r:id="rId9"/>
  </sheets>
  <definedNames>
    <definedName name="_xlnm.Print_Area" localSheetId="1">Cover!$A$1:$H$44</definedName>
    <definedName name="_xlnm.Print_Area" localSheetId="2">Data!$A$1:$X$17</definedName>
    <definedName name="_xlnm.Print_Area" localSheetId="4">'HC Indicator and Maturity Logs'!$A$1:$X$68</definedName>
    <definedName name="_xlnm.Print_Area" localSheetId="8">'Kerogen Conversion and Maturity'!$A$1:$X$72</definedName>
    <definedName name="_xlnm.Print_Area" localSheetId="6">'Kerogen Quality Plot'!$A$1:$X$72</definedName>
    <definedName name="_xlnm.Print_Area" localSheetId="7">'Kerogen Type and Maturity'!$A$1:$M$74</definedName>
    <definedName name="_xlnm.Print_Area" localSheetId="5">'Pseudo Van Krevelen Plot'!$A$1:$M$74</definedName>
    <definedName name="_xlnm.Print_Area" localSheetId="3">'Source Potential Logs'!$A$1:$X$68</definedName>
  </definedNames>
  <calcPr calcId="152511"/>
</workbook>
</file>

<file path=xl/calcChain.xml><?xml version="1.0" encoding="utf-8"?>
<calcChain xmlns="http://schemas.openxmlformats.org/spreadsheetml/2006/main">
  <c r="C151" i="8" l="1"/>
  <c r="C152" i="8"/>
  <c r="C153" i="8"/>
  <c r="C154" i="8"/>
  <c r="I21" i="19"/>
  <c r="L21" i="19" s="1"/>
  <c r="I20" i="19"/>
  <c r="K20" i="19" s="1"/>
  <c r="I16" i="1"/>
  <c r="I15" i="1"/>
  <c r="R16" i="1"/>
  <c r="R15" i="1"/>
  <c r="A8" i="1"/>
  <c r="A9" i="12" s="1"/>
  <c r="W16" i="1"/>
  <c r="V16" i="1"/>
  <c r="U16" i="1"/>
  <c r="T16" i="1"/>
  <c r="S16" i="1"/>
  <c r="X8" i="1"/>
  <c r="X9" i="8" s="1"/>
  <c r="C153" i="18"/>
  <c r="C154" i="18"/>
  <c r="W15" i="1"/>
  <c r="V15" i="1"/>
  <c r="U15" i="1"/>
  <c r="T15" i="1"/>
  <c r="S15" i="1"/>
  <c r="M8" i="16"/>
  <c r="X9" i="13" l="1"/>
  <c r="X9" i="12"/>
  <c r="M21" i="19"/>
  <c r="F21" i="19" s="1"/>
  <c r="A9" i="18"/>
  <c r="K21" i="19"/>
  <c r="X9" i="18"/>
  <c r="L20" i="19"/>
  <c r="A9" i="8"/>
  <c r="A8" i="16"/>
  <c r="A8" i="14"/>
  <c r="M20" i="19"/>
  <c r="F22" i="19" s="1"/>
  <c r="M8" i="14"/>
  <c r="A9" i="13"/>
</calcChain>
</file>

<file path=xl/sharedStrings.xml><?xml version="1.0" encoding="utf-8"?>
<sst xmlns="http://schemas.openxmlformats.org/spreadsheetml/2006/main" count="145" uniqueCount="116">
  <si>
    <t>Depth</t>
  </si>
  <si>
    <t>Sample</t>
  </si>
  <si>
    <t>Type</t>
  </si>
  <si>
    <t>Conc.</t>
  </si>
  <si>
    <t>Sample ID</t>
  </si>
  <si>
    <t>9748 Whithorn Drive</t>
  </si>
  <si>
    <t>Houston, TX 77095</t>
  </si>
  <si>
    <t>281.856.9333</t>
  </si>
  <si>
    <t>Formation</t>
  </si>
  <si>
    <t>Name</t>
  </si>
  <si>
    <t>Measured</t>
  </si>
  <si>
    <t>Source Rock Analyses</t>
  </si>
  <si>
    <t>ID</t>
  </si>
  <si>
    <t>Project /</t>
  </si>
  <si>
    <t>Rock</t>
  </si>
  <si>
    <t>Well</t>
  </si>
  <si>
    <t>Upper</t>
  </si>
  <si>
    <t>Lower</t>
  </si>
  <si>
    <t>Median</t>
  </si>
  <si>
    <t>Leco</t>
  </si>
  <si>
    <t>TOC</t>
  </si>
  <si>
    <t>(wt%)</t>
  </si>
  <si>
    <t>S1</t>
  </si>
  <si>
    <t>S2</t>
  </si>
  <si>
    <t>Rock-Eval</t>
  </si>
  <si>
    <t>Tmax</t>
  </si>
  <si>
    <t>(°C)</t>
  </si>
  <si>
    <t>%Ro</t>
  </si>
  <si>
    <t>Hydrogen</t>
  </si>
  <si>
    <t>Index</t>
  </si>
  <si>
    <t>(S2x100/TOC)</t>
  </si>
  <si>
    <t>Oxygen</t>
  </si>
  <si>
    <t>(S3x100/TOC)</t>
  </si>
  <si>
    <t>S3</t>
  </si>
  <si>
    <t>(mg HC/g)</t>
  </si>
  <si>
    <t>(mg CO2/g)</t>
  </si>
  <si>
    <t>S2/S3</t>
  </si>
  <si>
    <t>(wt% HC)</t>
  </si>
  <si>
    <t>S1/TOC</t>
  </si>
  <si>
    <t>Norm. Oil</t>
  </si>
  <si>
    <t>Content</t>
  </si>
  <si>
    <t>Production</t>
  </si>
  <si>
    <t>(S1/(S1+S2)</t>
  </si>
  <si>
    <t>Experimental</t>
  </si>
  <si>
    <t>Notations</t>
  </si>
  <si>
    <t>(Vitrinite Refl.)</t>
  </si>
  <si>
    <t xml:space="preserve">Total Organic Carbon </t>
  </si>
  <si>
    <t>Oil Potential, S2</t>
  </si>
  <si>
    <t>Hydrogen Index, S2/TOC</t>
  </si>
  <si>
    <t>Norm. Oil Content, S1/TOC</t>
  </si>
  <si>
    <t>Production Index, S1/(S1+S2)</t>
  </si>
  <si>
    <t>Maturity Indicators</t>
  </si>
  <si>
    <t>Carbonate</t>
  </si>
  <si>
    <t>(mg HC/mg CO2)</t>
  </si>
  <si>
    <t>Pseudo Van Krevelen Plot</t>
  </si>
  <si>
    <t>Lines</t>
  </si>
  <si>
    <t>HI = 50</t>
  </si>
  <si>
    <t>HI = 200</t>
  </si>
  <si>
    <t>HI = 350</t>
  </si>
  <si>
    <t>HI = 700</t>
  </si>
  <si>
    <t>Kerogen Quality Plot</t>
  </si>
  <si>
    <t>Percent</t>
  </si>
  <si>
    <t>Kerogen Type and Maturity</t>
  </si>
  <si>
    <t>218 Higgins Street</t>
  </si>
  <si>
    <t>Humble, TX  77338</t>
  </si>
  <si>
    <t>832.644.1184</t>
  </si>
  <si>
    <t>(ft)</t>
  </si>
  <si>
    <t>Calculated</t>
  </si>
  <si>
    <t>(RE TMAX)</t>
  </si>
  <si>
    <t>Source Potential Logs</t>
  </si>
  <si>
    <t>HC Indicator and Maturity Logs</t>
  </si>
  <si>
    <t>Graph1</t>
  </si>
  <si>
    <t>Poor</t>
  </si>
  <si>
    <t>Low Maturity</t>
  </si>
  <si>
    <t>Fair</t>
  </si>
  <si>
    <t>Early Mature</t>
  </si>
  <si>
    <t>Good</t>
  </si>
  <si>
    <t>Mature/Stained</t>
  </si>
  <si>
    <t>Excellent</t>
  </si>
  <si>
    <t>Oil / Gas Production or Contamination</t>
  </si>
  <si>
    <t>Graph2</t>
  </si>
  <si>
    <t>Immature</t>
  </si>
  <si>
    <t>Oil Gen.</t>
  </si>
  <si>
    <t>Good-Excellent</t>
  </si>
  <si>
    <t>Gas Generation</t>
  </si>
  <si>
    <t>Graph3</t>
  </si>
  <si>
    <t>Gas</t>
  </si>
  <si>
    <t>Mixed</t>
  </si>
  <si>
    <t>Oil Generation</t>
  </si>
  <si>
    <t>Oil(Type II)</t>
  </si>
  <si>
    <t>Oil(Type I)</t>
  </si>
  <si>
    <t>Chart Lines:</t>
  </si>
  <si>
    <t>For Chart Lines:</t>
  </si>
  <si>
    <t>Depth Range</t>
  </si>
  <si>
    <t>County</t>
  </si>
  <si>
    <t>State</t>
  </si>
  <si>
    <t>Diff</t>
  </si>
  <si>
    <t>&lt;100</t>
  </si>
  <si>
    <t>&lt;1000</t>
  </si>
  <si>
    <t>&gt;1001</t>
  </si>
  <si>
    <t>For Chart Depth Ranges:</t>
  </si>
  <si>
    <t>Range of Project</t>
  </si>
  <si>
    <t>Axes</t>
  </si>
  <si>
    <t>Y</t>
  </si>
  <si>
    <t>Bottom</t>
  </si>
  <si>
    <t>Max</t>
  </si>
  <si>
    <t>Top</t>
  </si>
  <si>
    <t>Min</t>
  </si>
  <si>
    <t>Tick</t>
  </si>
  <si>
    <t>Leco TOC, Rock-Eval and Maturity Testing</t>
  </si>
  <si>
    <t>RHAL-121201-001</t>
  </si>
  <si>
    <t>RHAL-121201-002</t>
  </si>
  <si>
    <t>Alcor 1</t>
  </si>
  <si>
    <t>HRZ</t>
  </si>
  <si>
    <t>Shublik B</t>
  </si>
  <si>
    <t>Halliburton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</si>
</sst>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77" formatCode="#,##0.0"/>
    <numFmt numFmtId="198" formatCode="[$-409]h:mm\ AM/PM;@"/>
    <numFmt numFmtId="200" formatCode="[$-409]mmmm\ d\,\ yyyy;@"/>
  </numFmts>
  <fonts count="30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7.5"/>
      <color indexed="17"/>
      <name val="Arial"/>
      <family val="2"/>
    </font>
    <font>
      <sz val="8"/>
      <color indexed="63"/>
      <name val="Verdana"/>
      <family val="2"/>
    </font>
    <font>
      <b/>
      <sz val="24"/>
      <name val="Arial"/>
      <family val="2"/>
    </font>
    <font>
      <sz val="2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Times New Roman"/>
      <family val="1"/>
    </font>
    <font>
      <sz val="10"/>
      <color indexed="12"/>
      <name val="Arial"/>
      <family val="2"/>
    </font>
    <font>
      <b/>
      <i/>
      <sz val="10"/>
      <color indexed="60"/>
      <name val="Arial"/>
      <family val="2"/>
    </font>
    <font>
      <sz val="10"/>
      <name val="Wingdings"/>
      <charset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</fills>
  <borders count="3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23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3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9" fillId="3" borderId="7" xfId="0" applyFont="1" applyFill="1" applyBorder="1" applyAlignment="1"/>
    <xf numFmtId="0" fontId="0" fillId="3" borderId="8" xfId="0" applyFill="1" applyBorder="1"/>
    <xf numFmtId="3" fontId="0" fillId="3" borderId="8" xfId="0" applyNumberFormat="1" applyFill="1" applyBorder="1"/>
    <xf numFmtId="0" fontId="9" fillId="3" borderId="9" xfId="0" applyFont="1" applyFill="1" applyBorder="1" applyAlignment="1">
      <alignment horizontal="right"/>
    </xf>
    <xf numFmtId="3" fontId="3" fillId="2" borderId="10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7" fillId="3" borderId="7" xfId="0" applyFont="1" applyFill="1" applyBorder="1" applyAlignment="1"/>
    <xf numFmtId="0" fontId="4" fillId="3" borderId="8" xfId="0" applyFont="1" applyFill="1" applyBorder="1" applyAlignment="1"/>
    <xf numFmtId="0" fontId="7" fillId="3" borderId="9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left"/>
    </xf>
    <xf numFmtId="3" fontId="11" fillId="4" borderId="8" xfId="0" applyNumberFormat="1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3" fontId="2" fillId="0" borderId="1" xfId="0" applyNumberFormat="1" applyFont="1" applyFill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49" fontId="0" fillId="0" borderId="12" xfId="0" applyNumberFormat="1" applyBorder="1"/>
    <xf numFmtId="49" fontId="12" fillId="0" borderId="0" xfId="0" applyNumberFormat="1" applyFont="1" applyAlignment="1"/>
    <xf numFmtId="49" fontId="12" fillId="0" borderId="0" xfId="0" applyNumberFormat="1" applyFont="1"/>
    <xf numFmtId="0" fontId="14" fillId="0" borderId="0" xfId="0" applyFont="1"/>
    <xf numFmtId="49" fontId="1" fillId="0" borderId="0" xfId="0" applyNumberFormat="1" applyFont="1"/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20" fillId="0" borderId="0" xfId="0" applyFont="1"/>
    <xf numFmtId="0" fontId="21" fillId="0" borderId="0" xfId="0" applyFont="1"/>
    <xf numFmtId="49" fontId="12" fillId="0" borderId="0" xfId="0" applyNumberFormat="1" applyFont="1" applyAlignment="1">
      <alignment horizontal="left"/>
    </xf>
    <xf numFmtId="49" fontId="22" fillId="0" borderId="0" xfId="0" applyNumberFormat="1" applyFont="1"/>
    <xf numFmtId="49" fontId="23" fillId="0" borderId="0" xfId="0" applyNumberFormat="1" applyFont="1" applyAlignment="1"/>
    <xf numFmtId="49" fontId="4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3" fontId="3" fillId="2" borderId="13" xfId="0" applyNumberFormat="1" applyFont="1" applyFill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3" fontId="1" fillId="3" borderId="8" xfId="0" applyNumberFormat="1" applyFont="1" applyFill="1" applyBorder="1"/>
    <xf numFmtId="0" fontId="1" fillId="0" borderId="0" xfId="0" applyFont="1"/>
    <xf numFmtId="0" fontId="26" fillId="0" borderId="0" xfId="0" applyFont="1"/>
    <xf numFmtId="2" fontId="4" fillId="2" borderId="6" xfId="0" applyNumberFormat="1" applyFont="1" applyFill="1" applyBorder="1" applyAlignment="1">
      <alignment horizontal="center"/>
    </xf>
    <xf numFmtId="0" fontId="5" fillId="4" borderId="16" xfId="0" applyFont="1" applyFill="1" applyBorder="1"/>
    <xf numFmtId="0" fontId="6" fillId="4" borderId="17" xfId="0" applyFont="1" applyFill="1" applyBorder="1"/>
    <xf numFmtId="0" fontId="3" fillId="2" borderId="1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98" fontId="2" fillId="0" borderId="1" xfId="0" applyNumberFormat="1" applyFont="1" applyFill="1" applyBorder="1" applyAlignment="1">
      <alignment horizontal="center"/>
    </xf>
    <xf numFmtId="2" fontId="2" fillId="0" borderId="1" xfId="0" quotePrefix="1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2" fillId="0" borderId="18" xfId="0" quotePrefix="1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4" fontId="2" fillId="0" borderId="29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/>
    <xf numFmtId="4" fontId="2" fillId="0" borderId="2" xfId="0" applyNumberFormat="1" applyFont="1" applyFill="1" applyBorder="1" applyAlignment="1">
      <alignment horizontal="center"/>
    </xf>
    <xf numFmtId="4" fontId="2" fillId="5" borderId="30" xfId="0" applyNumberFormat="1" applyFont="1" applyFill="1" applyBorder="1" applyAlignment="1">
      <alignment horizontal="center"/>
    </xf>
    <xf numFmtId="3" fontId="29" fillId="0" borderId="31" xfId="0" applyNumberFormat="1" applyFont="1" applyFill="1" applyBorder="1" applyAlignment="1">
      <alignment horizontal="center"/>
    </xf>
    <xf numFmtId="9" fontId="0" fillId="0" borderId="0" xfId="0" applyNumberFormat="1"/>
    <xf numFmtId="4" fontId="0" fillId="0" borderId="0" xfId="0" applyNumberFormat="1"/>
    <xf numFmtId="3" fontId="2" fillId="0" borderId="10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98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2" fontId="2" fillId="0" borderId="13" xfId="0" quotePrefix="1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2" xfId="0" quotePrefix="1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4" fontId="2" fillId="0" borderId="23" xfId="0" applyNumberFormat="1" applyFont="1" applyFill="1" applyBorder="1" applyAlignment="1">
      <alignment horizontal="center"/>
    </xf>
    <xf numFmtId="3" fontId="29" fillId="0" borderId="26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5" borderId="33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4" fontId="2" fillId="5" borderId="30" xfId="0" applyNumberFormat="1" applyFont="1" applyFill="1" applyBorder="1" applyAlignment="1">
      <alignment horizontal="center"/>
    </xf>
    <xf numFmtId="198" fontId="2" fillId="5" borderId="30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3" xfId="0" applyNumberFormat="1" applyFont="1" applyFill="1" applyBorder="1" applyAlignment="1">
      <alignment horizontal="center"/>
    </xf>
    <xf numFmtId="2" fontId="2" fillId="5" borderId="35" xfId="0" quotePrefix="1" applyNumberFormat="1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2" fontId="2" fillId="5" borderId="30" xfId="0" quotePrefix="1" applyNumberFormat="1" applyFont="1" applyFill="1" applyBorder="1" applyAlignment="1">
      <alignment horizontal="center"/>
    </xf>
    <xf numFmtId="3" fontId="2" fillId="5" borderId="30" xfId="0" applyNumberFormat="1" applyFont="1" applyFill="1" applyBorder="1" applyAlignment="1">
      <alignment horizontal="center"/>
    </xf>
    <xf numFmtId="4" fontId="2" fillId="5" borderId="36" xfId="0" applyNumberFormat="1" applyFont="1" applyFill="1" applyBorder="1" applyAlignment="1">
      <alignment horizontal="center"/>
    </xf>
    <xf numFmtId="3" fontId="29" fillId="5" borderId="37" xfId="0" applyNumberFormat="1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200" fontId="2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DC"/>
      <rgbColor rgb="00F0FFFF"/>
      <rgbColor rgb="00FF8080"/>
      <rgbColor rgb="00C8C8FF"/>
      <rgbColor rgb="00E1E1FF"/>
      <rgbColor rgb="00000080"/>
      <rgbColor rgb="00FF00FF"/>
      <rgbColor rgb="00FFFF00"/>
      <rgbColor rgb="0000FFFF"/>
      <rgbColor rgb="00F5F5FF"/>
      <rgbColor rgb="00800000"/>
      <rgbColor rgb="00008080"/>
      <rgbColor rgb="000000FF"/>
      <rgbColor rgb="00E6E6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0591295754531"/>
          <c:y val="4.9943246311010214E-2"/>
          <c:w val="0.80716790806306338"/>
          <c:h val="0.86492622020431331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Data!$N$15:$N$17</c:f>
              <c:numCache>
                <c:formatCode>0.00</c:formatCode>
                <c:ptCount val="3"/>
                <c:pt idx="0">
                  <c:v>20.7</c:v>
                </c:pt>
                <c:pt idx="1">
                  <c:v>0.5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2 - 2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Specs!$A$11:$B$11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5 - 2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Specs!$A$12:$B$12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7216"/>
        <c:axId val="328317608"/>
      </c:scatterChart>
      <c:valAx>
        <c:axId val="328317216"/>
        <c:scaling>
          <c:orientation val="minMax"/>
          <c:max val="25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Oil Potential S2 (mg HC/g)</a:t>
                </a:r>
              </a:p>
            </c:rich>
          </c:tx>
          <c:layout>
            <c:manualLayout>
              <c:xMode val="edge"/>
              <c:yMode val="edge"/>
              <c:x val="0.37372049483575642"/>
              <c:y val="0.962542565266742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7608"/>
        <c:crossesAt val="30000"/>
        <c:crossBetween val="midCat"/>
        <c:majorUnit val="5"/>
      </c:valAx>
      <c:valAx>
        <c:axId val="328317608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3439273552780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7216"/>
        <c:crossesAt val="-5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644314868804666E-2"/>
          <c:y val="6.0158910329171394E-2"/>
          <c:w val="0.91545189504373181"/>
          <c:h val="0.84790011350737793"/>
        </c:manualLayout>
      </c:layout>
      <c:scatterChart>
        <c:scatterStyle val="lineMarker"/>
        <c:varyColors val="0"/>
        <c:ser>
          <c:idx val="3"/>
          <c:order val="0"/>
          <c:tx>
            <c:v>PI vs TMAX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Data!$W$15:$W$17</c:f>
              <c:numCache>
                <c:formatCode>#,##0.00</c:formatCode>
                <c:ptCount val="3"/>
                <c:pt idx="0">
                  <c:v>7.8361531611754229E-2</c:v>
                </c:pt>
                <c:pt idx="1">
                  <c:v>0.48979591836734693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6552"/>
        <c:axId val="185386464"/>
      </c:scatterChart>
      <c:valAx>
        <c:axId val="152046552"/>
        <c:scaling>
          <c:orientation val="minMax"/>
          <c:max val="600"/>
          <c:min val="38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Tmax (C)</a:t>
                </a:r>
              </a:p>
            </c:rich>
          </c:tx>
          <c:layout>
            <c:manualLayout>
              <c:xMode val="edge"/>
              <c:yMode val="edge"/>
              <c:x val="0.49912536443148686"/>
              <c:y val="0.954597048808172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6464"/>
        <c:crosses val="autoZero"/>
        <c:crossBetween val="midCat"/>
        <c:majorUnit val="20"/>
      </c:valAx>
      <c:valAx>
        <c:axId val="18538646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Kerogen Conversion, PI (S1/(S1+S2)</a:t>
                </a:r>
              </a:p>
            </c:rich>
          </c:tx>
          <c:layout>
            <c:manualLayout>
              <c:xMode val="edge"/>
              <c:yMode val="edge"/>
              <c:x val="7.5801749271137029E-3"/>
              <c:y val="0.324631101021566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465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90604026845637"/>
          <c:y val="4.8808172531214528E-2"/>
          <c:w val="0.82046979865771807"/>
          <c:h val="0.86606129398410892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200 - 3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Specs!$A$15:$B$15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300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Specs!$A$16:$B$16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700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Specs!$A$17:$B$17</c:f>
              <c:numCache>
                <c:formatCode>General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8392"/>
        <c:axId val="328318784"/>
      </c:scatterChart>
      <c:valAx>
        <c:axId val="328318392"/>
        <c:scaling>
          <c:orientation val="minMax"/>
          <c:max val="10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Index, S2/TOC</a:t>
                </a:r>
              </a:p>
            </c:rich>
          </c:tx>
          <c:layout>
            <c:manualLayout>
              <c:xMode val="edge"/>
              <c:yMode val="edge"/>
              <c:x val="0.39093959731543626"/>
              <c:y val="0.962542565266742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8784"/>
        <c:crossesAt val="30000"/>
        <c:crossBetween val="midCat"/>
        <c:majorUnit val="200"/>
      </c:valAx>
      <c:valAx>
        <c:axId val="328318784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389261744966443E-3"/>
              <c:y val="0.3723041997729852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83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6164383561644"/>
          <c:y val="5.3227662502910056E-2"/>
          <c:w val="0.82705479452054798"/>
          <c:h val="0.86296763462164816"/>
        </c:manualLayout>
      </c:layout>
      <c:scatterChart>
        <c:scatterStyle val="lineMarker"/>
        <c:varyColors val="0"/>
        <c:ser>
          <c:idx val="3"/>
          <c:order val="0"/>
          <c:tx>
            <c:v> TOC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Data!$L$15:$L$17</c:f>
              <c:numCache>
                <c:formatCode>0.00</c:formatCode>
                <c:ptCount val="3"/>
                <c:pt idx="0">
                  <c:v>6.08</c:v>
                </c:pt>
                <c:pt idx="1">
                  <c:v>1.92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Line at 1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Specs!$A$6:$B$6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2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Specs!$A$7:$B$7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4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Specs!$A$8:$B$8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168"/>
        <c:axId val="185390776"/>
      </c:scatterChart>
      <c:scatterChart>
        <c:scatterStyle val="lineMarker"/>
        <c:varyColors val="0"/>
        <c:ser>
          <c:idx val="0"/>
          <c:order val="1"/>
          <c:tx>
            <c:v> % Carbonate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Data!$K$15:$K$17</c:f>
              <c:numCache>
                <c:formatCode>0.00</c:formatCode>
                <c:ptCount val="3"/>
                <c:pt idx="0">
                  <c:v>8.1433224755692031</c:v>
                </c:pt>
                <c:pt idx="1">
                  <c:v>57.129277566541901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0384"/>
        <c:axId val="185389992"/>
      </c:scatterChart>
      <c:valAx>
        <c:axId val="185391168"/>
        <c:scaling>
          <c:orientation val="minMax"/>
          <c:max val="12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Organic Carbon (wt% HC)</a:t>
                </a:r>
              </a:p>
            </c:rich>
          </c:tx>
          <c:layout>
            <c:manualLayout>
              <c:xMode val="edge"/>
              <c:yMode val="edge"/>
              <c:x val="0.33732876712328769"/>
              <c:y val="0.961495379328999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0776"/>
        <c:crossesAt val="30000"/>
        <c:crossBetween val="midCat"/>
        <c:majorUnit val="2"/>
      </c:valAx>
      <c:valAx>
        <c:axId val="185390776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616438356164379E-3"/>
              <c:y val="0.375991177773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168"/>
        <c:crosses val="autoZero"/>
        <c:crossBetween val="midCat"/>
      </c:valAx>
      <c:valAx>
        <c:axId val="185390384"/>
        <c:scaling>
          <c:orientation val="minMax"/>
          <c:max val="100"/>
          <c:min val="0"/>
        </c:scaling>
        <c:delete val="0"/>
        <c:axPos val="t"/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9992"/>
        <c:crosses val="autoZero"/>
        <c:crossBetween val="midCat"/>
      </c:valAx>
      <c:valAx>
        <c:axId val="185389992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185390384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801369863013699"/>
          <c:y val="5.2824212375491571E-2"/>
          <c:w val="0.22086038902671412"/>
          <c:h val="7.6323438052689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0591295754531"/>
          <c:y val="5.0847513735339134E-2"/>
          <c:w val="0.79863547774527199"/>
          <c:h val="0.86214784400141686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Data!$W$15:$W$17</c:f>
              <c:numCache>
                <c:formatCode>#,##0.00</c:formatCode>
                <c:ptCount val="3"/>
                <c:pt idx="0">
                  <c:v>7.8361531611754229E-2</c:v>
                </c:pt>
                <c:pt idx="1">
                  <c:v>0.48979591836734693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0"/>
          <c:order val="1"/>
          <c:tx>
            <c:v>Line at .1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Specs!$F$11:$G$11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1"/>
          <c:order val="2"/>
          <c:tx>
            <c:v>Line at .3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Specs!$F$12:$G$12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2688"/>
        <c:axId val="185458952"/>
      </c:scatterChart>
      <c:valAx>
        <c:axId val="151662688"/>
        <c:scaling>
          <c:orientation val="minMax"/>
          <c:max val="1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Index, S1/(S1+S2)</a:t>
                </a:r>
              </a:p>
            </c:rich>
          </c:tx>
          <c:layout>
            <c:manualLayout>
              <c:xMode val="edge"/>
              <c:yMode val="edge"/>
              <c:x val="0.34641674056954486"/>
              <c:y val="0.96045304506428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58952"/>
        <c:crossesAt val="30000"/>
        <c:crossBetween val="midCat"/>
        <c:majorUnit val="0.25"/>
      </c:valAx>
      <c:valAx>
        <c:axId val="185458952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5141598825570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62688"/>
        <c:crossesAt val="-5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2818791946309"/>
          <c:y val="5.9887071732732756E-2"/>
          <c:w val="0.81543624161073824"/>
          <c:h val="0.85423823075369743"/>
        </c:manualLayout>
      </c:layout>
      <c:scatterChart>
        <c:scatterStyle val="lineMarker"/>
        <c:varyColors val="0"/>
        <c:ser>
          <c:idx val="3"/>
          <c:order val="0"/>
          <c:tx>
            <c:v> Measured %Ro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Data!$Q$15:$Q$17</c:f>
              <c:numCache>
                <c:formatCode>0.00</c:formatCode>
                <c:ptCount val="3"/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Calculated %Ro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Data!$R$15:$R$17</c:f>
              <c:numCache>
                <c:formatCode>0.00</c:formatCode>
                <c:ptCount val="3"/>
                <c:pt idx="0">
                  <c:v>0.65199999999999925</c:v>
                </c:pt>
                <c:pt idx="1">
                  <c:v>0.65199999999999925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2"/>
          <c:order val="3"/>
          <c:tx>
            <c:v>Line at .5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Specs!$F$15:$G$15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1.4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Specs!$F$16:$G$16</c:f>
              <c:numCache>
                <c:formatCode>General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680"/>
        <c:axId val="181940400"/>
      </c:scatterChart>
      <c:scatterChart>
        <c:scatterStyle val="lineMarker"/>
        <c:varyColors val="0"/>
        <c:ser>
          <c:idx val="0"/>
          <c:order val="1"/>
          <c:tx>
            <c:v> Tmax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54008"/>
        <c:axId val="184203424"/>
      </c:scatterChart>
      <c:valAx>
        <c:axId val="152268680"/>
        <c:scaling>
          <c:orientation val="minMax"/>
          <c:max val="3.2"/>
          <c:min val="0.2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Vitrinite Reflectance (or VR Equivalent)</a:t>
                </a:r>
              </a:p>
            </c:rich>
          </c:tx>
          <c:layout>
            <c:manualLayout>
              <c:xMode val="edge"/>
              <c:yMode val="edge"/>
              <c:x val="0.29865771812080538"/>
              <c:y val="0.96271293206993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40400"/>
        <c:crossesAt val="30000"/>
        <c:crossBetween val="midCat"/>
        <c:majorUnit val="0.6"/>
      </c:valAx>
      <c:valAx>
        <c:axId val="181940400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389261744966443E-3"/>
              <c:y val="0.380791434968933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68680"/>
        <c:crosses val="autoZero"/>
        <c:crossBetween val="midCat"/>
      </c:valAx>
      <c:valAx>
        <c:axId val="329354008"/>
        <c:scaling>
          <c:orientation val="minMax"/>
          <c:max val="545"/>
          <c:min val="415"/>
        </c:scaling>
        <c:delete val="0"/>
        <c:axPos val="t"/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03424"/>
        <c:crosses val="autoZero"/>
        <c:crossBetween val="midCat"/>
      </c:valAx>
      <c:valAx>
        <c:axId val="184203424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32935400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8791946308724827"/>
          <c:y val="0.14910342986787667"/>
          <c:w val="0.24664429530201337"/>
          <c:h val="7.79662203241544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3185721177842"/>
          <c:y val="5.1977458485013332E-2"/>
          <c:w val="0.82081979657152948"/>
          <c:h val="0.86327778875109107"/>
        </c:manualLayout>
      </c:layout>
      <c:scatterChart>
        <c:scatterStyle val="lineMarker"/>
        <c:varyColors val="0"/>
        <c:ser>
          <c:idx val="3"/>
          <c:order val="0"/>
          <c:tx>
            <c:v> S1/TOC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Data!$V$15:$V$17</c:f>
              <c:numCache>
                <c:formatCode>#,##0</c:formatCode>
                <c:ptCount val="3"/>
                <c:pt idx="0">
                  <c:v>28.947368421052634</c:v>
                </c:pt>
                <c:pt idx="1">
                  <c:v>25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ser>
          <c:idx val="1"/>
          <c:order val="2"/>
          <c:tx>
            <c:v>Line at 25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Specs!$F$6:$G$6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2"/>
          <c:order val="3"/>
          <c:tx>
            <c:v>Line at 50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Specs!$F$7:$G$7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ser>
          <c:idx val="4"/>
          <c:order val="4"/>
          <c:tx>
            <c:v>Line at 100</c:v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xVal>
            <c:numRef>
              <c:f>Specs!$F$8:$G$8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Specs!$A$21:$A$22</c:f>
              <c:numCache>
                <c:formatCode>General</c:formatCode>
                <c:ptCount val="2"/>
                <c:pt idx="0">
                  <c:v>-25</c:v>
                </c:pt>
                <c:pt idx="1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23936"/>
        <c:axId val="151709232"/>
      </c:scatterChart>
      <c:scatterChart>
        <c:scatterStyle val="lineMarker"/>
        <c:varyColors val="0"/>
        <c:ser>
          <c:idx val="0"/>
          <c:order val="1"/>
          <c:tx>
            <c:v> % Carbonate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Data!$K$15:$K$17</c:f>
              <c:numCache>
                <c:formatCode>0.00</c:formatCode>
                <c:ptCount val="3"/>
                <c:pt idx="0">
                  <c:v>8.1433224755692031</c:v>
                </c:pt>
                <c:pt idx="1">
                  <c:v>57.129277566541901</c:v>
                </c:pt>
              </c:numCache>
            </c:numRef>
          </c:xVal>
          <c:yVal>
            <c:numRef>
              <c:f>Data!$I$15:$I$17</c:f>
              <c:numCache>
                <c:formatCode>#,##0.00</c:formatCode>
                <c:ptCount val="3"/>
                <c:pt idx="0">
                  <c:v>9060</c:v>
                </c:pt>
                <c:pt idx="1">
                  <c:v>10575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4688"/>
        <c:axId val="184883488"/>
      </c:scatterChart>
      <c:valAx>
        <c:axId val="328623936"/>
        <c:scaling>
          <c:orientation val="minMax"/>
          <c:max val="300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Normalized Oil Content, S1/TOC</a:t>
                </a:r>
              </a:p>
            </c:rich>
          </c:tx>
          <c:layout>
            <c:manualLayout>
              <c:xMode val="edge"/>
              <c:yMode val="edge"/>
              <c:x val="0.31740632250320244"/>
              <c:y val="0.953673353048063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09232"/>
        <c:crossesAt val="30000"/>
        <c:crossBetween val="midCat"/>
        <c:majorUnit val="50"/>
      </c:valAx>
      <c:valAx>
        <c:axId val="151709232"/>
        <c:scaling>
          <c:orientation val="maxMin"/>
          <c:max val="11100"/>
          <c:min val="87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Depth, MD (ft)</a:t>
                </a:r>
              </a:p>
            </c:rich>
          </c:tx>
          <c:layout>
            <c:manualLayout>
              <c:xMode val="edge"/>
              <c:yMode val="edge"/>
              <c:x val="8.5324232081911266E-3"/>
              <c:y val="0.377401574803149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623936"/>
        <c:crosses val="autoZero"/>
        <c:crossBetween val="midCat"/>
      </c:valAx>
      <c:valAx>
        <c:axId val="183254688"/>
        <c:scaling>
          <c:orientation val="minMax"/>
          <c:max val="100"/>
          <c:min val="0"/>
        </c:scaling>
        <c:delete val="0"/>
        <c:axPos val="t"/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3488"/>
        <c:crosses val="autoZero"/>
        <c:crossBetween val="midCat"/>
      </c:valAx>
      <c:valAx>
        <c:axId val="184883488"/>
        <c:scaling>
          <c:orientation val="maxMin"/>
          <c:max val="7950"/>
          <c:min val="7700"/>
        </c:scaling>
        <c:delete val="1"/>
        <c:axPos val="r"/>
        <c:numFmt formatCode="#,##0.00" sourceLinked="1"/>
        <c:majorTickMark val="out"/>
        <c:minorTickMark val="none"/>
        <c:tickLblPos val="nextTo"/>
        <c:crossAx val="183254688"/>
        <c:crosses val="max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208244873827633"/>
          <c:y val="5.1637629006781392E-2"/>
          <c:w val="0.22529467093063882"/>
          <c:h val="6.940309497511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53932445845793E-2"/>
          <c:y val="6.3492125003996355E-2"/>
          <c:w val="0.85846239829967774"/>
          <c:h val="0.8601198809135131"/>
        </c:manualLayout>
      </c:layout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Data!$T$15:$T$17</c:f>
              <c:numCache>
                <c:formatCode>#,##0</c:formatCode>
                <c:ptCount val="3"/>
                <c:pt idx="0">
                  <c:v>18.749999999999996</c:v>
                </c:pt>
                <c:pt idx="1">
                  <c:v>59.895833333333329</c:v>
                </c:pt>
              </c:numCache>
            </c:numRef>
          </c:xVal>
          <c:y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15256"/>
        <c:axId val="328315648"/>
      </c:scatterChart>
      <c:valAx>
        <c:axId val="328315256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Oxygen Index (mg CO2 / g TOC)</a:t>
                </a:r>
              </a:p>
            </c:rich>
          </c:tx>
          <c:layout>
            <c:manualLayout>
              <c:xMode val="edge"/>
              <c:yMode val="edge"/>
              <c:x val="0.38871837943334003"/>
              <c:y val="0.964286651668541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5648"/>
        <c:crossesAt val="0"/>
        <c:crossBetween val="midCat"/>
        <c:majorUnit val="20"/>
      </c:valAx>
      <c:valAx>
        <c:axId val="328315648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 (mg HC / g TOC)</a:t>
                </a:r>
              </a:p>
            </c:rich>
          </c:tx>
          <c:layout>
            <c:manualLayout>
              <c:xMode val="edge"/>
              <c:yMode val="edge"/>
              <c:x val="5.1282051282051282E-3"/>
              <c:y val="0.36706380452443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5256"/>
        <c:crossesAt val="-80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11953352769682E-2"/>
          <c:y val="5.5618615209988648E-2"/>
          <c:w val="0.9201166180758017"/>
          <c:h val="0.85244040862656068"/>
        </c:manualLayout>
      </c:layout>
      <c:scatterChart>
        <c:scatterStyle val="lineMarker"/>
        <c:varyColors val="0"/>
        <c:ser>
          <c:idx val="3"/>
          <c:order val="0"/>
          <c:tx>
            <c:v>GeoMark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Data!$L$15:$L$17</c:f>
              <c:numCache>
                <c:formatCode>0.00</c:formatCode>
                <c:ptCount val="3"/>
                <c:pt idx="0">
                  <c:v>6.08</c:v>
                </c:pt>
                <c:pt idx="1">
                  <c:v>1.92</c:v>
                </c:pt>
              </c:numCache>
            </c:numRef>
          </c:xVal>
          <c:yVal>
            <c:numRef>
              <c:f>Data!$N$15:$N$17</c:f>
              <c:numCache>
                <c:formatCode>0.00</c:formatCode>
                <c:ptCount val="3"/>
                <c:pt idx="0">
                  <c:v>20.7</c:v>
                </c:pt>
                <c:pt idx="1">
                  <c:v>0.5</c:v>
                </c:pt>
              </c:numCache>
            </c:numRef>
          </c:yVal>
          <c:smooth val="0"/>
        </c:ser>
        <c:ser>
          <c:idx val="0"/>
          <c:order val="1"/>
          <c:tx>
            <c:v> HI = 50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'Kerogen Quality Plot'!$B$150:$B$151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'Kerogen Quality Plot'!$C$150:$C$151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"/>
          <c:order val="2"/>
          <c:tx>
            <c:v> HI = 200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Plot'!$B$152)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Plot'!$C$152)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0"/>
        </c:ser>
        <c:ser>
          <c:idx val="2"/>
          <c:order val="3"/>
          <c:tx>
            <c:v> HI = 350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Plot'!$B$153)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Plot'!$C$153)</c:f>
              <c:numCache>
                <c:formatCode>General</c:formatCode>
                <c:ptCount val="2"/>
                <c:pt idx="0">
                  <c:v>0</c:v>
                </c:pt>
                <c:pt idx="1">
                  <c:v>280</c:v>
                </c:pt>
              </c:numCache>
            </c:numRef>
          </c:yVal>
          <c:smooth val="0"/>
        </c:ser>
        <c:ser>
          <c:idx val="4"/>
          <c:order val="4"/>
          <c:tx>
            <c:v> HI = 700</c:v>
          </c:tx>
          <c:spPr>
            <a:ln w="3175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('Kerogen Quality Plot'!$B$150,'Kerogen Quality Plot'!$B$154)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('Kerogen Quality Plot'!$C$150,'Kerogen Quality Plot'!$C$154)</c:f>
              <c:numCache>
                <c:formatCode>General</c:formatCode>
                <c:ptCount val="2"/>
                <c:pt idx="0">
                  <c:v>0</c:v>
                </c:pt>
                <c:pt idx="1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1560"/>
        <c:axId val="185391952"/>
      </c:scatterChart>
      <c:valAx>
        <c:axId val="185391560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Organic Carbon, TOC (wt %)</a:t>
                </a:r>
              </a:p>
            </c:rich>
          </c:tx>
          <c:layout>
            <c:manualLayout>
              <c:xMode val="edge"/>
              <c:yMode val="edge"/>
              <c:x val="0.4443148688046647"/>
              <c:y val="0.954597048808172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952"/>
        <c:crosses val="autoZero"/>
        <c:crossBetween val="midCat"/>
      </c:valAx>
      <c:valAx>
        <c:axId val="18539195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Hydrocarbon Potential, S2 (mg HC / g Rock)</a:t>
                </a:r>
              </a:p>
            </c:rich>
          </c:tx>
          <c:layout>
            <c:manualLayout>
              <c:xMode val="edge"/>
              <c:yMode val="edge"/>
              <c:x val="7.5801749271137029E-3"/>
              <c:y val="0.240635641316685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56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53932445845793E-2"/>
          <c:y val="6.4484189457183802E-2"/>
          <c:w val="0.85846239829967774"/>
          <c:h val="0.85912781646032566"/>
        </c:manualLayout>
      </c:layout>
      <c:scatterChart>
        <c:scatterStyle val="lineMarker"/>
        <c:varyColors val="0"/>
        <c:ser>
          <c:idx val="3"/>
          <c:order val="0"/>
          <c:tx>
            <c:v> Data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Data!$P$15:$P$17</c:f>
              <c:numCache>
                <c:formatCode>0</c:formatCode>
                <c:ptCount val="3"/>
                <c:pt idx="0">
                  <c:v>434</c:v>
                </c:pt>
                <c:pt idx="1">
                  <c:v>434</c:v>
                </c:pt>
              </c:numCache>
            </c:numRef>
          </c:xVal>
          <c:yVal>
            <c:numRef>
              <c:f>Data!$S$15:$S$17</c:f>
              <c:numCache>
                <c:formatCode>#,##0</c:formatCode>
                <c:ptCount val="3"/>
                <c:pt idx="0">
                  <c:v>340.46052631578948</c:v>
                </c:pt>
                <c:pt idx="1">
                  <c:v>26.041666666666668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0696"/>
        <c:axId val="329911088"/>
      </c:scatterChart>
      <c:valAx>
        <c:axId val="329910696"/>
        <c:scaling>
          <c:orientation val="minMax"/>
          <c:max val="5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Tmax (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°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4658456154516"/>
              <c:y val="0.964286651668541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11088"/>
        <c:crossesAt val="0"/>
        <c:crossBetween val="midCat"/>
        <c:majorUnit val="10"/>
      </c:valAx>
      <c:valAx>
        <c:axId val="329911088"/>
        <c:scaling>
          <c:orientation val="minMax"/>
          <c:max val="1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Hydrogen Index (mg HC / g TOC)</a:t>
                </a:r>
              </a:p>
            </c:rich>
          </c:tx>
          <c:layout>
            <c:manualLayout>
              <c:xMode val="edge"/>
              <c:yMode val="edge"/>
              <c:x val="5.1282051282051282E-3"/>
              <c:y val="0.368055868016497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9910696"/>
        <c:crossesAt val="-80"/>
        <c:crossBetween val="midCat"/>
        <c:majorUnit val="2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5F5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0</xdr:row>
      <xdr:rowOff>104775</xdr:rowOff>
    </xdr:from>
    <xdr:to>
      <xdr:col>5</xdr:col>
      <xdr:colOff>133350</xdr:colOff>
      <xdr:row>4</xdr:row>
      <xdr:rowOff>28575</xdr:rowOff>
    </xdr:to>
    <xdr:pic>
      <xdr:nvPicPr>
        <xdr:cNvPr id="37973" name="Picture 1" descr="PV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04775"/>
          <a:ext cx="14668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314325</xdr:colOff>
      <xdr:row>41</xdr:row>
      <xdr:rowOff>57150</xdr:rowOff>
    </xdr:from>
    <xdr:to>
      <xdr:col>5</xdr:col>
      <xdr:colOff>400050</xdr:colOff>
      <xdr:row>42</xdr:row>
      <xdr:rowOff>95250</xdr:rowOff>
    </xdr:to>
    <xdr:pic>
      <xdr:nvPicPr>
        <xdr:cNvPr id="37974" name="Picture 2" descr="GeoMar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8572500"/>
          <a:ext cx="20288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0.00852</cdr:x>
      <cdr:y>0.00564</cdr:y>
    </cdr:from>
    <cdr:to>
      <cdr:x>0.1347</cdr:x>
      <cdr:y>0.0231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56" y="49137"/>
          <a:ext cx="704295" cy="15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% Carbonate</a:t>
          </a:r>
        </a:p>
      </cdr:txBody>
    </cdr:sp>
  </cdr:relSizeAnchor>
  <cdr:relSizeAnchor xmlns:cdr="http://schemas.openxmlformats.org/drawingml/2006/chartDrawing">
    <cdr:from>
      <cdr:x>0.13875</cdr:x>
      <cdr:y>0.79895</cdr:y>
    </cdr:from>
    <cdr:to>
      <cdr:x>0.95939</cdr:x>
      <cdr:y>0.79895</cdr:y>
    </cdr:to>
    <cdr:sp macro="" textlink="">
      <cdr:nvSpPr>
        <cdr:cNvPr id="10" name="Straight Connector 9"/>
        <cdr:cNvSpPr/>
      </cdr:nvSpPr>
      <cdr:spPr bwMode="auto">
        <a:xfrm xmlns:a="http://schemas.openxmlformats.org/drawingml/2006/main">
          <a:off x="781050" y="6634843"/>
          <a:ext cx="4619625" cy="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13</xdr:col>
      <xdr:colOff>0</xdr:colOff>
      <xdr:row>73</xdr:row>
      <xdr:rowOff>142875</xdr:rowOff>
    </xdr:to>
    <xdr:graphicFrame macro="">
      <xdr:nvGraphicFramePr>
        <xdr:cNvPr id="85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190500</xdr:colOff>
      <xdr:row>18</xdr:row>
      <xdr:rowOff>38100</xdr:rowOff>
    </xdr:from>
    <xdr:to>
      <xdr:col>5</xdr:col>
      <xdr:colOff>704850</xdr:colOff>
      <xdr:row>21</xdr:row>
      <xdr:rowOff>104775</xdr:rowOff>
    </xdr:to>
    <xdr:sp macro="" textlink="">
      <xdr:nvSpPr>
        <xdr:cNvPr id="85019" name="Text Box 27"/>
        <xdr:cNvSpPr txBox="1">
          <a:spLocks noChangeArrowheads="1"/>
        </xdr:cNvSpPr>
      </xdr:nvSpPr>
      <xdr:spPr bwMode="auto">
        <a:xfrm>
          <a:off x="3048000" y="3076575"/>
          <a:ext cx="12287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Prone</a:t>
          </a:r>
        </a:p>
      </xdr:txBody>
    </xdr:sp>
    <xdr:clientData/>
  </xdr:twoCellAnchor>
  <xdr:oneCellAnchor>
    <xdr:from>
      <xdr:col>4</xdr:col>
      <xdr:colOff>568332</xdr:colOff>
      <xdr:row>37</xdr:row>
      <xdr:rowOff>0</xdr:rowOff>
    </xdr:from>
    <xdr:ext cx="2328907" cy="377155"/>
    <xdr:sp macro="" textlink="">
      <xdr:nvSpPr>
        <xdr:cNvPr id="85023" name="Text Box 31"/>
        <xdr:cNvSpPr txBox="1">
          <a:spLocks noChangeArrowheads="1"/>
        </xdr:cNvSpPr>
      </xdr:nvSpPr>
      <xdr:spPr bwMode="auto">
        <a:xfrm>
          <a:off x="3453046" y="5891893"/>
          <a:ext cx="2328907" cy="377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 KEROGEN (usu. Marine)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Prone</a:t>
          </a:r>
        </a:p>
      </xdr:txBody>
    </xdr:sp>
    <xdr:clientData/>
  </xdr:oneCellAnchor>
  <xdr:oneCellAnchor>
    <xdr:from>
      <xdr:col>8</xdr:col>
      <xdr:colOff>338716</xdr:colOff>
      <xdr:row>62</xdr:row>
      <xdr:rowOff>57150</xdr:rowOff>
    </xdr:from>
    <xdr:ext cx="1422377" cy="377155"/>
    <xdr:sp macro="" textlink="">
      <xdr:nvSpPr>
        <xdr:cNvPr id="85025" name="Text Box 33"/>
        <xdr:cNvSpPr txBox="1">
          <a:spLocks noChangeArrowheads="1"/>
        </xdr:cNvSpPr>
      </xdr:nvSpPr>
      <xdr:spPr bwMode="auto">
        <a:xfrm>
          <a:off x="6108145" y="9691007"/>
          <a:ext cx="1422377" cy="3771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Gas Prone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5</xdr:row>
      <xdr:rowOff>9525</xdr:rowOff>
    </xdr:to>
    <xdr:pic>
      <xdr:nvPicPr>
        <xdr:cNvPr id="85437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15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19</xdr:row>
      <xdr:rowOff>57150</xdr:rowOff>
    </xdr:from>
    <xdr:to>
      <xdr:col>4</xdr:col>
      <xdr:colOff>276225</xdr:colOff>
      <xdr:row>30</xdr:row>
      <xdr:rowOff>66675</xdr:rowOff>
    </xdr:to>
    <xdr:sp macro="" textlink="">
      <xdr:nvSpPr>
        <xdr:cNvPr id="85438" name="Freeform 44"/>
        <xdr:cNvSpPr>
          <a:spLocks/>
        </xdr:cNvSpPr>
      </xdr:nvSpPr>
      <xdr:spPr bwMode="auto">
        <a:xfrm>
          <a:off x="1095375" y="3248025"/>
          <a:ext cx="2038350" cy="1685925"/>
        </a:xfrm>
        <a:custGeom>
          <a:avLst/>
          <a:gdLst>
            <a:gd name="T0" fmla="*/ 0 w 214"/>
            <a:gd name="T1" fmla="*/ 0 h 177"/>
            <a:gd name="T2" fmla="*/ 2147483647 w 214"/>
            <a:gd name="T3" fmla="*/ 2147483647 h 177"/>
            <a:gd name="T4" fmla="*/ 2147483647 w 214"/>
            <a:gd name="T5" fmla="*/ 2147483647 h 177"/>
            <a:gd name="T6" fmla="*/ 2147483647 w 214"/>
            <a:gd name="T7" fmla="*/ 2147483647 h 177"/>
            <a:gd name="T8" fmla="*/ 2147483647 w 214"/>
            <a:gd name="T9" fmla="*/ 2147483647 h 177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214"/>
            <a:gd name="T16" fmla="*/ 0 h 177"/>
            <a:gd name="T17" fmla="*/ 214 w 214"/>
            <a:gd name="T18" fmla="*/ 177 h 177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214" h="177">
              <a:moveTo>
                <a:pt x="0" y="0"/>
              </a:moveTo>
              <a:cubicBezTo>
                <a:pt x="12" y="2"/>
                <a:pt x="48" y="3"/>
                <a:pt x="72" y="10"/>
              </a:cubicBezTo>
              <a:cubicBezTo>
                <a:pt x="96" y="17"/>
                <a:pt x="123" y="28"/>
                <a:pt x="143" y="43"/>
              </a:cubicBezTo>
              <a:cubicBezTo>
                <a:pt x="163" y="58"/>
                <a:pt x="183" y="81"/>
                <a:pt x="195" y="103"/>
              </a:cubicBezTo>
              <a:cubicBezTo>
                <a:pt x="207" y="125"/>
                <a:pt x="210" y="162"/>
                <a:pt x="214" y="177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390525</xdr:colOff>
      <xdr:row>31</xdr:row>
      <xdr:rowOff>57150</xdr:rowOff>
    </xdr:from>
    <xdr:to>
      <xdr:col>5</xdr:col>
      <xdr:colOff>247650</xdr:colOff>
      <xdr:row>48</xdr:row>
      <xdr:rowOff>133350</xdr:rowOff>
    </xdr:to>
    <xdr:sp macro="" textlink="">
      <xdr:nvSpPr>
        <xdr:cNvPr id="85439" name="Freeform 46"/>
        <xdr:cNvSpPr>
          <a:spLocks/>
        </xdr:cNvSpPr>
      </xdr:nvSpPr>
      <xdr:spPr bwMode="auto">
        <a:xfrm>
          <a:off x="1104900" y="5076825"/>
          <a:ext cx="2714625" cy="2667000"/>
        </a:xfrm>
        <a:custGeom>
          <a:avLst/>
          <a:gdLst>
            <a:gd name="T0" fmla="*/ 0 w 285"/>
            <a:gd name="T1" fmla="*/ 0 h 280"/>
            <a:gd name="T2" fmla="*/ 2147483647 w 285"/>
            <a:gd name="T3" fmla="*/ 2147483647 h 280"/>
            <a:gd name="T4" fmla="*/ 2147483647 w 285"/>
            <a:gd name="T5" fmla="*/ 2147483647 h 280"/>
            <a:gd name="T6" fmla="*/ 2147483647 w 285"/>
            <a:gd name="T7" fmla="*/ 2147483647 h 280"/>
            <a:gd name="T8" fmla="*/ 2147483647 w 285"/>
            <a:gd name="T9" fmla="*/ 2147483647 h 280"/>
            <a:gd name="T10" fmla="*/ 2147483647 w 285"/>
            <a:gd name="T11" fmla="*/ 2147483647 h 280"/>
            <a:gd name="T12" fmla="*/ 2147483647 w 285"/>
            <a:gd name="T13" fmla="*/ 2147483647 h 28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85"/>
            <a:gd name="T22" fmla="*/ 0 h 280"/>
            <a:gd name="T23" fmla="*/ 285 w 285"/>
            <a:gd name="T24" fmla="*/ 280 h 28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85" h="280">
              <a:moveTo>
                <a:pt x="0" y="0"/>
              </a:moveTo>
              <a:cubicBezTo>
                <a:pt x="17" y="3"/>
                <a:pt x="75" y="12"/>
                <a:pt x="103" y="20"/>
              </a:cubicBezTo>
              <a:cubicBezTo>
                <a:pt x="131" y="28"/>
                <a:pt x="147" y="38"/>
                <a:pt x="168" y="51"/>
              </a:cubicBezTo>
              <a:cubicBezTo>
                <a:pt x="189" y="64"/>
                <a:pt x="212" y="82"/>
                <a:pt x="228" y="99"/>
              </a:cubicBezTo>
              <a:cubicBezTo>
                <a:pt x="244" y="116"/>
                <a:pt x="255" y="136"/>
                <a:pt x="263" y="155"/>
              </a:cubicBezTo>
              <a:cubicBezTo>
                <a:pt x="271" y="174"/>
                <a:pt x="275" y="194"/>
                <a:pt x="279" y="215"/>
              </a:cubicBezTo>
              <a:cubicBezTo>
                <a:pt x="283" y="236"/>
                <a:pt x="284" y="267"/>
                <a:pt x="285" y="280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371475</xdr:colOff>
      <xdr:row>49</xdr:row>
      <xdr:rowOff>133350</xdr:rowOff>
    </xdr:from>
    <xdr:to>
      <xdr:col>6</xdr:col>
      <xdr:colOff>104775</xdr:colOff>
      <xdr:row>57</xdr:row>
      <xdr:rowOff>66675</xdr:rowOff>
    </xdr:to>
    <xdr:sp macro="" textlink="">
      <xdr:nvSpPr>
        <xdr:cNvPr id="85440" name="Freeform 47"/>
        <xdr:cNvSpPr>
          <a:spLocks/>
        </xdr:cNvSpPr>
      </xdr:nvSpPr>
      <xdr:spPr bwMode="auto">
        <a:xfrm>
          <a:off x="1085850" y="7896225"/>
          <a:ext cx="3305175" cy="1152525"/>
        </a:xfrm>
        <a:custGeom>
          <a:avLst/>
          <a:gdLst>
            <a:gd name="T0" fmla="*/ 0 w 347"/>
            <a:gd name="T1" fmla="*/ 0 h 121"/>
            <a:gd name="T2" fmla="*/ 2147483647 w 347"/>
            <a:gd name="T3" fmla="*/ 2147483647 h 121"/>
            <a:gd name="T4" fmla="*/ 2147483647 w 347"/>
            <a:gd name="T5" fmla="*/ 2147483647 h 121"/>
            <a:gd name="T6" fmla="*/ 2147483647 w 347"/>
            <a:gd name="T7" fmla="*/ 2147483647 h 121"/>
            <a:gd name="T8" fmla="*/ 2147483647 w 347"/>
            <a:gd name="T9" fmla="*/ 2147483647 h 12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47"/>
            <a:gd name="T16" fmla="*/ 0 h 121"/>
            <a:gd name="T17" fmla="*/ 347 w 347"/>
            <a:gd name="T18" fmla="*/ 121 h 12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47" h="121">
              <a:moveTo>
                <a:pt x="0" y="0"/>
              </a:moveTo>
              <a:cubicBezTo>
                <a:pt x="28" y="3"/>
                <a:pt x="119" y="7"/>
                <a:pt x="165" y="16"/>
              </a:cubicBezTo>
              <a:cubicBezTo>
                <a:pt x="213" y="25"/>
                <a:pt x="252" y="40"/>
                <a:pt x="280" y="51"/>
              </a:cubicBezTo>
              <a:cubicBezTo>
                <a:pt x="308" y="62"/>
                <a:pt x="321" y="71"/>
                <a:pt x="332" y="83"/>
              </a:cubicBezTo>
              <a:cubicBezTo>
                <a:pt x="343" y="95"/>
                <a:pt x="344" y="113"/>
                <a:pt x="347" y="121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409575</xdr:colOff>
      <xdr:row>53</xdr:row>
      <xdr:rowOff>28575</xdr:rowOff>
    </xdr:from>
    <xdr:to>
      <xdr:col>9</xdr:col>
      <xdr:colOff>85725</xdr:colOff>
      <xdr:row>56</xdr:row>
      <xdr:rowOff>9525</xdr:rowOff>
    </xdr:to>
    <xdr:sp macro="" textlink="">
      <xdr:nvSpPr>
        <xdr:cNvPr id="85041" name="Text Box 49"/>
        <xdr:cNvSpPr txBox="1">
          <a:spLocks noChangeArrowheads="1"/>
        </xdr:cNvSpPr>
      </xdr:nvSpPr>
      <xdr:spPr bwMode="auto">
        <a:xfrm>
          <a:off x="4695825" y="8401050"/>
          <a:ext cx="18192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 Type II / III KEROGEN</a:t>
          </a:r>
        </a:p>
        <a:p>
          <a:pPr algn="ctr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Prone</a:t>
          </a:r>
        </a:p>
      </xdr:txBody>
    </xdr:sp>
    <xdr:clientData/>
  </xdr:twoCellAnchor>
  <xdr:twoCellAnchor>
    <xdr:from>
      <xdr:col>1</xdr:col>
      <xdr:colOff>342900</xdr:colOff>
      <xdr:row>58</xdr:row>
      <xdr:rowOff>38100</xdr:rowOff>
    </xdr:from>
    <xdr:to>
      <xdr:col>9</xdr:col>
      <xdr:colOff>285750</xdr:colOff>
      <xdr:row>65</xdr:row>
      <xdr:rowOff>123825</xdr:rowOff>
    </xdr:to>
    <xdr:sp macro="" textlink="">
      <xdr:nvSpPr>
        <xdr:cNvPr id="85442" name="Freeform 50"/>
        <xdr:cNvSpPr>
          <a:spLocks/>
        </xdr:cNvSpPr>
      </xdr:nvSpPr>
      <xdr:spPr bwMode="auto">
        <a:xfrm>
          <a:off x="1057275" y="9172575"/>
          <a:ext cx="5657850" cy="1152525"/>
        </a:xfrm>
        <a:custGeom>
          <a:avLst/>
          <a:gdLst>
            <a:gd name="T0" fmla="*/ 0 w 594"/>
            <a:gd name="T1" fmla="*/ 0 h 121"/>
            <a:gd name="T2" fmla="*/ 2147483647 w 594"/>
            <a:gd name="T3" fmla="*/ 2147483647 h 121"/>
            <a:gd name="T4" fmla="*/ 2147483647 w 594"/>
            <a:gd name="T5" fmla="*/ 2147483647 h 121"/>
            <a:gd name="T6" fmla="*/ 2147483647 w 594"/>
            <a:gd name="T7" fmla="*/ 2147483647 h 121"/>
            <a:gd name="T8" fmla="*/ 2147483647 w 594"/>
            <a:gd name="T9" fmla="*/ 2147483647 h 12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594"/>
            <a:gd name="T16" fmla="*/ 0 h 121"/>
            <a:gd name="T17" fmla="*/ 594 w 594"/>
            <a:gd name="T18" fmla="*/ 121 h 12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594" h="121">
              <a:moveTo>
                <a:pt x="0" y="0"/>
              </a:moveTo>
              <a:cubicBezTo>
                <a:pt x="52" y="4"/>
                <a:pt x="232" y="13"/>
                <a:pt x="314" y="23"/>
              </a:cubicBezTo>
              <a:cubicBezTo>
                <a:pt x="396" y="33"/>
                <a:pt x="451" y="49"/>
                <a:pt x="492" y="60"/>
              </a:cubicBezTo>
              <a:cubicBezTo>
                <a:pt x="533" y="71"/>
                <a:pt x="545" y="79"/>
                <a:pt x="562" y="89"/>
              </a:cubicBezTo>
              <a:cubicBezTo>
                <a:pt x="579" y="99"/>
                <a:pt x="587" y="114"/>
                <a:pt x="594" y="121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23</xdr:col>
      <xdr:colOff>561975</xdr:colOff>
      <xdr:row>67</xdr:row>
      <xdr:rowOff>142875</xdr:rowOff>
    </xdr:to>
    <xdr:graphicFrame macro="">
      <xdr:nvGraphicFramePr>
        <xdr:cNvPr id="84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85725</xdr:colOff>
      <xdr:row>54</xdr:row>
      <xdr:rowOff>66675</xdr:rowOff>
    </xdr:from>
    <xdr:ext cx="518988" cy="200119"/>
    <xdr:sp macro="" textlink="">
      <xdr:nvSpPr>
        <xdr:cNvPr id="8204" name="Text Box 12"/>
        <xdr:cNvSpPr txBox="1">
          <a:spLocks noChangeArrowheads="1"/>
        </xdr:cNvSpPr>
      </xdr:nvSpPr>
      <xdr:spPr bwMode="auto">
        <a:xfrm>
          <a:off x="15053582" y="8530318"/>
          <a:ext cx="51898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50</a:t>
          </a:r>
        </a:p>
      </xdr:txBody>
    </xdr:sp>
    <xdr:clientData/>
  </xdr:oneCellAnchor>
  <xdr:oneCellAnchor>
    <xdr:from>
      <xdr:col>21</xdr:col>
      <xdr:colOff>638175</xdr:colOff>
      <xdr:row>39</xdr:row>
      <xdr:rowOff>85725</xdr:rowOff>
    </xdr:from>
    <xdr:ext cx="604589" cy="200119"/>
    <xdr:sp macro="" textlink="">
      <xdr:nvSpPr>
        <xdr:cNvPr id="8205" name="Text Box 13"/>
        <xdr:cNvSpPr txBox="1">
          <a:spLocks noChangeArrowheads="1"/>
        </xdr:cNvSpPr>
      </xdr:nvSpPr>
      <xdr:spPr bwMode="auto">
        <a:xfrm>
          <a:off x="14925675" y="6304189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200</a:t>
          </a:r>
        </a:p>
      </xdr:txBody>
    </xdr:sp>
    <xdr:clientData/>
  </xdr:oneCellAnchor>
  <xdr:oneCellAnchor>
    <xdr:from>
      <xdr:col>21</xdr:col>
      <xdr:colOff>504825</xdr:colOff>
      <xdr:row>22</xdr:row>
      <xdr:rowOff>57150</xdr:rowOff>
    </xdr:from>
    <xdr:ext cx="604589" cy="200119"/>
    <xdr:sp macro="" textlink="">
      <xdr:nvSpPr>
        <xdr:cNvPr id="8206" name="Text Box 14"/>
        <xdr:cNvSpPr txBox="1">
          <a:spLocks noChangeArrowheads="1"/>
        </xdr:cNvSpPr>
      </xdr:nvSpPr>
      <xdr:spPr bwMode="auto">
        <a:xfrm>
          <a:off x="14792325" y="3731079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350</a:t>
          </a:r>
        </a:p>
      </xdr:txBody>
    </xdr:sp>
    <xdr:clientData/>
  </xdr:oneCellAnchor>
  <xdr:oneCellAnchor>
    <xdr:from>
      <xdr:col>11</xdr:col>
      <xdr:colOff>247650</xdr:colOff>
      <xdr:row>17</xdr:row>
      <xdr:rowOff>0</xdr:rowOff>
    </xdr:from>
    <xdr:ext cx="604589" cy="200119"/>
    <xdr:sp macro="" textlink="">
      <xdr:nvSpPr>
        <xdr:cNvPr id="8207" name="Text Box 15"/>
        <xdr:cNvSpPr txBox="1">
          <a:spLocks noChangeArrowheads="1"/>
        </xdr:cNvSpPr>
      </xdr:nvSpPr>
      <xdr:spPr bwMode="auto">
        <a:xfrm>
          <a:off x="7731579" y="2925536"/>
          <a:ext cx="6045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HI = 700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24</xdr:col>
      <xdr:colOff>76200</xdr:colOff>
      <xdr:row>4</xdr:row>
      <xdr:rowOff>76200</xdr:rowOff>
    </xdr:to>
    <xdr:pic>
      <xdr:nvPicPr>
        <xdr:cNvPr id="844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44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0.26129</cdr:x>
      <cdr:y>0.12381</cdr:y>
    </cdr:from>
    <cdr:to>
      <cdr:x>0.35545</cdr:x>
      <cdr:y>0.1772</cdr:y>
    </cdr:to>
    <cdr:sp macro="" textlink="">
      <cdr:nvSpPr>
        <cdr:cNvPr id="4199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2047" y="1021771"/>
          <a:ext cx="1522148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I: Oil Prone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Usually Lacustrine</a:t>
          </a:r>
        </a:p>
      </cdr:txBody>
    </cdr:sp>
  </cdr:relSizeAnchor>
  <cdr:relSizeAnchor xmlns:cdr="http://schemas.openxmlformats.org/drawingml/2006/chartDrawing">
    <cdr:from>
      <cdr:x>0.79165</cdr:x>
      <cdr:y>0.64484</cdr:y>
    </cdr:from>
    <cdr:to>
      <cdr:x>0.8911</cdr:x>
      <cdr:y>0.67321</cdr:y>
    </cdr:to>
    <cdr:sp macro="" textlink="">
      <cdr:nvSpPr>
        <cdr:cNvPr id="41993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32858" y="5321692"/>
          <a:ext cx="1611980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III: Gas Prone</a:t>
          </a:r>
        </a:p>
      </cdr:txBody>
    </cdr:sp>
  </cdr:relSizeAnchor>
  <cdr:relSizeAnchor xmlns:cdr="http://schemas.openxmlformats.org/drawingml/2006/chartDrawing">
    <cdr:from>
      <cdr:x>0.7805</cdr:x>
      <cdr:y>0.35442</cdr:y>
    </cdr:from>
    <cdr:to>
      <cdr:x>0.87193</cdr:x>
      <cdr:y>0.40781</cdr:y>
    </cdr:to>
    <cdr:sp macro="" textlink="">
      <cdr:nvSpPr>
        <cdr:cNvPr id="4199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52065" y="2924933"/>
          <a:ext cx="1482073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 Type II / III: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Prone</a:t>
          </a:r>
        </a:p>
      </cdr:txBody>
    </cdr:sp>
  </cdr:relSizeAnchor>
  <cdr:relSizeAnchor xmlns:cdr="http://schemas.openxmlformats.org/drawingml/2006/chartDrawing">
    <cdr:from>
      <cdr:x>0.60036</cdr:x>
      <cdr:y>0.17152</cdr:y>
    </cdr:from>
    <cdr:to>
      <cdr:x>0.69019</cdr:x>
      <cdr:y>0.22491</cdr:y>
    </cdr:to>
    <cdr:sp macro="" textlink="">
      <cdr:nvSpPr>
        <cdr:cNvPr id="4199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60081" y="1415509"/>
          <a:ext cx="1452256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II: Oil Prone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Usually Marine</a:t>
          </a:r>
        </a:p>
      </cdr:txBody>
    </cdr:sp>
  </cdr:relSizeAnchor>
  <cdr:relSizeAnchor xmlns:cdr="http://schemas.openxmlformats.org/drawingml/2006/chartDrawing">
    <cdr:from>
      <cdr:x>0.81498</cdr:x>
      <cdr:y>0.84924</cdr:y>
    </cdr:from>
    <cdr:to>
      <cdr:x>0.89163</cdr:x>
      <cdr:y>0.87761</cdr:y>
    </cdr:to>
    <cdr:sp macro="" textlink="">
      <cdr:nvSpPr>
        <cdr:cNvPr id="4199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10911" y="7008550"/>
          <a:ext cx="1242648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Dry Gas Prone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13</xdr:col>
      <xdr:colOff>0</xdr:colOff>
      <xdr:row>73</xdr:row>
      <xdr:rowOff>142875</xdr:rowOff>
    </xdr:to>
    <xdr:graphicFrame macro="">
      <xdr:nvGraphicFramePr>
        <xdr:cNvPr id="11324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247650</xdr:colOff>
      <xdr:row>22</xdr:row>
      <xdr:rowOff>85725</xdr:rowOff>
    </xdr:from>
    <xdr:ext cx="1318374" cy="200119"/>
    <xdr:sp macro="" textlink="">
      <xdr:nvSpPr>
        <xdr:cNvPr id="112645" name="Text Box 5"/>
        <xdr:cNvSpPr txBox="1">
          <a:spLocks noChangeArrowheads="1"/>
        </xdr:cNvSpPr>
      </xdr:nvSpPr>
      <xdr:spPr bwMode="auto">
        <a:xfrm>
          <a:off x="968829" y="3732439"/>
          <a:ext cx="1318374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 KEROGEN</a:t>
          </a:r>
        </a:p>
      </xdr:txBody>
    </xdr:sp>
    <xdr:clientData/>
  </xdr:oneCellAnchor>
  <xdr:oneCellAnchor>
    <xdr:from>
      <xdr:col>1</xdr:col>
      <xdr:colOff>371475</xdr:colOff>
      <xdr:row>38</xdr:row>
      <xdr:rowOff>28575</xdr:rowOff>
    </xdr:from>
    <xdr:ext cx="1361142" cy="200119"/>
    <xdr:sp macro="" textlink="">
      <xdr:nvSpPr>
        <xdr:cNvPr id="112649" name="Text Box 9"/>
        <xdr:cNvSpPr txBox="1">
          <a:spLocks noChangeArrowheads="1"/>
        </xdr:cNvSpPr>
      </xdr:nvSpPr>
      <xdr:spPr bwMode="auto">
        <a:xfrm>
          <a:off x="1092654" y="6070146"/>
          <a:ext cx="1361142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 KEROGEN</a:t>
          </a:r>
        </a:p>
      </xdr:txBody>
    </xdr:sp>
    <xdr:clientData/>
  </xdr:oneCellAnchor>
  <xdr:oneCellAnchor>
    <xdr:from>
      <xdr:col>1</xdr:col>
      <xdr:colOff>466725</xdr:colOff>
      <xdr:row>58</xdr:row>
      <xdr:rowOff>85725</xdr:rowOff>
    </xdr:from>
    <xdr:ext cx="1403910" cy="200119"/>
    <xdr:sp macro="" textlink="">
      <xdr:nvSpPr>
        <xdr:cNvPr id="112650" name="Text Box 10"/>
        <xdr:cNvSpPr txBox="1">
          <a:spLocks noChangeArrowheads="1"/>
        </xdr:cNvSpPr>
      </xdr:nvSpPr>
      <xdr:spPr bwMode="auto">
        <a:xfrm>
          <a:off x="1187904" y="9120868"/>
          <a:ext cx="1403910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TYPE III KEROGEN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5</xdr:row>
      <xdr:rowOff>9525</xdr:rowOff>
    </xdr:to>
    <xdr:pic>
      <xdr:nvPicPr>
        <xdr:cNvPr id="11325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154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257175</xdr:colOff>
      <xdr:row>20</xdr:row>
      <xdr:rowOff>28575</xdr:rowOff>
    </xdr:from>
    <xdr:to>
      <xdr:col>7</xdr:col>
      <xdr:colOff>647700</xdr:colOff>
      <xdr:row>63</xdr:row>
      <xdr:rowOff>114300</xdr:rowOff>
    </xdr:to>
    <xdr:sp macro="" textlink="">
      <xdr:nvSpPr>
        <xdr:cNvPr id="113253" name="Freeform 13"/>
        <xdr:cNvSpPr>
          <a:spLocks/>
        </xdr:cNvSpPr>
      </xdr:nvSpPr>
      <xdr:spPr bwMode="auto">
        <a:xfrm>
          <a:off x="1685925" y="3371850"/>
          <a:ext cx="3962400" cy="6638925"/>
        </a:xfrm>
        <a:custGeom>
          <a:avLst/>
          <a:gdLst>
            <a:gd name="T0" fmla="*/ 0 w 601"/>
            <a:gd name="T1" fmla="*/ 0 h 697"/>
            <a:gd name="T2" fmla="*/ 2147483647 w 601"/>
            <a:gd name="T3" fmla="*/ 2147483647 h 697"/>
            <a:gd name="T4" fmla="*/ 2147483647 w 601"/>
            <a:gd name="T5" fmla="*/ 2147483647 h 697"/>
            <a:gd name="T6" fmla="*/ 2147483647 w 601"/>
            <a:gd name="T7" fmla="*/ 2147483647 h 697"/>
            <a:gd name="T8" fmla="*/ 2147483647 w 601"/>
            <a:gd name="T9" fmla="*/ 2147483647 h 697"/>
            <a:gd name="T10" fmla="*/ 2147483647 w 601"/>
            <a:gd name="T11" fmla="*/ 2147483647 h 697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601"/>
            <a:gd name="T19" fmla="*/ 0 h 697"/>
            <a:gd name="T20" fmla="*/ 601 w 601"/>
            <a:gd name="T21" fmla="*/ 697 h 697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601" h="697">
              <a:moveTo>
                <a:pt x="0" y="0"/>
              </a:moveTo>
              <a:cubicBezTo>
                <a:pt x="42" y="13"/>
                <a:pt x="85" y="27"/>
                <a:pt x="146" y="62"/>
              </a:cubicBezTo>
              <a:cubicBezTo>
                <a:pt x="207" y="97"/>
                <a:pt x="301" y="151"/>
                <a:pt x="365" y="212"/>
              </a:cubicBezTo>
              <a:cubicBezTo>
                <a:pt x="429" y="273"/>
                <a:pt x="490" y="365"/>
                <a:pt x="527" y="429"/>
              </a:cubicBezTo>
              <a:cubicBezTo>
                <a:pt x="564" y="493"/>
                <a:pt x="573" y="552"/>
                <a:pt x="585" y="597"/>
              </a:cubicBezTo>
              <a:cubicBezTo>
                <a:pt x="597" y="642"/>
                <a:pt x="599" y="669"/>
                <a:pt x="601" y="697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295275</xdr:colOff>
      <xdr:row>36</xdr:row>
      <xdr:rowOff>85725</xdr:rowOff>
    </xdr:from>
    <xdr:to>
      <xdr:col>7</xdr:col>
      <xdr:colOff>381000</xdr:colOff>
      <xdr:row>62</xdr:row>
      <xdr:rowOff>104775</xdr:rowOff>
    </xdr:to>
    <xdr:sp macro="" textlink="">
      <xdr:nvSpPr>
        <xdr:cNvPr id="113254" name="Freeform 14"/>
        <xdr:cNvSpPr>
          <a:spLocks/>
        </xdr:cNvSpPr>
      </xdr:nvSpPr>
      <xdr:spPr bwMode="auto">
        <a:xfrm>
          <a:off x="1724025" y="5867400"/>
          <a:ext cx="3657600" cy="3981450"/>
        </a:xfrm>
        <a:custGeom>
          <a:avLst/>
          <a:gdLst>
            <a:gd name="T0" fmla="*/ 0 w 522"/>
            <a:gd name="T1" fmla="*/ 0 h 440"/>
            <a:gd name="T2" fmla="*/ 2147483647 w 522"/>
            <a:gd name="T3" fmla="*/ 2147483647 h 440"/>
            <a:gd name="T4" fmla="*/ 2147483647 w 522"/>
            <a:gd name="T5" fmla="*/ 2147483647 h 440"/>
            <a:gd name="T6" fmla="*/ 2147483647 w 522"/>
            <a:gd name="T7" fmla="*/ 2147483647 h 440"/>
            <a:gd name="T8" fmla="*/ 2147483647 w 522"/>
            <a:gd name="T9" fmla="*/ 2147483647 h 440"/>
            <a:gd name="T10" fmla="*/ 2147483647 w 522"/>
            <a:gd name="T11" fmla="*/ 2147483647 h 440"/>
            <a:gd name="T12" fmla="*/ 2147483647 w 522"/>
            <a:gd name="T13" fmla="*/ 2147483647 h 44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522"/>
            <a:gd name="T22" fmla="*/ 0 h 440"/>
            <a:gd name="T23" fmla="*/ 522 w 522"/>
            <a:gd name="T24" fmla="*/ 440 h 440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522" h="440">
              <a:moveTo>
                <a:pt x="0" y="0"/>
              </a:moveTo>
              <a:cubicBezTo>
                <a:pt x="38" y="7"/>
                <a:pt x="77" y="14"/>
                <a:pt x="115" y="30"/>
              </a:cubicBezTo>
              <a:cubicBezTo>
                <a:pt x="153" y="46"/>
                <a:pt x="196" y="73"/>
                <a:pt x="230" y="95"/>
              </a:cubicBezTo>
              <a:cubicBezTo>
                <a:pt x="264" y="117"/>
                <a:pt x="289" y="140"/>
                <a:pt x="317" y="164"/>
              </a:cubicBezTo>
              <a:cubicBezTo>
                <a:pt x="345" y="188"/>
                <a:pt x="373" y="211"/>
                <a:pt x="399" y="240"/>
              </a:cubicBezTo>
              <a:cubicBezTo>
                <a:pt x="425" y="269"/>
                <a:pt x="453" y="303"/>
                <a:pt x="474" y="336"/>
              </a:cubicBezTo>
              <a:cubicBezTo>
                <a:pt x="495" y="369"/>
                <a:pt x="508" y="404"/>
                <a:pt x="522" y="440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485775</xdr:colOff>
      <xdr:row>58</xdr:row>
      <xdr:rowOff>0</xdr:rowOff>
    </xdr:from>
    <xdr:to>
      <xdr:col>7</xdr:col>
      <xdr:colOff>152400</xdr:colOff>
      <xdr:row>62</xdr:row>
      <xdr:rowOff>142875</xdr:rowOff>
    </xdr:to>
    <xdr:sp macro="" textlink="">
      <xdr:nvSpPr>
        <xdr:cNvPr id="113255" name="Freeform 15"/>
        <xdr:cNvSpPr>
          <a:spLocks/>
        </xdr:cNvSpPr>
      </xdr:nvSpPr>
      <xdr:spPr bwMode="auto">
        <a:xfrm>
          <a:off x="1914525" y="9134475"/>
          <a:ext cx="3238500" cy="752475"/>
        </a:xfrm>
        <a:custGeom>
          <a:avLst/>
          <a:gdLst>
            <a:gd name="T0" fmla="*/ 0 w 454"/>
            <a:gd name="T1" fmla="*/ 0 h 79"/>
            <a:gd name="T2" fmla="*/ 2147483647 w 454"/>
            <a:gd name="T3" fmla="*/ 2147483647 h 79"/>
            <a:gd name="T4" fmla="*/ 2147483647 w 454"/>
            <a:gd name="T5" fmla="*/ 2147483647 h 79"/>
            <a:gd name="T6" fmla="*/ 2147483647 w 454"/>
            <a:gd name="T7" fmla="*/ 2147483647 h 79"/>
            <a:gd name="T8" fmla="*/ 2147483647 w 454"/>
            <a:gd name="T9" fmla="*/ 2147483647 h 7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454"/>
            <a:gd name="T16" fmla="*/ 0 h 79"/>
            <a:gd name="T17" fmla="*/ 454 w 454"/>
            <a:gd name="T18" fmla="*/ 79 h 7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454" h="79">
              <a:moveTo>
                <a:pt x="0" y="0"/>
              </a:moveTo>
              <a:cubicBezTo>
                <a:pt x="59" y="0"/>
                <a:pt x="118" y="1"/>
                <a:pt x="171" y="5"/>
              </a:cubicBezTo>
              <a:cubicBezTo>
                <a:pt x="224" y="9"/>
                <a:pt x="274" y="15"/>
                <a:pt x="317" y="25"/>
              </a:cubicBezTo>
              <a:cubicBezTo>
                <a:pt x="360" y="35"/>
                <a:pt x="410" y="59"/>
                <a:pt x="432" y="68"/>
              </a:cubicBezTo>
              <a:cubicBezTo>
                <a:pt x="454" y="77"/>
                <a:pt x="448" y="77"/>
                <a:pt x="451" y="79"/>
              </a:cubicBezTo>
            </a:path>
          </a:pathLst>
        </a:custGeom>
        <a:noFill/>
        <a:ln w="9525" cap="flat" cmpd="sng">
          <a:solidFill>
            <a:srgbClr val="808080"/>
          </a:solidFill>
          <a:prstDash val="dash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17</xdr:row>
      <xdr:rowOff>85725</xdr:rowOff>
    </xdr:from>
    <xdr:to>
      <xdr:col>4</xdr:col>
      <xdr:colOff>342900</xdr:colOff>
      <xdr:row>68</xdr:row>
      <xdr:rowOff>95250</xdr:rowOff>
    </xdr:to>
    <xdr:sp macro="" textlink="">
      <xdr:nvSpPr>
        <xdr:cNvPr id="113256" name="Line 16"/>
        <xdr:cNvSpPr>
          <a:spLocks noChangeShapeType="1"/>
        </xdr:cNvSpPr>
      </xdr:nvSpPr>
      <xdr:spPr bwMode="auto">
        <a:xfrm flipV="1">
          <a:off x="3200400" y="2971800"/>
          <a:ext cx="0" cy="7781925"/>
        </a:xfrm>
        <a:prstGeom prst="line">
          <a:avLst/>
        </a:prstGeom>
        <a:noFill/>
        <a:ln w="9525">
          <a:solidFill>
            <a:srgbClr val="C0C0C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17</xdr:row>
      <xdr:rowOff>104775</xdr:rowOff>
    </xdr:from>
    <xdr:to>
      <xdr:col>8</xdr:col>
      <xdr:colOff>257175</xdr:colOff>
      <xdr:row>68</xdr:row>
      <xdr:rowOff>114300</xdr:rowOff>
    </xdr:to>
    <xdr:sp macro="" textlink="">
      <xdr:nvSpPr>
        <xdr:cNvPr id="113257" name="Line 17"/>
        <xdr:cNvSpPr>
          <a:spLocks noChangeShapeType="1"/>
        </xdr:cNvSpPr>
      </xdr:nvSpPr>
      <xdr:spPr bwMode="auto">
        <a:xfrm flipV="1">
          <a:off x="5972175" y="2990850"/>
          <a:ext cx="0" cy="7781925"/>
        </a:xfrm>
        <a:prstGeom prst="line">
          <a:avLst/>
        </a:prstGeom>
        <a:noFill/>
        <a:ln w="9525">
          <a:solidFill>
            <a:srgbClr val="C0C0C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676275</xdr:colOff>
      <xdr:row>15</xdr:row>
      <xdr:rowOff>104775</xdr:rowOff>
    </xdr:from>
    <xdr:ext cx="784189" cy="200119"/>
    <xdr:sp macro="" textlink="">
      <xdr:nvSpPr>
        <xdr:cNvPr id="112658" name="Text Box 18"/>
        <xdr:cNvSpPr txBox="1">
          <a:spLocks noChangeArrowheads="1"/>
        </xdr:cNvSpPr>
      </xdr:nvSpPr>
      <xdr:spPr bwMode="auto">
        <a:xfrm>
          <a:off x="2839811" y="2703739"/>
          <a:ext cx="7841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~ 0.6 % Ro</a:t>
          </a:r>
        </a:p>
      </xdr:txBody>
    </xdr:sp>
    <xdr:clientData/>
  </xdr:oneCellAnchor>
  <xdr:oneCellAnchor>
    <xdr:from>
      <xdr:col>7</xdr:col>
      <xdr:colOff>561975</xdr:colOff>
      <xdr:row>15</xdr:row>
      <xdr:rowOff>104775</xdr:rowOff>
    </xdr:from>
    <xdr:ext cx="784189" cy="200119"/>
    <xdr:sp macro="" textlink="">
      <xdr:nvSpPr>
        <xdr:cNvPr id="112659" name="Text Box 19"/>
        <xdr:cNvSpPr txBox="1">
          <a:spLocks noChangeArrowheads="1"/>
        </xdr:cNvSpPr>
      </xdr:nvSpPr>
      <xdr:spPr bwMode="auto">
        <a:xfrm>
          <a:off x="5610225" y="2703739"/>
          <a:ext cx="784189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808080"/>
              </a:solidFill>
              <a:latin typeface="Arial"/>
              <a:cs typeface="Arial"/>
            </a:rPr>
            <a:t>~ 1.4 % Ro</a:t>
          </a:r>
        </a:p>
      </xdr:txBody>
    </xdr:sp>
    <xdr:clientData/>
  </xdr:oneCellAnchor>
  <xdr:oneCellAnchor>
    <xdr:from>
      <xdr:col>3</xdr:col>
      <xdr:colOff>0</xdr:colOff>
      <xdr:row>18</xdr:row>
      <xdr:rowOff>28575</xdr:rowOff>
    </xdr:from>
    <xdr:ext cx="668388" cy="200119"/>
    <xdr:sp macro="" textlink="">
      <xdr:nvSpPr>
        <xdr:cNvPr id="112660" name="Text Box 20"/>
        <xdr:cNvSpPr txBox="1">
          <a:spLocks noChangeArrowheads="1"/>
        </xdr:cNvSpPr>
      </xdr:nvSpPr>
      <xdr:spPr bwMode="auto">
        <a:xfrm>
          <a:off x="2163536" y="3076575"/>
          <a:ext cx="668388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Immature</a:t>
          </a:r>
        </a:p>
      </xdr:txBody>
    </xdr:sp>
    <xdr:clientData/>
  </xdr:oneCellAnchor>
  <xdr:oneCellAnchor>
    <xdr:from>
      <xdr:col>5</xdr:col>
      <xdr:colOff>657225</xdr:colOff>
      <xdr:row>18</xdr:row>
      <xdr:rowOff>57150</xdr:rowOff>
    </xdr:from>
    <xdr:ext cx="1010790" cy="200119"/>
    <xdr:sp macro="" textlink="">
      <xdr:nvSpPr>
        <xdr:cNvPr id="112661" name="Text Box 21"/>
        <xdr:cNvSpPr txBox="1">
          <a:spLocks noChangeArrowheads="1"/>
        </xdr:cNvSpPr>
      </xdr:nvSpPr>
      <xdr:spPr bwMode="auto">
        <a:xfrm>
          <a:off x="4263118" y="3105150"/>
          <a:ext cx="1010790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Oil Generation</a:t>
          </a:r>
        </a:p>
      </xdr:txBody>
    </xdr:sp>
    <xdr:clientData/>
  </xdr:oneCellAnchor>
  <xdr:oneCellAnchor>
    <xdr:from>
      <xdr:col>9</xdr:col>
      <xdr:colOff>247650</xdr:colOff>
      <xdr:row>18</xdr:row>
      <xdr:rowOff>28575</xdr:rowOff>
    </xdr:from>
    <xdr:ext cx="1104982" cy="200119"/>
    <xdr:sp macro="" textlink="">
      <xdr:nvSpPr>
        <xdr:cNvPr id="112662" name="Text Box 22"/>
        <xdr:cNvSpPr txBox="1">
          <a:spLocks noChangeArrowheads="1"/>
        </xdr:cNvSpPr>
      </xdr:nvSpPr>
      <xdr:spPr bwMode="auto">
        <a:xfrm>
          <a:off x="6738257" y="3076575"/>
          <a:ext cx="1104982" cy="2001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Generation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76200</xdr:colOff>
      <xdr:row>4</xdr:row>
      <xdr:rowOff>76200</xdr:rowOff>
    </xdr:to>
    <xdr:pic>
      <xdr:nvPicPr>
        <xdr:cNvPr id="1557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44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23</xdr:col>
      <xdr:colOff>561975</xdr:colOff>
      <xdr:row>67</xdr:row>
      <xdr:rowOff>142875</xdr:rowOff>
    </xdr:to>
    <xdr:graphicFrame macro="">
      <xdr:nvGraphicFramePr>
        <xdr:cNvPr id="1557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16</xdr:row>
      <xdr:rowOff>38100</xdr:rowOff>
    </xdr:from>
    <xdr:to>
      <xdr:col>8</xdr:col>
      <xdr:colOff>542925</xdr:colOff>
      <xdr:row>63</xdr:row>
      <xdr:rowOff>9525</xdr:rowOff>
    </xdr:to>
    <xdr:sp macro="" textlink="">
      <xdr:nvSpPr>
        <xdr:cNvPr id="155777" name="Line 9"/>
        <xdr:cNvSpPr>
          <a:spLocks noChangeShapeType="1"/>
        </xdr:cNvSpPr>
      </xdr:nvSpPr>
      <xdr:spPr bwMode="auto">
        <a:xfrm flipV="1">
          <a:off x="6029325" y="2790825"/>
          <a:ext cx="0" cy="7134225"/>
        </a:xfrm>
        <a:prstGeom prst="line">
          <a:avLst/>
        </a:prstGeom>
        <a:noFill/>
        <a:ln w="9525">
          <a:solidFill>
            <a:srgbClr val="80808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0.12098</cdr:x>
      <cdr:y>0.1819</cdr:y>
    </cdr:from>
    <cdr:to>
      <cdr:x>0.17116</cdr:x>
      <cdr:y>0.21027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1076" y="1501172"/>
          <a:ext cx="813491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0.62675</cdr:x>
      <cdr:y>0.1819</cdr:y>
    </cdr:from>
    <cdr:to>
      <cdr:x>0.69909</cdr:x>
      <cdr:y>0.21027</cdr:y>
    </cdr:to>
    <cdr:sp macro="" textlink="">
      <cdr:nvSpPr>
        <cdr:cNvPr id="1566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59680" y="1501172"/>
          <a:ext cx="1172757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Dry Gas Zone</a:t>
          </a:r>
        </a:p>
      </cdr:txBody>
    </cdr:sp>
  </cdr:relSizeAnchor>
  <cdr:relSizeAnchor xmlns:cdr="http://schemas.openxmlformats.org/drawingml/2006/chartDrawing">
    <cdr:from>
      <cdr:x>0.45427</cdr:x>
      <cdr:y>0.06178</cdr:y>
    </cdr:from>
    <cdr:to>
      <cdr:x>0.45427</cdr:x>
      <cdr:y>0.90708</cdr:y>
    </cdr:to>
    <cdr:sp macro="" textlink="">
      <cdr:nvSpPr>
        <cdr:cNvPr id="1566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428141" y="522154"/>
          <a:ext cx="0" cy="71014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0.05362</cdr:x>
      <cdr:y>0.8317</cdr:y>
    </cdr:from>
    <cdr:to>
      <cdr:x>0.45427</cdr:x>
      <cdr:y>0.8317</cdr:y>
    </cdr:to>
    <cdr:sp macro="" textlink="">
      <cdr:nvSpPr>
        <cdr:cNvPr id="15667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9532" y="6990296"/>
          <a:ext cx="654860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0.2604</cdr:x>
      <cdr:y>0.8317</cdr:y>
    </cdr:from>
    <cdr:to>
      <cdr:x>0.2604</cdr:x>
      <cdr:y>0.8317</cdr:y>
    </cdr:to>
    <cdr:sp macro="" textlink="">
      <cdr:nvSpPr>
        <cdr:cNvPr id="15668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259459" y="6990296"/>
          <a:ext cx="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0.2604</cdr:x>
      <cdr:y>0.06178</cdr:y>
    </cdr:from>
    <cdr:to>
      <cdr:x>0.2604</cdr:x>
      <cdr:y>0.8317</cdr:y>
    </cdr:to>
    <cdr:sp macro="" textlink="">
      <cdr:nvSpPr>
        <cdr:cNvPr id="156682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59459" y="522154"/>
          <a:ext cx="0" cy="646814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808080"/>
          </a:solidFill>
          <a:prstDash val="dash"/>
          <a:round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0.29394</cdr:x>
      <cdr:y>0.1819</cdr:y>
    </cdr:from>
    <cdr:to>
      <cdr:x>0.33921</cdr:x>
      <cdr:y>0.21027</cdr:y>
    </cdr:to>
    <cdr:sp macro="" textlink="">
      <cdr:nvSpPr>
        <cdr:cNvPr id="15668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64813" y="1501172"/>
          <a:ext cx="733855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Oil Zone</a:t>
          </a:r>
        </a:p>
      </cdr:txBody>
    </cdr:sp>
  </cdr:relSizeAnchor>
  <cdr:relSizeAnchor xmlns:cdr="http://schemas.openxmlformats.org/drawingml/2006/chartDrawing">
    <cdr:from>
      <cdr:x>0.37895</cdr:x>
      <cdr:y>0.1819</cdr:y>
    </cdr:from>
    <cdr:to>
      <cdr:x>0.4421</cdr:x>
      <cdr:y>0.26031</cdr:y>
    </cdr:to>
    <cdr:sp macro="" textlink="">
      <cdr:nvSpPr>
        <cdr:cNvPr id="15668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2913" y="1501172"/>
          <a:ext cx="1023549" cy="647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Condensate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Wet Gas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808080"/>
              </a:solidFill>
              <a:latin typeface="Arial"/>
              <a:cs typeface="Arial"/>
            </a:rPr>
            <a:t>Zone</a:t>
          </a:r>
        </a:p>
      </cdr:txBody>
    </cdr:sp>
  </cdr:relSizeAnchor>
  <cdr:relSizeAnchor xmlns:cdr="http://schemas.openxmlformats.org/drawingml/2006/chartDrawing">
    <cdr:from>
      <cdr:x>0.12095</cdr:x>
      <cdr:y>0.4785</cdr:y>
    </cdr:from>
    <cdr:to>
      <cdr:x>0.19331</cdr:x>
      <cdr:y>0.53189</cdr:y>
    </cdr:to>
    <cdr:sp macro="" textlink="">
      <cdr:nvSpPr>
        <cdr:cNvPr id="15668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0568" y="3948932"/>
          <a:ext cx="1173077" cy="440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Stained or </a:t>
          </a:r>
        </a:p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Contaminated</a:t>
          </a:r>
        </a:p>
      </cdr:txBody>
    </cdr:sp>
  </cdr:relSizeAnchor>
  <cdr:relSizeAnchor xmlns:cdr="http://schemas.openxmlformats.org/drawingml/2006/chartDrawing">
    <cdr:from>
      <cdr:x>0.06105</cdr:x>
      <cdr:y>0.8579</cdr:y>
    </cdr:from>
    <cdr:to>
      <cdr:x>0.17343</cdr:x>
      <cdr:y>0.88627</cdr:y>
    </cdr:to>
    <cdr:sp macro="" textlink="">
      <cdr:nvSpPr>
        <cdr:cNvPr id="156686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9656" y="7080019"/>
          <a:ext cx="1821653" cy="234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FF0000"/>
              </a:solidFill>
              <a:latin typeface="Arial"/>
              <a:cs typeface="Arial"/>
            </a:rPr>
            <a:t>Low Level Conversion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1466850</xdr:colOff>
      <xdr:row>5</xdr:row>
      <xdr:rowOff>47625</xdr:rowOff>
    </xdr:to>
    <xdr:pic>
      <xdr:nvPicPr>
        <xdr:cNvPr id="10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07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9525</xdr:rowOff>
    </xdr:from>
    <xdr:to>
      <xdr:col>15</xdr:col>
      <xdr:colOff>581025</xdr:colOff>
      <xdr:row>68</xdr:row>
      <xdr:rowOff>0</xdr:rowOff>
    </xdr:to>
    <xdr:graphicFrame macro="">
      <xdr:nvGraphicFramePr>
        <xdr:cNvPr id="5064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9525</xdr:rowOff>
    </xdr:from>
    <xdr:to>
      <xdr:col>23</xdr:col>
      <xdr:colOff>676275</xdr:colOff>
      <xdr:row>68</xdr:row>
      <xdr:rowOff>0</xdr:rowOff>
    </xdr:to>
    <xdr:graphicFrame macro="">
      <xdr:nvGraphicFramePr>
        <xdr:cNvPr id="5064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95250</xdr:colOff>
      <xdr:row>4</xdr:row>
      <xdr:rowOff>114300</xdr:rowOff>
    </xdr:to>
    <xdr:pic>
      <xdr:nvPicPr>
        <xdr:cNvPr id="50649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7</xdr:col>
      <xdr:colOff>561975</xdr:colOff>
      <xdr:row>68</xdr:row>
      <xdr:rowOff>9525</xdr:rowOff>
    </xdr:to>
    <xdr:graphicFrame macro="">
      <xdr:nvGraphicFramePr>
        <xdr:cNvPr id="5065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100693</xdr:colOff>
      <xdr:row>61</xdr:row>
      <xdr:rowOff>0</xdr:rowOff>
    </xdr:from>
    <xdr:to>
      <xdr:col>3</xdr:col>
      <xdr:colOff>122464</xdr:colOff>
      <xdr:row>63</xdr:row>
      <xdr:rowOff>57150</xdr:rowOff>
    </xdr:to>
    <xdr:sp macro="" textlink="">
      <xdr:nvSpPr>
        <xdr:cNvPr id="50189" name="Rectangle 13"/>
        <xdr:cNvSpPr>
          <a:spLocks noChangeArrowheads="1"/>
        </xdr:cNvSpPr>
      </xdr:nvSpPr>
      <xdr:spPr bwMode="auto">
        <a:xfrm>
          <a:off x="1543050" y="9511393"/>
          <a:ext cx="742950" cy="356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Good</a:t>
          </a:r>
        </a:p>
      </xdr:txBody>
    </xdr:sp>
    <xdr:clientData/>
  </xdr:twoCellAnchor>
  <xdr:twoCellAnchor>
    <xdr:from>
      <xdr:col>1</xdr:col>
      <xdr:colOff>31296</xdr:colOff>
      <xdr:row>60</xdr:row>
      <xdr:rowOff>123825</xdr:rowOff>
    </xdr:from>
    <xdr:to>
      <xdr:col>1</xdr:col>
      <xdr:colOff>412295</xdr:colOff>
      <xdr:row>63</xdr:row>
      <xdr:rowOff>76200</xdr:rowOff>
    </xdr:to>
    <xdr:sp macro="" textlink="">
      <xdr:nvSpPr>
        <xdr:cNvPr id="50190" name="Rectangle 14"/>
        <xdr:cNvSpPr>
          <a:spLocks noChangeArrowheads="1"/>
        </xdr:cNvSpPr>
      </xdr:nvSpPr>
      <xdr:spPr bwMode="auto">
        <a:xfrm>
          <a:off x="752475" y="9485539"/>
          <a:ext cx="380999" cy="401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Poor</a:t>
          </a:r>
        </a:p>
      </xdr:txBody>
    </xdr:sp>
    <xdr:clientData/>
  </xdr:twoCellAnchor>
  <xdr:twoCellAnchor>
    <xdr:from>
      <xdr:col>1</xdr:col>
      <xdr:colOff>402771</xdr:colOff>
      <xdr:row>61</xdr:row>
      <xdr:rowOff>9525</xdr:rowOff>
    </xdr:from>
    <xdr:to>
      <xdr:col>2</xdr:col>
      <xdr:colOff>72117</xdr:colOff>
      <xdr:row>63</xdr:row>
      <xdr:rowOff>28575</xdr:rowOff>
    </xdr:to>
    <xdr:sp macro="" textlink="">
      <xdr:nvSpPr>
        <xdr:cNvPr id="50191" name="Rectangle 15"/>
        <xdr:cNvSpPr>
          <a:spLocks noChangeArrowheads="1"/>
        </xdr:cNvSpPr>
      </xdr:nvSpPr>
      <xdr:spPr bwMode="auto">
        <a:xfrm>
          <a:off x="1123950" y="9520918"/>
          <a:ext cx="390524" cy="318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Fair</a:t>
          </a:r>
        </a:p>
      </xdr:txBody>
    </xdr:sp>
    <xdr:clientData/>
  </xdr:twoCellAnchor>
  <xdr:twoCellAnchor>
    <xdr:from>
      <xdr:col>3</xdr:col>
      <xdr:colOff>152400</xdr:colOff>
      <xdr:row>61</xdr:row>
      <xdr:rowOff>19050</xdr:rowOff>
    </xdr:from>
    <xdr:to>
      <xdr:col>7</xdr:col>
      <xdr:colOff>304800</xdr:colOff>
      <xdr:row>63</xdr:row>
      <xdr:rowOff>28575</xdr:rowOff>
    </xdr:to>
    <xdr:sp macro="" textlink="">
      <xdr:nvSpPr>
        <xdr:cNvPr id="50374" name="Rectangle 38"/>
        <xdr:cNvSpPr>
          <a:spLocks noChangeArrowheads="1"/>
        </xdr:cNvSpPr>
      </xdr:nvSpPr>
      <xdr:spPr bwMode="auto">
        <a:xfrm>
          <a:off x="2295525" y="9629775"/>
          <a:ext cx="3009900" cy="314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Excellent</a:t>
          </a:r>
        </a:p>
      </xdr:txBody>
    </xdr:sp>
    <xdr:clientData/>
  </xdr:twoCellAnchor>
  <xdr:twoCellAnchor>
    <xdr:from>
      <xdr:col>1</xdr:col>
      <xdr:colOff>21771</xdr:colOff>
      <xdr:row>61</xdr:row>
      <xdr:rowOff>4082</xdr:rowOff>
    </xdr:from>
    <xdr:to>
      <xdr:col>7</xdr:col>
      <xdr:colOff>333375</xdr:colOff>
      <xdr:row>61</xdr:row>
      <xdr:rowOff>4082</xdr:rowOff>
    </xdr:to>
    <xdr:cxnSp macro="">
      <xdr:nvCxnSpPr>
        <xdr:cNvPr id="19" name="Straight Connector 18"/>
        <xdr:cNvCxnSpPr/>
      </xdr:nvCxnSpPr>
      <xdr:spPr bwMode="auto">
        <a:xfrm>
          <a:off x="742950" y="9515475"/>
          <a:ext cx="46386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55789</xdr:colOff>
      <xdr:row>17</xdr:row>
      <xdr:rowOff>36739</xdr:rowOff>
    </xdr:from>
    <xdr:to>
      <xdr:col>23</xdr:col>
      <xdr:colOff>434068</xdr:colOff>
      <xdr:row>17</xdr:row>
      <xdr:rowOff>36739</xdr:rowOff>
    </xdr:to>
    <xdr:cxnSp macro="">
      <xdr:nvCxnSpPr>
        <xdr:cNvPr id="21" name="Straight Connector 20"/>
        <xdr:cNvCxnSpPr/>
      </xdr:nvCxnSpPr>
      <xdr:spPr bwMode="auto">
        <a:xfrm>
          <a:off x="12315825" y="2962275"/>
          <a:ext cx="47053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0.34567</cdr:x>
      <cdr:y>0.05856</cdr:y>
    </cdr:from>
    <cdr:to>
      <cdr:x>0.93865</cdr:x>
      <cdr:y>0.08353</cdr:y>
    </cdr:to>
    <cdr:sp macro="" textlink="">
      <cdr:nvSpPr>
        <cdr:cNvPr id="323585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02" y="495160"/>
          <a:ext cx="3315417" cy="20972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Good - Excellent</a:t>
          </a:r>
        </a:p>
      </cdr:txBody>
    </cdr:sp>
  </cdr:relSizeAnchor>
  <cdr:relSizeAnchor xmlns:cdr="http://schemas.openxmlformats.org/drawingml/2006/chartDrawing">
    <cdr:from>
      <cdr:x>0.12475</cdr:x>
      <cdr:y>0.04991</cdr:y>
    </cdr:from>
    <cdr:to>
      <cdr:x>0.20861</cdr:x>
      <cdr:y>0.09144</cdr:y>
    </cdr:to>
    <cdr:sp macro="" textlink="">
      <cdr:nvSpPr>
        <cdr:cNvPr id="5120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2252" y="411758"/>
          <a:ext cx="472044" cy="3426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Poor</a:t>
          </a:r>
        </a:p>
      </cdr:txBody>
    </cdr:sp>
  </cdr:relSizeAnchor>
  <cdr:relSizeAnchor xmlns:cdr="http://schemas.openxmlformats.org/drawingml/2006/chartDrawing">
    <cdr:from>
      <cdr:x>0.19909</cdr:x>
      <cdr:y>0.05031</cdr:y>
    </cdr:from>
    <cdr:to>
      <cdr:x>0.29295</cdr:x>
      <cdr:y>0.08992</cdr:y>
    </cdr:to>
    <cdr:sp macro="" textlink="">
      <cdr:nvSpPr>
        <cdr:cNvPr id="51204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1250" y="438790"/>
          <a:ext cx="523875" cy="345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Fair</a:t>
          </a:r>
        </a:p>
      </cdr:txBody>
    </cdr:sp>
  </cdr:relSizeAnchor>
  <cdr:relSizeAnchor xmlns:cdr="http://schemas.openxmlformats.org/drawingml/2006/chartDrawing">
    <cdr:from>
      <cdr:x>0.13246</cdr:x>
      <cdr:y>0.08725</cdr:y>
    </cdr:from>
    <cdr:to>
      <cdr:x>0.93957</cdr:x>
      <cdr:y>0.08725</cdr:y>
    </cdr:to>
    <cdr:sp macro="" textlink="">
      <cdr:nvSpPr>
        <cdr:cNvPr id="7" name="Straight Connector 6"/>
        <cdr:cNvSpPr/>
      </cdr:nvSpPr>
      <cdr:spPr bwMode="auto">
        <a:xfrm xmlns:a="http://schemas.openxmlformats.org/drawingml/2006/main">
          <a:off x="745671" y="719818"/>
          <a:ext cx="4543425" cy="0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0.43142</cdr:x>
      <cdr:y>0.05041</cdr:y>
    </cdr:from>
    <cdr:to>
      <cdr:x>0.70501</cdr:x>
      <cdr:y>0.07883</cdr:y>
    </cdr:to>
    <cdr:sp macro="" textlink="">
      <cdr:nvSpPr>
        <cdr:cNvPr id="324609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6403" y="426637"/>
          <a:ext cx="1555744" cy="23879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(Type II)</a:t>
          </a:r>
        </a:p>
      </cdr:txBody>
    </cdr:sp>
  </cdr:relSizeAnchor>
  <cdr:relSizeAnchor xmlns:cdr="http://schemas.openxmlformats.org/drawingml/2006/chartDrawing">
    <cdr:from>
      <cdr:x>0.13988</cdr:x>
      <cdr:y>0.05041</cdr:y>
    </cdr:from>
    <cdr:to>
      <cdr:x>0.28713</cdr:x>
      <cdr:y>0.07537</cdr:y>
    </cdr:to>
    <cdr:sp macro="" textlink="">
      <cdr:nvSpPr>
        <cdr:cNvPr id="324610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8620" y="426637"/>
          <a:ext cx="837278" cy="20972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</a:t>
          </a:r>
        </a:p>
      </cdr:txBody>
    </cdr:sp>
  </cdr:relSizeAnchor>
  <cdr:relSizeAnchor xmlns:cdr="http://schemas.openxmlformats.org/drawingml/2006/chartDrawing">
    <cdr:from>
      <cdr:x>0.30679</cdr:x>
      <cdr:y>0.05041</cdr:y>
    </cdr:from>
    <cdr:to>
      <cdr:x>0.41987</cdr:x>
      <cdr:y>0.07636</cdr:y>
    </cdr:to>
    <cdr:sp macro="" textlink="">
      <cdr:nvSpPr>
        <cdr:cNvPr id="324611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47722" y="426637"/>
          <a:ext cx="642985" cy="2180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Mixed</a:t>
          </a:r>
        </a:p>
      </cdr:txBody>
    </cdr:sp>
  </cdr:relSizeAnchor>
  <cdr:relSizeAnchor xmlns:cdr="http://schemas.openxmlformats.org/drawingml/2006/chartDrawing">
    <cdr:from>
      <cdr:x>0.71312</cdr:x>
      <cdr:y>0.05041</cdr:y>
    </cdr:from>
    <cdr:to>
      <cdr:x>0.95156</cdr:x>
      <cdr:y>0.08229</cdr:y>
    </cdr:to>
    <cdr:sp macro="" textlink="">
      <cdr:nvSpPr>
        <cdr:cNvPr id="281604" name="Rectangle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8275" y="426637"/>
          <a:ext cx="1355860" cy="26786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(Type I)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0.00855</cdr:x>
      <cdr:y>0.00566</cdr:y>
    </cdr:from>
    <cdr:to>
      <cdr:x>0.13162</cdr:x>
      <cdr:y>0.02264</cdr:y>
    </cdr:to>
    <cdr:sp macro="" textlink="">
      <cdr:nvSpPr>
        <cdr:cNvPr id="1372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60" y="49473"/>
          <a:ext cx="684611" cy="148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1" i="0" u="none" strike="noStrike" baseline="0">
              <a:solidFill>
                <a:srgbClr val="000000"/>
              </a:solidFill>
              <a:latin typeface="Arial"/>
              <a:cs typeface="Arial"/>
            </a:rPr>
            <a:t>% Carbonate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9525</xdr:rowOff>
    </xdr:from>
    <xdr:to>
      <xdr:col>15</xdr:col>
      <xdr:colOff>581025</xdr:colOff>
      <xdr:row>68</xdr:row>
      <xdr:rowOff>0</xdr:rowOff>
    </xdr:to>
    <xdr:graphicFrame macro="">
      <xdr:nvGraphicFramePr>
        <xdr:cNvPr id="536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13</xdr:row>
      <xdr:rowOff>9525</xdr:rowOff>
    </xdr:from>
    <xdr:to>
      <xdr:col>23</xdr:col>
      <xdr:colOff>676275</xdr:colOff>
      <xdr:row>68</xdr:row>
      <xdr:rowOff>0</xdr:rowOff>
    </xdr:to>
    <xdr:graphicFrame macro="">
      <xdr:nvGraphicFramePr>
        <xdr:cNvPr id="5365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95250</xdr:colOff>
      <xdr:row>4</xdr:row>
      <xdr:rowOff>114300</xdr:rowOff>
    </xdr:to>
    <xdr:pic>
      <xdr:nvPicPr>
        <xdr:cNvPr id="536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2402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12</xdr:row>
      <xdr:rowOff>171450</xdr:rowOff>
    </xdr:from>
    <xdr:to>
      <xdr:col>7</xdr:col>
      <xdr:colOff>581025</xdr:colOff>
      <xdr:row>67</xdr:row>
      <xdr:rowOff>104775</xdr:rowOff>
    </xdr:to>
    <xdr:graphicFrame macro="">
      <xdr:nvGraphicFramePr>
        <xdr:cNvPr id="5365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</xdr:colOff>
      <xdr:row>57</xdr:row>
      <xdr:rowOff>9525</xdr:rowOff>
    </xdr:from>
    <xdr:to>
      <xdr:col>1</xdr:col>
      <xdr:colOff>409575</xdr:colOff>
      <xdr:row>62</xdr:row>
      <xdr:rowOff>104775</xdr:rowOff>
    </xdr:to>
    <xdr:sp macro="" textlink="">
      <xdr:nvSpPr>
        <xdr:cNvPr id="53447" name="Rectangle 10"/>
        <xdr:cNvSpPr>
          <a:spLocks noChangeArrowheads="1"/>
        </xdr:cNvSpPr>
      </xdr:nvSpPr>
      <xdr:spPr bwMode="auto">
        <a:xfrm>
          <a:off x="809625" y="9048750"/>
          <a:ext cx="314325" cy="857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Low Maturity </a:t>
          </a:r>
        </a:p>
      </xdr:txBody>
    </xdr:sp>
    <xdr:clientData/>
  </xdr:twoCellAnchor>
  <xdr:twoCellAnchor>
    <xdr:from>
      <xdr:col>1</xdr:col>
      <xdr:colOff>469446</xdr:colOff>
      <xdr:row>56</xdr:row>
      <xdr:rowOff>142875</xdr:rowOff>
    </xdr:from>
    <xdr:to>
      <xdr:col>2</xdr:col>
      <xdr:colOff>111125</xdr:colOff>
      <xdr:row>62</xdr:row>
      <xdr:rowOff>123825</xdr:rowOff>
    </xdr:to>
    <xdr:sp macro="" textlink="">
      <xdr:nvSpPr>
        <xdr:cNvPr id="53448" name="Rectangle 19"/>
        <xdr:cNvSpPr>
          <a:spLocks noChangeArrowheads="1"/>
        </xdr:cNvSpPr>
      </xdr:nvSpPr>
      <xdr:spPr bwMode="auto">
        <a:xfrm>
          <a:off x="1183821" y="9207500"/>
          <a:ext cx="356054" cy="933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Early Mature</a:t>
          </a:r>
        </a:p>
      </xdr:txBody>
    </xdr:sp>
    <xdr:clientData/>
  </xdr:twoCellAnchor>
  <xdr:twoCellAnchor>
    <xdr:from>
      <xdr:col>2</xdr:col>
      <xdr:colOff>149679</xdr:colOff>
      <xdr:row>57</xdr:row>
      <xdr:rowOff>57150</xdr:rowOff>
    </xdr:from>
    <xdr:to>
      <xdr:col>3</xdr:col>
      <xdr:colOff>133350</xdr:colOff>
      <xdr:row>62</xdr:row>
      <xdr:rowOff>95250</xdr:rowOff>
    </xdr:to>
    <xdr:sp macro="" textlink="">
      <xdr:nvSpPr>
        <xdr:cNvPr id="53433" name="Rectangle 20"/>
        <xdr:cNvSpPr>
          <a:spLocks noChangeArrowheads="1"/>
        </xdr:cNvSpPr>
      </xdr:nvSpPr>
      <xdr:spPr bwMode="auto">
        <a:xfrm>
          <a:off x="1592036" y="9024257"/>
          <a:ext cx="704850" cy="7864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Mature / Stained</a:t>
          </a:r>
        </a:p>
      </xdr:txBody>
    </xdr:sp>
    <xdr:clientData/>
  </xdr:twoCellAnchor>
  <xdr:twoCellAnchor>
    <xdr:from>
      <xdr:col>3</xdr:col>
      <xdr:colOff>176893</xdr:colOff>
      <xdr:row>56</xdr:row>
      <xdr:rowOff>142875</xdr:rowOff>
    </xdr:from>
    <xdr:to>
      <xdr:col>7</xdr:col>
      <xdr:colOff>333375</xdr:colOff>
      <xdr:row>62</xdr:row>
      <xdr:rowOff>122464</xdr:rowOff>
    </xdr:to>
    <xdr:sp macro="" textlink="">
      <xdr:nvSpPr>
        <xdr:cNvPr id="53434" name="Rectangle 21"/>
        <xdr:cNvSpPr>
          <a:spLocks noChangeArrowheads="1"/>
        </xdr:cNvSpPr>
      </xdr:nvSpPr>
      <xdr:spPr bwMode="auto">
        <a:xfrm>
          <a:off x="2340429" y="8960304"/>
          <a:ext cx="3041196" cy="8776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/ Gas Production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or Contamination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0.37762</cdr:x>
      <cdr:y>0.06079</cdr:y>
    </cdr:from>
    <cdr:to>
      <cdr:x>0.92857</cdr:x>
      <cdr:y>0.12814</cdr:y>
    </cdr:to>
    <cdr:sp macro="" textlink="">
      <cdr:nvSpPr>
        <cdr:cNvPr id="283649" name="Rectangle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7743" y="530225"/>
          <a:ext cx="3075210" cy="5873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 Generation</a:t>
          </a:r>
        </a:p>
      </cdr:txBody>
    </cdr:sp>
  </cdr:relSizeAnchor>
  <cdr:relSizeAnchor xmlns:cdr="http://schemas.openxmlformats.org/drawingml/2006/chartDrawing">
    <cdr:from>
      <cdr:x>0.13999</cdr:x>
      <cdr:y>0.06027</cdr:y>
    </cdr:from>
    <cdr:to>
      <cdr:x>0.20929</cdr:x>
      <cdr:y>0.13485</cdr:y>
    </cdr:to>
    <cdr:sp macro="" textlink="">
      <cdr:nvSpPr>
        <cdr:cNvPr id="326658" name="Rectangle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8042" y="500508"/>
          <a:ext cx="390109" cy="6193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0.22059</cdr:x>
      <cdr:y>0.06112</cdr:y>
    </cdr:from>
    <cdr:to>
      <cdr:x>0.3673</cdr:x>
      <cdr:y>0.12814</cdr:y>
    </cdr:to>
    <cdr:sp macro="" textlink="">
      <cdr:nvSpPr>
        <cdr:cNvPr id="326659" name="Rectangle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1256" y="533073"/>
          <a:ext cx="818884" cy="5845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Gen.</a:t>
          </a:r>
        </a:p>
      </cdr:txBody>
    </cdr:sp>
  </cdr:relSizeAnchor>
  <cdr:relSizeAnchor xmlns:cdr="http://schemas.openxmlformats.org/drawingml/2006/chartDrawing">
    <cdr:from>
      <cdr:x>0.13778</cdr:x>
      <cdr:y>0.13629</cdr:y>
    </cdr:from>
    <cdr:to>
      <cdr:x>0.93129</cdr:x>
      <cdr:y>0.13649</cdr:y>
    </cdr:to>
    <cdr:sp macro="" textlink="">
      <cdr:nvSpPr>
        <cdr:cNvPr id="10" name="Straight Connector 9"/>
        <cdr:cNvSpPr/>
      </cdr:nvSpPr>
      <cdr:spPr bwMode="auto">
        <a:xfrm xmlns:a="http://schemas.openxmlformats.org/drawingml/2006/main" flipV="1">
          <a:off x="775607" y="1131841"/>
          <a:ext cx="4466865" cy="1634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0.46706</cdr:x>
      <cdr:y>0.06151</cdr:y>
    </cdr:from>
    <cdr:to>
      <cdr:x>0.9464</cdr:x>
      <cdr:y>0.12174</cdr:y>
    </cdr:to>
    <cdr:sp macro="" textlink="">
      <cdr:nvSpPr>
        <cdr:cNvPr id="284673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3697" y="510807"/>
          <a:ext cx="2743993" cy="50020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Gas Generation</a:t>
          </a:r>
        </a:p>
      </cdr:txBody>
    </cdr:sp>
  </cdr:relSizeAnchor>
  <cdr:relSizeAnchor xmlns:cdr="http://schemas.openxmlformats.org/drawingml/2006/chartDrawing">
    <cdr:from>
      <cdr:x>0.13571</cdr:x>
      <cdr:y>0.06112</cdr:y>
    </cdr:from>
    <cdr:to>
      <cdr:x>0.2301</cdr:x>
      <cdr:y>0.14141</cdr:y>
    </cdr:to>
    <cdr:sp macro="" textlink="">
      <cdr:nvSpPr>
        <cdr:cNvPr id="284674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875" y="507567"/>
          <a:ext cx="540338" cy="66673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808080"/>
              </a:solidFill>
              <a:latin typeface="Arial"/>
              <a:cs typeface="Arial"/>
            </a:rPr>
            <a:t>Immature</a:t>
          </a:r>
        </a:p>
      </cdr:txBody>
    </cdr:sp>
  </cdr:relSizeAnchor>
  <cdr:relSizeAnchor xmlns:cdr="http://schemas.openxmlformats.org/drawingml/2006/chartDrawing">
    <cdr:from>
      <cdr:x>0.24878</cdr:x>
      <cdr:y>0.06151</cdr:y>
    </cdr:from>
    <cdr:to>
      <cdr:x>0.45551</cdr:x>
      <cdr:y>0.1283</cdr:y>
    </cdr:to>
    <cdr:sp macro="" textlink="">
      <cdr:nvSpPr>
        <cdr:cNvPr id="284675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4147" y="510806"/>
          <a:ext cx="1183431" cy="55463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Oil Generation</a:t>
          </a:r>
        </a:p>
      </cdr:txBody>
    </cdr:sp>
  </cdr:relSizeAnchor>
  <cdr:relSizeAnchor xmlns:cdr="http://schemas.openxmlformats.org/drawingml/2006/chartDrawing">
    <cdr:from>
      <cdr:x>0.00838</cdr:x>
      <cdr:y>0.00564</cdr:y>
    </cdr:from>
    <cdr:to>
      <cdr:x>0.1041</cdr:x>
      <cdr:y>0.02308</cdr:y>
    </cdr:to>
    <cdr:sp macro="" textlink="">
      <cdr:nvSpPr>
        <cdr:cNvPr id="553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72" y="49191"/>
          <a:ext cx="543418" cy="152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000000"/>
              </a:solidFill>
              <a:latin typeface="Arial"/>
              <a:cs typeface="Arial"/>
            </a:rPr>
            <a:t>Tmax (°C)</a:t>
          </a:r>
        </a:p>
      </cdr:txBody>
    </cdr:sp>
  </cdr:relSizeAnchor>
  <cdr:relSizeAnchor xmlns:cdr="http://schemas.openxmlformats.org/drawingml/2006/chartDrawing">
    <cdr:from>
      <cdr:x>0.13549</cdr:x>
      <cdr:y>0.14304</cdr:y>
    </cdr:from>
    <cdr:to>
      <cdr:x>0.94842</cdr:x>
      <cdr:y>0.14304</cdr:y>
    </cdr:to>
    <cdr:sp macro="" textlink="">
      <cdr:nvSpPr>
        <cdr:cNvPr id="11" name="Straight Connector 10"/>
        <cdr:cNvSpPr/>
      </cdr:nvSpPr>
      <cdr:spPr bwMode="auto">
        <a:xfrm xmlns:a="http://schemas.openxmlformats.org/drawingml/2006/main">
          <a:off x="775616" y="1187902"/>
          <a:ext cx="4653634" cy="2"/>
        </a:xfrm>
        <a:prstGeom xmlns:a="http://schemas.openxmlformats.org/drawingml/2006/main" prst="line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vert="vert270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vert="vert270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vert="vert270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23"/>
  <sheetViews>
    <sheetView workbookViewId="0">
      <selection activeCell="F18" sqref="F18"/>
    </sheetView>
  </sheetViews>
  <sheetFormatPr defaultRowHeight="12.75" x14ac:dyDescent="0.2"/>
  <cols>
    <col min="4" max="4" width="13.85546875" bestFit="1" customWidth="1"/>
  </cols>
  <sheetData>
    <row r="2" spans="1:14" x14ac:dyDescent="0.2">
      <c r="A2" s="92" t="s">
        <v>91</v>
      </c>
    </row>
    <row r="3" spans="1:14" x14ac:dyDescent="0.2">
      <c r="A3" t="s">
        <v>69</v>
      </c>
      <c r="F3" t="s">
        <v>70</v>
      </c>
      <c r="M3" s="92" t="s">
        <v>60</v>
      </c>
    </row>
    <row r="4" spans="1:14" x14ac:dyDescent="0.2">
      <c r="A4" t="s">
        <v>71</v>
      </c>
      <c r="F4" t="s">
        <v>71</v>
      </c>
      <c r="M4">
        <v>0</v>
      </c>
      <c r="N4">
        <v>50</v>
      </c>
    </row>
    <row r="5" spans="1:14" x14ac:dyDescent="0.2">
      <c r="A5">
        <v>0</v>
      </c>
      <c r="B5">
        <v>0</v>
      </c>
      <c r="C5">
        <v>1</v>
      </c>
      <c r="D5" t="s">
        <v>72</v>
      </c>
      <c r="F5">
        <v>0</v>
      </c>
      <c r="G5">
        <v>0</v>
      </c>
      <c r="H5">
        <v>25</v>
      </c>
      <c r="I5" t="s">
        <v>73</v>
      </c>
      <c r="M5">
        <v>0</v>
      </c>
      <c r="N5">
        <v>200</v>
      </c>
    </row>
    <row r="6" spans="1:14" x14ac:dyDescent="0.2">
      <c r="A6">
        <v>1</v>
      </c>
      <c r="B6">
        <v>1</v>
      </c>
      <c r="C6">
        <v>2</v>
      </c>
      <c r="D6" t="s">
        <v>74</v>
      </c>
      <c r="F6">
        <v>25</v>
      </c>
      <c r="G6">
        <v>25</v>
      </c>
      <c r="H6">
        <v>50</v>
      </c>
      <c r="I6" t="s">
        <v>75</v>
      </c>
      <c r="M6">
        <v>0</v>
      </c>
      <c r="N6">
        <v>350</v>
      </c>
    </row>
    <row r="7" spans="1:14" x14ac:dyDescent="0.2">
      <c r="A7">
        <v>2</v>
      </c>
      <c r="B7">
        <v>2</v>
      </c>
      <c r="C7">
        <v>4</v>
      </c>
      <c r="D7" t="s">
        <v>76</v>
      </c>
      <c r="F7">
        <v>50</v>
      </c>
      <c r="G7">
        <v>50</v>
      </c>
      <c r="H7">
        <v>100</v>
      </c>
      <c r="I7" t="s">
        <v>77</v>
      </c>
      <c r="M7">
        <v>0</v>
      </c>
      <c r="N7">
        <v>700</v>
      </c>
    </row>
    <row r="8" spans="1:14" x14ac:dyDescent="0.2">
      <c r="A8">
        <v>4</v>
      </c>
      <c r="B8">
        <v>4</v>
      </c>
      <c r="C8">
        <v>12</v>
      </c>
      <c r="D8" t="s">
        <v>78</v>
      </c>
      <c r="F8">
        <v>100</v>
      </c>
      <c r="G8">
        <v>100</v>
      </c>
      <c r="H8">
        <v>300</v>
      </c>
      <c r="I8" t="s">
        <v>79</v>
      </c>
    </row>
    <row r="9" spans="1:14" x14ac:dyDescent="0.2">
      <c r="A9" t="s">
        <v>80</v>
      </c>
      <c r="F9" s="92" t="s">
        <v>80</v>
      </c>
    </row>
    <row r="10" spans="1:14" x14ac:dyDescent="0.2">
      <c r="A10">
        <v>0</v>
      </c>
      <c r="B10">
        <v>0</v>
      </c>
      <c r="C10">
        <v>2</v>
      </c>
      <c r="D10" t="s">
        <v>72</v>
      </c>
      <c r="F10" s="92">
        <v>0</v>
      </c>
      <c r="G10">
        <v>0</v>
      </c>
      <c r="H10">
        <v>0.1</v>
      </c>
      <c r="I10" s="92" t="s">
        <v>81</v>
      </c>
    </row>
    <row r="11" spans="1:14" x14ac:dyDescent="0.2">
      <c r="A11">
        <v>2</v>
      </c>
      <c r="B11">
        <v>2</v>
      </c>
      <c r="C11">
        <v>5</v>
      </c>
      <c r="D11" t="s">
        <v>74</v>
      </c>
      <c r="F11" s="92">
        <v>0.1</v>
      </c>
      <c r="G11">
        <v>0.1</v>
      </c>
      <c r="H11">
        <v>0.3</v>
      </c>
      <c r="I11" s="92" t="s">
        <v>82</v>
      </c>
    </row>
    <row r="12" spans="1:14" x14ac:dyDescent="0.2">
      <c r="A12">
        <v>5</v>
      </c>
      <c r="B12">
        <v>5</v>
      </c>
      <c r="C12">
        <v>20</v>
      </c>
      <c r="D12" t="s">
        <v>83</v>
      </c>
      <c r="F12" s="92">
        <v>0.3</v>
      </c>
      <c r="G12">
        <v>0.3</v>
      </c>
      <c r="H12">
        <v>1</v>
      </c>
      <c r="I12" s="92" t="s">
        <v>84</v>
      </c>
    </row>
    <row r="13" spans="1:14" x14ac:dyDescent="0.2">
      <c r="A13" t="s">
        <v>85</v>
      </c>
      <c r="F13" s="92" t="s">
        <v>85</v>
      </c>
    </row>
    <row r="14" spans="1:14" x14ac:dyDescent="0.2">
      <c r="A14">
        <v>0</v>
      </c>
      <c r="B14">
        <v>0</v>
      </c>
      <c r="C14">
        <v>200</v>
      </c>
      <c r="D14" t="s">
        <v>86</v>
      </c>
      <c r="F14" s="92">
        <v>0</v>
      </c>
      <c r="G14">
        <v>0</v>
      </c>
      <c r="H14">
        <v>0.6</v>
      </c>
      <c r="I14" s="92" t="s">
        <v>81</v>
      </c>
    </row>
    <row r="15" spans="1:14" x14ac:dyDescent="0.2">
      <c r="A15">
        <v>200</v>
      </c>
      <c r="B15">
        <v>200</v>
      </c>
      <c r="C15">
        <v>350</v>
      </c>
      <c r="D15" t="s">
        <v>87</v>
      </c>
      <c r="F15" s="92">
        <v>0.6</v>
      </c>
      <c r="G15">
        <v>0.6</v>
      </c>
      <c r="H15">
        <v>1.4</v>
      </c>
      <c r="I15" s="92" t="s">
        <v>88</v>
      </c>
    </row>
    <row r="16" spans="1:14" x14ac:dyDescent="0.2">
      <c r="A16">
        <v>350</v>
      </c>
      <c r="B16">
        <v>350</v>
      </c>
      <c r="C16">
        <v>700</v>
      </c>
      <c r="D16" t="s">
        <v>89</v>
      </c>
      <c r="F16" s="92">
        <v>1.4</v>
      </c>
      <c r="G16">
        <v>1.4</v>
      </c>
      <c r="H16">
        <v>3.2</v>
      </c>
      <c r="I16" s="92" t="s">
        <v>84</v>
      </c>
    </row>
    <row r="17" spans="1:13" x14ac:dyDescent="0.2">
      <c r="A17">
        <v>700</v>
      </c>
      <c r="B17">
        <v>700</v>
      </c>
      <c r="C17">
        <v>1000</v>
      </c>
      <c r="D17" t="s">
        <v>90</v>
      </c>
    </row>
    <row r="18" spans="1:13" x14ac:dyDescent="0.2">
      <c r="J18" t="s">
        <v>96</v>
      </c>
      <c r="K18" t="s">
        <v>97</v>
      </c>
      <c r="L18" t="s">
        <v>98</v>
      </c>
      <c r="M18" t="s">
        <v>99</v>
      </c>
    </row>
    <row r="19" spans="1:13" x14ac:dyDescent="0.2">
      <c r="A19" s="92" t="s">
        <v>92</v>
      </c>
      <c r="D19" t="s">
        <v>100</v>
      </c>
      <c r="H19" t="s">
        <v>101</v>
      </c>
      <c r="K19" s="97">
        <v>0.05</v>
      </c>
      <c r="L19" s="97">
        <v>0.1</v>
      </c>
      <c r="M19" s="97">
        <v>0.2</v>
      </c>
    </row>
    <row r="20" spans="1:13" x14ac:dyDescent="0.2">
      <c r="A20" s="92" t="s">
        <v>93</v>
      </c>
      <c r="C20">
        <v>1</v>
      </c>
      <c r="D20" t="s">
        <v>102</v>
      </c>
      <c r="F20" t="s">
        <v>103</v>
      </c>
      <c r="H20" t="s">
        <v>104</v>
      </c>
      <c r="I20" s="98">
        <f>MIN(Data!G15:H17)</f>
        <v>9060</v>
      </c>
      <c r="K20">
        <f>ROUNDDOWN(I20-(I20*0.05),0)</f>
        <v>8607</v>
      </c>
      <c r="L20">
        <f>ROUNDDOWN(I20-(I20*0.05),0)</f>
        <v>8607</v>
      </c>
      <c r="M20">
        <f>ROUNDDOWN(I20-(I20*0.05),0)</f>
        <v>8607</v>
      </c>
    </row>
    <row r="21" spans="1:13" x14ac:dyDescent="0.2">
      <c r="A21" s="93">
        <v>-25</v>
      </c>
      <c r="C21">
        <v>2</v>
      </c>
      <c r="D21" t="s">
        <v>105</v>
      </c>
      <c r="F21">
        <f>M21</f>
        <v>12690</v>
      </c>
      <c r="H21" t="s">
        <v>106</v>
      </c>
      <c r="I21" s="98">
        <f>MAX(Data!G15:H17)</f>
        <v>10575</v>
      </c>
      <c r="K21">
        <f>ROUNDUP((I21*0.05)+I21,0)</f>
        <v>11104</v>
      </c>
      <c r="L21">
        <f>ROUNDUP((I21*0.1)+I21,0)</f>
        <v>11633</v>
      </c>
      <c r="M21">
        <f>ROUNDUP((I21*0.2)+I21,0)</f>
        <v>12690</v>
      </c>
    </row>
    <row r="22" spans="1:13" x14ac:dyDescent="0.2">
      <c r="A22" s="93">
        <v>25000</v>
      </c>
      <c r="C22">
        <v>3</v>
      </c>
      <c r="D22" t="s">
        <v>107</v>
      </c>
      <c r="F22">
        <f>M20</f>
        <v>8607</v>
      </c>
    </row>
    <row r="23" spans="1:13" x14ac:dyDescent="0.2">
      <c r="C23">
        <v>4</v>
      </c>
      <c r="D23" t="s">
        <v>108</v>
      </c>
    </row>
  </sheetData>
  <phoneticPr fontId="0" type="noConversion"/>
  <pageMargins left="0.7" right="0.7" top="0.75" bottom="0.75" header="0.3" footer="0.3"/>
  <pageSetup orientation="portrait" verticalDpi="0" r:id="rId1"/>
  <headerFooter>
    <oddHeader>&amp;LClient: Halliburton
Field/Well: Alcor 1&amp;RGeomark ID: RHAL-121201
Source Rock Analyses</oddHeader>
    <oddFooter>&amp;LGeoMark Source Rock Services
218 Higgins Street
Humble, TX  77338&amp;R(832) 644.1184
info@ geomarkresearch.com
February 27,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46"/>
  <sheetViews>
    <sheetView showGridLines="0" zoomScale="80" workbookViewId="0"/>
  </sheetViews>
  <sheetFormatPr defaultRowHeight="12.75" x14ac:dyDescent="0.2"/>
  <cols>
    <col min="1" max="1" width="15.85546875" style="46" customWidth="1"/>
    <col min="2" max="5" width="9.7109375" style="46" customWidth="1"/>
    <col min="6" max="6" width="6.28515625" style="46" customWidth="1"/>
    <col min="7" max="7" width="13.85546875" style="46" customWidth="1"/>
    <col min="8" max="8" width="16" style="46" customWidth="1"/>
    <col min="9" max="16384" width="9.140625" style="46"/>
  </cols>
  <sheetData>
    <row r="1" spans="1:8" ht="14.1" customHeight="1" x14ac:dyDescent="0.2">
      <c r="A1" s="45"/>
      <c r="B1" s="45"/>
      <c r="C1" s="45"/>
      <c r="D1" s="45"/>
      <c r="E1" s="45"/>
      <c r="F1" s="45"/>
      <c r="G1" s="45"/>
      <c r="H1" s="45"/>
    </row>
    <row r="2" spans="1:8" ht="14.1" customHeight="1" x14ac:dyDescent="0.2">
      <c r="A2" s="45"/>
      <c r="B2" s="45"/>
      <c r="C2" s="45"/>
      <c r="D2" s="45"/>
      <c r="E2" s="45"/>
      <c r="F2" s="45"/>
      <c r="G2" s="45"/>
      <c r="H2" s="45"/>
    </row>
    <row r="3" spans="1:8" ht="14.1" customHeight="1" x14ac:dyDescent="0.2">
      <c r="A3" s="45"/>
      <c r="B3" s="45"/>
      <c r="C3" s="45"/>
      <c r="D3" s="45"/>
      <c r="E3" s="45"/>
      <c r="F3" s="45"/>
      <c r="G3" s="45"/>
      <c r="H3" s="45"/>
    </row>
    <row r="4" spans="1:8" ht="14.1" customHeight="1" x14ac:dyDescent="0.2">
      <c r="A4" s="45"/>
      <c r="B4" s="45"/>
      <c r="C4" s="45"/>
      <c r="D4" s="45"/>
      <c r="E4" s="45"/>
      <c r="F4" s="45"/>
      <c r="G4" s="45"/>
      <c r="H4" s="45"/>
    </row>
    <row r="5" spans="1:8" ht="14.1" customHeight="1" thickBot="1" x14ac:dyDescent="0.25">
      <c r="A5" s="47"/>
      <c r="B5" s="47"/>
      <c r="C5" s="47"/>
      <c r="D5" s="47"/>
      <c r="E5" s="47"/>
      <c r="F5" s="47"/>
      <c r="G5" s="47"/>
      <c r="H5" s="47"/>
    </row>
    <row r="6" spans="1:8" ht="14.1" customHeight="1" x14ac:dyDescent="0.2"/>
    <row r="7" spans="1:8" ht="14.1" customHeight="1" x14ac:dyDescent="0.2"/>
    <row r="8" spans="1:8" ht="14.1" customHeight="1" x14ac:dyDescent="0.2"/>
    <row r="9" spans="1:8" ht="14.1" customHeight="1" x14ac:dyDescent="0.2">
      <c r="A9" s="48"/>
      <c r="B9" s="49"/>
      <c r="C9" s="48"/>
      <c r="D9" s="48"/>
      <c r="E9" s="48"/>
      <c r="F9" s="49"/>
      <c r="G9" s="49"/>
    </row>
    <row r="10" spans="1:8" ht="14.1" customHeight="1" x14ac:dyDescent="0.2">
      <c r="B10" s="49"/>
      <c r="C10" s="48"/>
      <c r="D10" s="48"/>
      <c r="E10" s="48"/>
      <c r="F10" s="49"/>
      <c r="G10" s="50"/>
    </row>
    <row r="11" spans="1:8" ht="14.1" customHeight="1" x14ac:dyDescent="0.2">
      <c r="B11" s="51"/>
      <c r="C11" s="48"/>
      <c r="D11" s="48"/>
      <c r="E11" s="48"/>
      <c r="F11" s="49"/>
      <c r="G11" s="50"/>
    </row>
    <row r="12" spans="1:8" ht="14.1" customHeight="1" x14ac:dyDescent="0.2">
      <c r="A12" s="51"/>
      <c r="B12" s="48"/>
      <c r="C12" s="48"/>
      <c r="D12" s="48"/>
      <c r="E12" s="48"/>
      <c r="F12" s="49"/>
      <c r="G12" s="49"/>
    </row>
    <row r="13" spans="1:8" ht="14.1" customHeight="1" x14ac:dyDescent="0.2">
      <c r="A13" s="51"/>
      <c r="B13" s="48"/>
      <c r="C13" s="48"/>
      <c r="D13" s="48"/>
      <c r="E13" s="48"/>
      <c r="F13" s="49"/>
      <c r="G13" s="49"/>
    </row>
    <row r="14" spans="1:8" ht="14.1" customHeight="1" x14ac:dyDescent="0.2">
      <c r="A14" s="51"/>
      <c r="B14" s="48"/>
      <c r="C14" s="48"/>
      <c r="D14" s="48"/>
      <c r="E14" s="48"/>
      <c r="F14" s="49"/>
      <c r="G14" s="49"/>
    </row>
    <row r="15" spans="1:8" ht="14.1" customHeight="1" x14ac:dyDescent="0.2">
      <c r="A15" s="51"/>
      <c r="B15" s="52"/>
      <c r="C15" s="48"/>
      <c r="D15" s="48"/>
      <c r="E15" s="48"/>
      <c r="F15" s="49"/>
      <c r="G15" s="49"/>
    </row>
    <row r="16" spans="1:8" s="49" customFormat="1" ht="30" customHeight="1" x14ac:dyDescent="0.4">
      <c r="A16" s="131" t="s">
        <v>11</v>
      </c>
      <c r="B16" s="132"/>
      <c r="C16" s="132"/>
      <c r="D16" s="132"/>
      <c r="E16" s="132"/>
      <c r="F16" s="132"/>
      <c r="G16" s="132"/>
      <c r="H16" s="132"/>
    </row>
    <row r="17" spans="1:11" s="49" customFormat="1" ht="30" customHeight="1" x14ac:dyDescent="0.35">
      <c r="A17" s="133" t="s">
        <v>109</v>
      </c>
      <c r="B17" s="134"/>
      <c r="C17" s="134"/>
      <c r="D17" s="134"/>
      <c r="E17" s="134"/>
      <c r="F17" s="134"/>
      <c r="G17" s="134"/>
      <c r="H17" s="134"/>
    </row>
    <row r="18" spans="1:11" s="49" customFormat="1" ht="30" customHeight="1" x14ac:dyDescent="0.4">
      <c r="A18" s="131"/>
      <c r="B18" s="135"/>
      <c r="C18" s="135"/>
      <c r="D18" s="135"/>
      <c r="E18" s="135"/>
      <c r="F18" s="135"/>
      <c r="G18" s="135"/>
      <c r="H18" s="135"/>
    </row>
    <row r="19" spans="1:11" s="49" customFormat="1" ht="30" customHeight="1" x14ac:dyDescent="0.4">
      <c r="A19" s="53"/>
      <c r="B19" s="54"/>
      <c r="C19" s="54"/>
      <c r="D19" s="54"/>
      <c r="E19" s="54"/>
      <c r="F19" s="54"/>
      <c r="G19" s="54"/>
      <c r="H19" s="54"/>
    </row>
    <row r="20" spans="1:11" s="49" customFormat="1" ht="30" customHeight="1" x14ac:dyDescent="0.4">
      <c r="A20" s="53"/>
      <c r="B20" s="54"/>
      <c r="C20" s="54"/>
      <c r="D20" s="54"/>
      <c r="E20" s="54"/>
      <c r="F20" s="54"/>
      <c r="G20" s="54"/>
      <c r="H20" s="54"/>
    </row>
    <row r="21" spans="1:11" s="49" customFormat="1" ht="24" customHeight="1" x14ac:dyDescent="0.3">
      <c r="A21" s="128" t="s">
        <v>112</v>
      </c>
      <c r="B21" s="135"/>
      <c r="C21" s="135"/>
      <c r="D21" s="135"/>
      <c r="E21" s="135"/>
      <c r="F21" s="135"/>
      <c r="G21" s="135"/>
      <c r="H21" s="135"/>
    </row>
    <row r="22" spans="1:11" s="49" customFormat="1" ht="20.100000000000001" customHeight="1" x14ac:dyDescent="0.3">
      <c r="A22" s="128"/>
      <c r="B22" s="129"/>
      <c r="C22" s="129"/>
      <c r="D22" s="129"/>
      <c r="E22" s="129"/>
      <c r="F22" s="129"/>
      <c r="G22" s="129"/>
      <c r="H22" s="129"/>
    </row>
    <row r="23" spans="1:11" s="49" customFormat="1" ht="20.100000000000001" customHeight="1" x14ac:dyDescent="0.2"/>
    <row r="24" spans="1:11" s="49" customFormat="1" ht="20.100000000000001" customHeight="1" x14ac:dyDescent="0.3">
      <c r="A24" s="128"/>
      <c r="B24" s="129"/>
      <c r="C24" s="129"/>
      <c r="D24" s="129"/>
      <c r="E24" s="129"/>
      <c r="F24" s="129"/>
      <c r="G24" s="129"/>
      <c r="H24" s="129"/>
    </row>
    <row r="25" spans="1:11" ht="20.100000000000001" customHeight="1" x14ac:dyDescent="0.3">
      <c r="A25" s="128" t="s">
        <v>115</v>
      </c>
      <c r="B25" s="129"/>
      <c r="C25" s="129"/>
      <c r="D25" s="129"/>
      <c r="E25" s="129"/>
      <c r="F25" s="129"/>
      <c r="G25" s="129"/>
      <c r="H25" s="129"/>
    </row>
    <row r="26" spans="1:11" ht="14.1" customHeight="1" x14ac:dyDescent="0.2">
      <c r="A26" s="55"/>
      <c r="B26" s="48"/>
      <c r="C26" s="48"/>
      <c r="D26" s="48"/>
      <c r="E26" s="51"/>
    </row>
    <row r="27" spans="1:11" ht="14.1" customHeight="1" x14ac:dyDescent="0.2">
      <c r="A27" s="55"/>
      <c r="B27" s="48"/>
      <c r="C27" s="48"/>
      <c r="D27" s="48"/>
      <c r="E27" s="51"/>
      <c r="G27" s="49"/>
    </row>
    <row r="28" spans="1:11" ht="18" customHeight="1" x14ac:dyDescent="0.2">
      <c r="A28" s="130">
        <v>41332</v>
      </c>
      <c r="B28" s="130"/>
      <c r="C28" s="130"/>
      <c r="D28" s="130"/>
      <c r="E28" s="130"/>
      <c r="F28" s="130"/>
      <c r="G28" s="130"/>
      <c r="H28" s="130"/>
      <c r="K28" s="56"/>
    </row>
    <row r="29" spans="1:11" ht="17.25" customHeight="1" x14ac:dyDescent="0.2">
      <c r="B29" s="48"/>
      <c r="C29" s="48"/>
      <c r="D29" s="48"/>
      <c r="E29" s="48"/>
      <c r="F29" s="49"/>
      <c r="G29" s="49"/>
      <c r="K29" s="56"/>
    </row>
    <row r="30" spans="1:11" ht="14.1" customHeight="1" x14ac:dyDescent="0.2">
      <c r="B30" s="48"/>
      <c r="C30" s="48"/>
      <c r="D30" s="48"/>
      <c r="E30" s="48"/>
      <c r="F30" s="49"/>
      <c r="G30" s="49"/>
      <c r="K30"/>
    </row>
    <row r="31" spans="1:11" ht="14.1" customHeight="1" x14ac:dyDescent="0.2">
      <c r="B31" s="57"/>
      <c r="C31" s="57"/>
      <c r="D31" s="57"/>
      <c r="E31" s="57"/>
      <c r="F31" s="49"/>
      <c r="G31" s="49"/>
    </row>
    <row r="32" spans="1:11" ht="14.1" customHeight="1" x14ac:dyDescent="0.2">
      <c r="A32" s="58"/>
      <c r="B32" s="57"/>
      <c r="C32" s="57"/>
      <c r="D32" s="57"/>
      <c r="E32" s="57"/>
    </row>
    <row r="33" spans="1:8" ht="14.1" customHeight="1" x14ac:dyDescent="0.2">
      <c r="A33" s="59"/>
      <c r="B33" s="57"/>
      <c r="C33" s="57"/>
      <c r="D33" s="57"/>
      <c r="E33" s="57"/>
      <c r="G33" s="57"/>
    </row>
    <row r="34" spans="1:8" ht="14.1" customHeight="1" x14ac:dyDescent="0.2">
      <c r="F34" s="60"/>
    </row>
    <row r="35" spans="1:8" ht="14.1" customHeight="1" x14ac:dyDescent="0.2"/>
    <row r="36" spans="1:8" ht="14.1" customHeight="1" x14ac:dyDescent="0.2"/>
    <row r="37" spans="1:8" ht="14.1" customHeight="1" x14ac:dyDescent="0.2"/>
    <row r="38" spans="1:8" ht="14.1" customHeight="1" x14ac:dyDescent="0.2"/>
    <row r="39" spans="1:8" ht="14.1" customHeight="1" x14ac:dyDescent="0.2">
      <c r="A39" s="45"/>
      <c r="B39" s="45"/>
      <c r="C39" s="45"/>
      <c r="D39" s="45"/>
      <c r="E39" s="45"/>
      <c r="F39" s="45"/>
      <c r="G39" s="45"/>
      <c r="H39" s="45"/>
    </row>
    <row r="40" spans="1:8" ht="14.1" customHeight="1" thickBot="1" x14ac:dyDescent="0.25">
      <c r="A40" s="47"/>
      <c r="B40" s="47"/>
      <c r="C40" s="47"/>
      <c r="D40" s="47"/>
      <c r="E40" s="47"/>
      <c r="F40" s="47"/>
      <c r="G40" s="47"/>
      <c r="H40" s="47"/>
    </row>
    <row r="41" spans="1:8" ht="5.25" customHeight="1" x14ac:dyDescent="0.2"/>
    <row r="42" spans="1:8" ht="14.1" customHeight="1" x14ac:dyDescent="0.2">
      <c r="A42" s="46" t="s">
        <v>63</v>
      </c>
      <c r="H42" s="61" t="s">
        <v>5</v>
      </c>
    </row>
    <row r="43" spans="1:8" ht="14.1" customHeight="1" x14ac:dyDescent="0.2">
      <c r="A43" s="46" t="s">
        <v>64</v>
      </c>
      <c r="H43" s="61" t="s">
        <v>6</v>
      </c>
    </row>
    <row r="44" spans="1:8" ht="14.1" customHeight="1" x14ac:dyDescent="0.2">
      <c r="A44" s="46" t="s">
        <v>65</v>
      </c>
      <c r="H44" s="61" t="s">
        <v>7</v>
      </c>
    </row>
    <row r="45" spans="1:8" ht="14.1" customHeight="1" x14ac:dyDescent="0.2"/>
    <row r="46" spans="1:8" ht="14.1" customHeight="1" x14ac:dyDescent="0.2"/>
  </sheetData>
  <mergeCells count="8">
    <mergeCell ref="A24:H24"/>
    <mergeCell ref="A25:H25"/>
    <mergeCell ref="A28:H28"/>
    <mergeCell ref="A16:H16"/>
    <mergeCell ref="A17:H17"/>
    <mergeCell ref="A22:H22"/>
    <mergeCell ref="A18:H18"/>
    <mergeCell ref="A21:H21"/>
  </mergeCells>
  <phoneticPr fontId="24" type="noConversion"/>
  <printOptions horizontalCentered="1" verticalCentered="1"/>
  <pageMargins left="0.75" right="0.75" top="1" bottom="1" header="0.5" footer="0.5"/>
  <pageSetup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8:AL17"/>
  <sheetViews>
    <sheetView showGridLines="0" zoomScale="70" workbookViewId="0">
      <selection activeCell="A6" sqref="A6"/>
    </sheetView>
  </sheetViews>
  <sheetFormatPr defaultRowHeight="12.75" x14ac:dyDescent="0.2"/>
  <cols>
    <col min="1" max="1" width="20.7109375" customWidth="1"/>
    <col min="2" max="2" width="15.85546875" bestFit="1" customWidth="1"/>
    <col min="3" max="3" width="21" style="14" customWidth="1"/>
    <col min="4" max="5" width="11.140625" style="14" bestFit="1" customWidth="1"/>
    <col min="6" max="6" width="16.7109375" customWidth="1"/>
    <col min="7" max="7" width="11.5703125" style="67" customWidth="1"/>
    <col min="8" max="9" width="11.7109375" customWidth="1"/>
    <col min="10" max="10" width="13.7109375" bestFit="1" customWidth="1"/>
    <col min="11" max="15" width="14.7109375" customWidth="1"/>
    <col min="16" max="22" width="14.7109375" style="4" customWidth="1"/>
    <col min="23" max="23" width="14.7109375" customWidth="1"/>
    <col min="24" max="24" width="22.7109375" customWidth="1"/>
  </cols>
  <sheetData>
    <row r="8" spans="1:38" ht="18" customHeight="1" x14ac:dyDescent="0.25">
      <c r="A8" s="17" t="str">
        <f xml:space="preserve"> Cover!A25&amp;" "</f>
        <v xml:space="preserve">Halliburton 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65"/>
      <c r="W8" s="18"/>
      <c r="X8" s="20" t="str">
        <f>Cover!A21&amp;", "&amp;Cover!A22&amp;" "</f>
        <v xml:space="preserve">Alcor 1,  </v>
      </c>
      <c r="AF8" s="4"/>
      <c r="AG8" s="4"/>
      <c r="AH8" s="4"/>
      <c r="AI8" s="4"/>
      <c r="AJ8" s="4"/>
      <c r="AK8" s="4"/>
      <c r="AL8" s="13"/>
    </row>
    <row r="9" spans="1:38" ht="12.75" customHeight="1" x14ac:dyDescent="0.2">
      <c r="D9"/>
      <c r="E9"/>
      <c r="G9" s="66"/>
      <c r="P9"/>
      <c r="W9" s="13"/>
    </row>
    <row r="10" spans="1:38" ht="12.75" customHeight="1" x14ac:dyDescent="0.2">
      <c r="F10" s="14"/>
      <c r="G10"/>
      <c r="H10" s="66"/>
      <c r="P10"/>
      <c r="W10" s="13"/>
    </row>
    <row r="11" spans="1:38" x14ac:dyDescent="0.2">
      <c r="A11" s="69" t="s">
        <v>4</v>
      </c>
      <c r="C11"/>
      <c r="D11"/>
      <c r="E11"/>
      <c r="G11"/>
      <c r="K11" s="69" t="s">
        <v>11</v>
      </c>
      <c r="L11" s="70"/>
      <c r="W11" s="4"/>
      <c r="X11" s="13"/>
    </row>
    <row r="12" spans="1:38" s="2" customFormat="1" x14ac:dyDescent="0.2">
      <c r="A12" s="21" t="s">
        <v>13</v>
      </c>
      <c r="B12" s="62" t="s">
        <v>14</v>
      </c>
      <c r="C12" s="62" t="s">
        <v>15</v>
      </c>
      <c r="D12" s="62"/>
      <c r="E12" s="62"/>
      <c r="F12" s="5" t="s">
        <v>8</v>
      </c>
      <c r="G12" s="5" t="s">
        <v>16</v>
      </c>
      <c r="H12" s="5" t="s">
        <v>17</v>
      </c>
      <c r="I12" s="5" t="s">
        <v>18</v>
      </c>
      <c r="J12" s="79" t="s">
        <v>1</v>
      </c>
      <c r="K12" s="71" t="s">
        <v>61</v>
      </c>
      <c r="L12" s="75" t="s">
        <v>19</v>
      </c>
      <c r="M12" s="5" t="s">
        <v>24</v>
      </c>
      <c r="N12" s="5" t="s">
        <v>24</v>
      </c>
      <c r="O12" s="5" t="s">
        <v>24</v>
      </c>
      <c r="P12" s="5" t="s">
        <v>25</v>
      </c>
      <c r="Q12" s="5" t="s">
        <v>10</v>
      </c>
      <c r="R12" s="5" t="s">
        <v>67</v>
      </c>
      <c r="S12" s="6" t="s">
        <v>28</v>
      </c>
      <c r="T12" s="6" t="s">
        <v>31</v>
      </c>
      <c r="U12" s="6" t="s">
        <v>36</v>
      </c>
      <c r="V12" s="6" t="s">
        <v>38</v>
      </c>
      <c r="W12" s="83" t="s">
        <v>41</v>
      </c>
      <c r="X12" s="86" t="s">
        <v>43</v>
      </c>
      <c r="Y12" s="1"/>
      <c r="Z12" s="3"/>
    </row>
    <row r="13" spans="1:38" s="2" customFormat="1" x14ac:dyDescent="0.2">
      <c r="A13" s="22" t="s">
        <v>4</v>
      </c>
      <c r="B13" s="63" t="s">
        <v>12</v>
      </c>
      <c r="C13" s="63" t="s">
        <v>9</v>
      </c>
      <c r="D13" s="63" t="s">
        <v>94</v>
      </c>
      <c r="E13" s="63" t="s">
        <v>95</v>
      </c>
      <c r="F13" s="8" t="s">
        <v>9</v>
      </c>
      <c r="G13" s="8" t="s">
        <v>0</v>
      </c>
      <c r="H13" s="8" t="s">
        <v>0</v>
      </c>
      <c r="I13" s="8" t="s">
        <v>0</v>
      </c>
      <c r="J13" s="80" t="s">
        <v>2</v>
      </c>
      <c r="K13" s="7" t="s">
        <v>52</v>
      </c>
      <c r="L13" s="76" t="s">
        <v>20</v>
      </c>
      <c r="M13" s="8" t="s">
        <v>22</v>
      </c>
      <c r="N13" s="8" t="s">
        <v>23</v>
      </c>
      <c r="O13" s="8" t="s">
        <v>33</v>
      </c>
      <c r="P13" s="8"/>
      <c r="Q13" s="8" t="s">
        <v>27</v>
      </c>
      <c r="R13" s="8" t="s">
        <v>27</v>
      </c>
      <c r="S13" s="9" t="s">
        <v>29</v>
      </c>
      <c r="T13" s="9" t="s">
        <v>29</v>
      </c>
      <c r="U13" s="9" t="s">
        <v>3</v>
      </c>
      <c r="V13" s="9" t="s">
        <v>39</v>
      </c>
      <c r="W13" s="84" t="s">
        <v>29</v>
      </c>
      <c r="X13" s="87" t="s">
        <v>44</v>
      </c>
      <c r="Y13" s="1"/>
      <c r="Z13" s="3"/>
    </row>
    <row r="14" spans="1:38" s="1" customFormat="1" x14ac:dyDescent="0.2">
      <c r="A14" s="23"/>
      <c r="B14" s="64"/>
      <c r="C14" s="64"/>
      <c r="D14" s="64"/>
      <c r="E14" s="64"/>
      <c r="F14" s="11"/>
      <c r="G14" s="11" t="s">
        <v>66</v>
      </c>
      <c r="H14" s="11" t="s">
        <v>66</v>
      </c>
      <c r="I14" s="11" t="s">
        <v>66</v>
      </c>
      <c r="J14" s="81"/>
      <c r="K14" s="10" t="s">
        <v>21</v>
      </c>
      <c r="L14" s="77" t="s">
        <v>37</v>
      </c>
      <c r="M14" s="11" t="s">
        <v>34</v>
      </c>
      <c r="N14" s="11" t="s">
        <v>34</v>
      </c>
      <c r="O14" s="11" t="s">
        <v>35</v>
      </c>
      <c r="P14" s="11" t="s">
        <v>26</v>
      </c>
      <c r="Q14" s="11" t="s">
        <v>45</v>
      </c>
      <c r="R14" s="11" t="s">
        <v>68</v>
      </c>
      <c r="S14" s="12" t="s">
        <v>30</v>
      </c>
      <c r="T14" s="12" t="s">
        <v>32</v>
      </c>
      <c r="U14" s="12" t="s">
        <v>53</v>
      </c>
      <c r="V14" s="68" t="s">
        <v>40</v>
      </c>
      <c r="W14" s="85" t="s">
        <v>42</v>
      </c>
      <c r="X14" s="88"/>
    </row>
    <row r="15" spans="1:38" s="1" customFormat="1" ht="12.75" customHeight="1" x14ac:dyDescent="0.2">
      <c r="A15" s="99" t="s">
        <v>110</v>
      </c>
      <c r="B15" s="100"/>
      <c r="C15" s="100" t="s">
        <v>112</v>
      </c>
      <c r="D15" s="101"/>
      <c r="E15" s="102"/>
      <c r="F15" s="103" t="s">
        <v>113</v>
      </c>
      <c r="G15" s="104">
        <v>9060</v>
      </c>
      <c r="H15" s="94"/>
      <c r="I15" s="94">
        <f>IF(G15="",H15,IF(H15="",G15,(G15+H15)/2))</f>
        <v>9060</v>
      </c>
      <c r="J15" s="105"/>
      <c r="K15" s="106">
        <v>8.1433224755692031</v>
      </c>
      <c r="L15" s="107">
        <v>6.08</v>
      </c>
      <c r="M15" s="108">
        <v>1.76</v>
      </c>
      <c r="N15" s="108">
        <v>20.7</v>
      </c>
      <c r="O15" s="108">
        <v>1.1399999999999999</v>
      </c>
      <c r="P15" s="100">
        <v>434</v>
      </c>
      <c r="Q15" s="109"/>
      <c r="R15" s="109">
        <f>(0.018*P15)-7.16</f>
        <v>0.65199999999999925</v>
      </c>
      <c r="S15" s="110">
        <f>N15*100/L15</f>
        <v>340.46052631578948</v>
      </c>
      <c r="T15" s="110">
        <f>O15*100/L15</f>
        <v>18.749999999999996</v>
      </c>
      <c r="U15" s="110">
        <f>N15/O15</f>
        <v>18.157894736842106</v>
      </c>
      <c r="V15" s="110">
        <f>M15/L15*100</f>
        <v>28.947368421052634</v>
      </c>
      <c r="W15" s="111">
        <f>M15/(M15+N15)</f>
        <v>7.8361531611754229E-2</v>
      </c>
      <c r="X15" s="112"/>
      <c r="Y15" s="40"/>
    </row>
    <row r="16" spans="1:38" s="1" customFormat="1" ht="12.75" customHeight="1" x14ac:dyDescent="0.2">
      <c r="A16" s="114" t="s">
        <v>111</v>
      </c>
      <c r="B16" s="115"/>
      <c r="C16" s="115" t="s">
        <v>112</v>
      </c>
      <c r="D16" s="116"/>
      <c r="E16" s="117"/>
      <c r="F16" s="118" t="s">
        <v>114</v>
      </c>
      <c r="G16" s="95">
        <v>10575</v>
      </c>
      <c r="H16" s="95"/>
      <c r="I16" s="95">
        <f>IF(G16="",H16,IF(H16="",G16,(G16+H16)/2))</f>
        <v>10575</v>
      </c>
      <c r="J16" s="119"/>
      <c r="K16" s="120">
        <v>57.129277566541901</v>
      </c>
      <c r="L16" s="121">
        <v>1.92</v>
      </c>
      <c r="M16" s="122">
        <v>0.48</v>
      </c>
      <c r="N16" s="122">
        <v>0.5</v>
      </c>
      <c r="O16" s="122">
        <v>1.1499999999999999</v>
      </c>
      <c r="P16" s="115">
        <v>434</v>
      </c>
      <c r="Q16" s="123"/>
      <c r="R16" s="123">
        <f>(0.018*P16)-7.16</f>
        <v>0.65199999999999925</v>
      </c>
      <c r="S16" s="124">
        <f>N16*100/L16</f>
        <v>26.041666666666668</v>
      </c>
      <c r="T16" s="124">
        <f>O16*100/L16</f>
        <v>59.895833333333329</v>
      </c>
      <c r="U16" s="124">
        <f>N16/O16</f>
        <v>0.43478260869565222</v>
      </c>
      <c r="V16" s="124">
        <f>M16/L16*100</f>
        <v>25</v>
      </c>
      <c r="W16" s="125">
        <f>M16/(M16+N16)</f>
        <v>0.48979591836734693</v>
      </c>
      <c r="X16" s="126"/>
      <c r="Y16" s="127"/>
    </row>
    <row r="17" spans="1:25" s="1" customFormat="1" ht="12.75" customHeight="1" x14ac:dyDescent="0.2">
      <c r="A17" s="36"/>
      <c r="B17" s="39"/>
      <c r="C17" s="39"/>
      <c r="D17" s="72"/>
      <c r="E17" s="73"/>
      <c r="F17" s="37"/>
      <c r="G17" s="91"/>
      <c r="H17" s="91"/>
      <c r="I17" s="91"/>
      <c r="J17" s="82"/>
      <c r="K17" s="90"/>
      <c r="L17" s="78"/>
      <c r="M17" s="38"/>
      <c r="N17" s="38"/>
      <c r="O17" s="38"/>
      <c r="P17" s="39"/>
      <c r="Q17" s="74"/>
      <c r="R17" s="74"/>
      <c r="S17" s="44"/>
      <c r="T17" s="44"/>
      <c r="U17" s="44"/>
      <c r="V17" s="44"/>
      <c r="W17" s="89"/>
      <c r="X17" s="96"/>
      <c r="Y17" s="113"/>
    </row>
  </sheetData>
  <phoneticPr fontId="0" type="noConversion"/>
  <printOptions horizontalCentered="1"/>
  <pageMargins left="0.75" right="0.75" top="1.23" bottom="0.83" header="0.5" footer="0.5"/>
  <pageSetup scale="34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8:Y141"/>
  <sheetViews>
    <sheetView showGridLines="0" zoomScale="60" zoomScaleNormal="6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46</v>
      </c>
      <c r="B13" s="34"/>
      <c r="C13" s="35"/>
      <c r="D13" s="24"/>
      <c r="E13" s="24"/>
      <c r="F13" s="24"/>
      <c r="G13" s="24"/>
      <c r="H13" s="24"/>
      <c r="I13" s="33" t="s">
        <v>47</v>
      </c>
      <c r="J13" s="34"/>
      <c r="K13" s="35"/>
      <c r="L13" s="24"/>
      <c r="M13" s="24"/>
      <c r="N13" s="24"/>
      <c r="O13" s="24"/>
      <c r="P13" s="24"/>
      <c r="Q13" s="33" t="s">
        <v>48</v>
      </c>
      <c r="R13" s="34"/>
      <c r="S13" s="35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1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</sheetData>
  <phoneticPr fontId="0" type="noConversion"/>
  <printOptions horizontalCentered="1"/>
  <pageMargins left="0.75" right="0.75" top="1.23" bottom="0.83" header="0.5" footer="0.5"/>
  <pageSetup scale="48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8:AA141"/>
  <sheetViews>
    <sheetView showGridLines="0" zoomScale="60" zoomScaleNormal="6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8" spans="1:27" ht="12.75" customHeight="1" x14ac:dyDescent="0.25">
      <c r="A8" s="16"/>
    </row>
    <row r="9" spans="1:27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7" ht="18" customHeight="1" x14ac:dyDescent="0.2"/>
    <row r="12" spans="1:27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7" s="25" customFormat="1" ht="15.75" x14ac:dyDescent="0.25">
      <c r="A13" s="33" t="s">
        <v>49</v>
      </c>
      <c r="B13" s="34"/>
      <c r="C13" s="35"/>
      <c r="D13" s="24"/>
      <c r="E13" s="24"/>
      <c r="F13" s="24"/>
      <c r="G13" s="24"/>
      <c r="H13" s="24"/>
      <c r="I13" s="33" t="s">
        <v>50</v>
      </c>
      <c r="J13" s="34"/>
      <c r="K13" s="35"/>
      <c r="L13" s="24"/>
      <c r="M13" s="24"/>
      <c r="N13" s="24"/>
      <c r="O13" s="24"/>
      <c r="P13" s="24"/>
      <c r="Q13" s="33" t="s">
        <v>51</v>
      </c>
      <c r="R13" s="34"/>
      <c r="S13" s="35"/>
      <c r="T13" s="24"/>
      <c r="U13" s="24"/>
      <c r="V13" s="24"/>
      <c r="W13" s="24"/>
      <c r="X13" s="24"/>
      <c r="Y13" s="24"/>
    </row>
    <row r="14" spans="1:27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1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7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  <c r="Z15"/>
      <c r="AA15"/>
    </row>
    <row r="16" spans="1:27" s="1" customFormat="1" x14ac:dyDescent="0.2">
      <c r="B16" s="15"/>
      <c r="J16" s="15"/>
      <c r="R16" s="15"/>
      <c r="Z16"/>
      <c r="AA16"/>
    </row>
    <row r="17" spans="2:27" s="1" customFormat="1" x14ac:dyDescent="0.2">
      <c r="B17" s="15"/>
      <c r="J17" s="15"/>
      <c r="R17" s="15"/>
      <c r="Z17"/>
      <c r="AA17"/>
    </row>
    <row r="18" spans="2:27" s="1" customFormat="1" x14ac:dyDescent="0.2">
      <c r="B18" s="15"/>
      <c r="J18" s="15"/>
      <c r="R18" s="15"/>
      <c r="Z18"/>
      <c r="AA18"/>
    </row>
    <row r="19" spans="2:27" s="1" customFormat="1" x14ac:dyDescent="0.2">
      <c r="B19" s="15"/>
      <c r="J19" s="15"/>
      <c r="R19" s="15"/>
      <c r="Z19"/>
      <c r="AA19"/>
    </row>
    <row r="20" spans="2:27" s="1" customFormat="1" ht="12" x14ac:dyDescent="0.2">
      <c r="B20" s="15"/>
      <c r="J20" s="15"/>
      <c r="R20" s="15"/>
    </row>
    <row r="21" spans="2:27" s="1" customFormat="1" ht="12" x14ac:dyDescent="0.2">
      <c r="B21" s="15"/>
      <c r="J21" s="15"/>
      <c r="R21" s="15"/>
    </row>
    <row r="22" spans="2:27" s="1" customFormat="1" ht="12" x14ac:dyDescent="0.2">
      <c r="B22" s="15"/>
      <c r="J22" s="15"/>
      <c r="R22" s="15"/>
    </row>
    <row r="23" spans="2:27" s="1" customFormat="1" ht="12" x14ac:dyDescent="0.2">
      <c r="B23" s="15"/>
      <c r="J23" s="15"/>
      <c r="R23" s="15"/>
    </row>
    <row r="24" spans="2:27" s="1" customFormat="1" ht="12" x14ac:dyDescent="0.2">
      <c r="B24" s="15"/>
      <c r="J24" s="15"/>
      <c r="R24" s="15"/>
    </row>
    <row r="25" spans="2:27" s="1" customFormat="1" ht="12" x14ac:dyDescent="0.2">
      <c r="B25" s="15"/>
      <c r="J25" s="15"/>
      <c r="R25" s="15"/>
    </row>
    <row r="26" spans="2:27" s="1" customFormat="1" ht="12" x14ac:dyDescent="0.2">
      <c r="B26" s="15"/>
      <c r="J26" s="15"/>
      <c r="R26" s="15"/>
    </row>
    <row r="27" spans="2:27" s="1" customFormat="1" ht="12" x14ac:dyDescent="0.2">
      <c r="B27" s="15"/>
      <c r="J27" s="15"/>
      <c r="R27" s="15"/>
    </row>
    <row r="28" spans="2:27" s="1" customFormat="1" ht="12" x14ac:dyDescent="0.2">
      <c r="B28" s="15"/>
      <c r="J28" s="15"/>
      <c r="R28" s="15"/>
    </row>
    <row r="29" spans="2:27" s="1" customFormat="1" ht="12" x14ac:dyDescent="0.2">
      <c r="B29" s="15"/>
      <c r="J29" s="15"/>
      <c r="R29" s="15"/>
    </row>
    <row r="30" spans="2:27" s="1" customFormat="1" ht="12" x14ac:dyDescent="0.2">
      <c r="B30" s="15"/>
      <c r="J30" s="15"/>
      <c r="R30" s="15"/>
    </row>
    <row r="31" spans="2:27" s="1" customFormat="1" ht="12" x14ac:dyDescent="0.2">
      <c r="B31" s="15"/>
      <c r="J31" s="15"/>
      <c r="R31" s="15"/>
    </row>
    <row r="32" spans="2:27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</sheetData>
  <phoneticPr fontId="0" type="noConversion"/>
  <printOptions horizontalCentered="1"/>
  <pageMargins left="0.75" right="0.75" top="1.23" bottom="0.83" header="0.5" footer="0.5"/>
  <pageSetup scale="48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Y139"/>
  <sheetViews>
    <sheetView showGridLines="0" zoomScale="7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7" spans="1:25" ht="12.75" customHeight="1" x14ac:dyDescent="0.25">
      <c r="A7" s="16"/>
    </row>
    <row r="8" spans="1:25" ht="18" customHeight="1" x14ac:dyDescent="0.25">
      <c r="A8" s="30" t="str">
        <f>Data!A8</f>
        <v xml:space="preserve">Halliburton 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 t="str">
        <f>Data!X8</f>
        <v xml:space="preserve">Alcor 1,  </v>
      </c>
    </row>
    <row r="9" spans="1:25" ht="18" customHeight="1" x14ac:dyDescent="0.2"/>
    <row r="10" spans="1:25" x14ac:dyDescent="0.2">
      <c r="A10" s="1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5" s="25" customFormat="1" ht="15.75" x14ac:dyDescent="0.25">
      <c r="A11" s="33" t="s">
        <v>54</v>
      </c>
      <c r="B11" s="34"/>
      <c r="C11" s="3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s="2" customFormat="1" x14ac:dyDescent="0.2">
      <c r="A12" s="1"/>
      <c r="B12" s="15"/>
      <c r="C12" s="1"/>
      <c r="D12" s="1"/>
      <c r="E12" s="1"/>
      <c r="F12" s="1"/>
      <c r="G12" s="1"/>
      <c r="H12" s="1"/>
      <c r="I12" s="40"/>
      <c r="J12" s="41"/>
      <c r="K12" s="40"/>
      <c r="L12" s="40"/>
      <c r="M12" s="1"/>
      <c r="N12" s="1"/>
      <c r="O12" s="1"/>
      <c r="P12" s="1"/>
      <c r="Q12" s="1"/>
      <c r="R12" s="15"/>
      <c r="S12" s="1"/>
      <c r="T12" s="1"/>
      <c r="U12" s="1"/>
      <c r="V12" s="1"/>
      <c r="W12" s="1"/>
      <c r="X12" s="1"/>
      <c r="Y12" s="1"/>
    </row>
    <row r="13" spans="1:25" s="2" customFormat="1" x14ac:dyDescent="0.2">
      <c r="A13" s="1"/>
      <c r="B13" s="15"/>
      <c r="C13" s="1"/>
      <c r="D13" s="1"/>
      <c r="E13" s="1"/>
      <c r="F13" s="1"/>
      <c r="G13" s="1"/>
      <c r="H13" s="1"/>
      <c r="I13" s="1"/>
      <c r="J13" s="15"/>
      <c r="K13" s="1"/>
      <c r="L13" s="1"/>
      <c r="M13" s="1"/>
      <c r="N13" s="1"/>
      <c r="O13" s="1"/>
      <c r="P13" s="1"/>
      <c r="Q13" s="1"/>
      <c r="R13" s="15"/>
      <c r="S13" s="1"/>
      <c r="T13" s="1"/>
      <c r="U13" s="1"/>
      <c r="V13" s="1"/>
      <c r="W13" s="1"/>
      <c r="X13" s="1"/>
      <c r="Y13" s="1"/>
    </row>
    <row r="14" spans="1:25" s="1" customFormat="1" ht="12" x14ac:dyDescent="0.2">
      <c r="B14" s="15"/>
      <c r="J14" s="15"/>
      <c r="R14" s="15"/>
    </row>
    <row r="15" spans="1:25" s="1" customFormat="1" ht="12" x14ac:dyDescent="0.2">
      <c r="B15" s="15"/>
      <c r="J15" s="15"/>
      <c r="R15" s="15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D36" s="26"/>
      <c r="J36" s="15"/>
      <c r="L36" s="26"/>
      <c r="R36" s="15"/>
      <c r="T36" s="26"/>
    </row>
    <row r="37" spans="2:20" s="1" customFormat="1" ht="12" x14ac:dyDescent="0.2">
      <c r="B37" s="15"/>
      <c r="D37" s="26"/>
      <c r="J37" s="15"/>
      <c r="L37" s="26"/>
      <c r="R37" s="15"/>
      <c r="T37" s="26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J52" s="15"/>
      <c r="R52" s="15"/>
    </row>
    <row r="53" spans="2:20" s="1" customFormat="1" ht="12" x14ac:dyDescent="0.2">
      <c r="B53" s="15"/>
      <c r="J53" s="15"/>
      <c r="R53" s="15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</row>
    <row r="59" spans="2:20" s="1" customFormat="1" ht="12" x14ac:dyDescent="0.2">
      <c r="B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/>
    <row r="64" spans="2:20" s="1" customFormat="1" ht="12" x14ac:dyDescent="0.2"/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="1" customFormat="1" ht="12" x14ac:dyDescent="0.2"/>
    <row r="82" s="1" customFormat="1" ht="12" x14ac:dyDescent="0.2"/>
    <row r="83" s="1" customFormat="1" ht="12" x14ac:dyDescent="0.2"/>
    <row r="84" s="1" customFormat="1" ht="12" x14ac:dyDescent="0.2"/>
    <row r="85" s="1" customFormat="1" ht="12" x14ac:dyDescent="0.2"/>
    <row r="86" s="1" customFormat="1" ht="12" x14ac:dyDescent="0.2"/>
    <row r="87" s="1" customFormat="1" ht="12" x14ac:dyDescent="0.2"/>
    <row r="88" s="1" customFormat="1" ht="12" x14ac:dyDescent="0.2"/>
    <row r="89" s="1" customFormat="1" ht="12" x14ac:dyDescent="0.2"/>
    <row r="90" s="1" customFormat="1" ht="12" x14ac:dyDescent="0.2"/>
    <row r="91" s="1" customFormat="1" ht="12" x14ac:dyDescent="0.2"/>
    <row r="92" s="1" customFormat="1" ht="12" x14ac:dyDescent="0.2"/>
    <row r="93" s="1" customFormat="1" ht="12" x14ac:dyDescent="0.2"/>
    <row r="94" s="1" customFormat="1" ht="12" x14ac:dyDescent="0.2"/>
    <row r="95" s="1" customFormat="1" ht="12" x14ac:dyDescent="0.2"/>
    <row r="96" s="1" customFormat="1" ht="12" x14ac:dyDescent="0.2"/>
    <row r="97" s="1" customFormat="1" ht="12" x14ac:dyDescent="0.2"/>
    <row r="98" s="1" customFormat="1" ht="12" x14ac:dyDescent="0.2"/>
    <row r="99" s="1" customFormat="1" ht="12" x14ac:dyDescent="0.2"/>
    <row r="100" s="1" customFormat="1" ht="12" x14ac:dyDescent="0.2"/>
    <row r="101" s="1" customFormat="1" ht="12" x14ac:dyDescent="0.2"/>
    <row r="102" s="1" customFormat="1" ht="12" x14ac:dyDescent="0.2"/>
    <row r="103" s="1" customFormat="1" ht="12" x14ac:dyDescent="0.2"/>
    <row r="104" s="1" customFormat="1" ht="12" x14ac:dyDescent="0.2"/>
    <row r="105" s="1" customFormat="1" ht="12" x14ac:dyDescent="0.2"/>
    <row r="106" s="1" customFormat="1" ht="12" x14ac:dyDescent="0.2"/>
    <row r="107" s="1" customFormat="1" ht="12" x14ac:dyDescent="0.2"/>
    <row r="108" s="1" customFormat="1" ht="12" x14ac:dyDescent="0.2"/>
    <row r="109" s="1" customFormat="1" ht="12" x14ac:dyDescent="0.2"/>
    <row r="110" s="1" customFormat="1" ht="12" x14ac:dyDescent="0.2"/>
    <row r="111" s="1" customFormat="1" ht="12" x14ac:dyDescent="0.2"/>
    <row r="112" s="1" customFormat="1" ht="12" x14ac:dyDescent="0.2"/>
    <row r="113" spans="2:2" s="1" customFormat="1" ht="12" x14ac:dyDescent="0.2"/>
    <row r="114" spans="2:2" s="1" customFormat="1" ht="12" x14ac:dyDescent="0.2"/>
    <row r="115" spans="2:2" s="1" customFormat="1" ht="12" x14ac:dyDescent="0.2"/>
    <row r="116" spans="2:2" s="1" customFormat="1" ht="12" x14ac:dyDescent="0.2"/>
    <row r="117" spans="2:2" s="1" customFormat="1" ht="12" x14ac:dyDescent="0.2"/>
    <row r="118" spans="2:2" s="1" customFormat="1" ht="12" x14ac:dyDescent="0.2"/>
    <row r="119" spans="2:2" s="1" customFormat="1" ht="12" x14ac:dyDescent="0.2"/>
    <row r="120" spans="2:2" s="1" customFormat="1" ht="12" x14ac:dyDescent="0.2"/>
    <row r="121" spans="2:2" s="1" customFormat="1" ht="12" x14ac:dyDescent="0.2"/>
    <row r="122" spans="2:2" s="1" customFormat="1" ht="12" x14ac:dyDescent="0.2"/>
    <row r="123" spans="2:2" s="1" customFormat="1" ht="12" x14ac:dyDescent="0.2"/>
    <row r="124" spans="2:2" s="1" customFormat="1" ht="12" x14ac:dyDescent="0.2"/>
    <row r="125" spans="2:2" s="1" customFormat="1" ht="12" x14ac:dyDescent="0.2">
      <c r="B125" s="15"/>
    </row>
    <row r="126" spans="2:2" s="1" customFormat="1" ht="12" x14ac:dyDescent="0.2">
      <c r="B126" s="15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</sheetData>
  <phoneticPr fontId="0" type="noConversion"/>
  <printOptions horizontalCentered="1"/>
  <pageMargins left="0.75" right="0.75" top="1.23" bottom="0.83" header="0.5" footer="0.5"/>
  <pageSetup scale="65" orientation="portrait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8:Y158"/>
  <sheetViews>
    <sheetView showGridLines="0" zoomScale="70" workbookViewId="0">
      <selection activeCell="A7" sqref="A7"/>
    </sheetView>
  </sheetViews>
  <sheetFormatPr defaultRowHeight="12.75" x14ac:dyDescent="0.2"/>
  <cols>
    <col min="1" max="1" width="10.28515625" customWidth="1"/>
    <col min="2" max="2" width="10.28515625" style="14" customWidth="1"/>
    <col min="3" max="23" width="10.28515625" customWidth="1"/>
    <col min="24" max="24" width="8.855468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60</v>
      </c>
      <c r="B13" s="34"/>
      <c r="C13" s="3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40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pans="1:1" s="1" customFormat="1" ht="12" x14ac:dyDescent="0.2"/>
    <row r="66" spans="1:1" s="1" customFormat="1" ht="12" x14ac:dyDescent="0.2"/>
    <row r="67" spans="1:1" s="1" customFormat="1" ht="12" x14ac:dyDescent="0.2"/>
    <row r="68" spans="1:1" s="1" customFormat="1" ht="12" x14ac:dyDescent="0.2"/>
    <row r="69" spans="1:1" s="1" customFormat="1" ht="12" x14ac:dyDescent="0.2"/>
    <row r="70" spans="1:1" s="1" customFormat="1" ht="12" x14ac:dyDescent="0.2"/>
    <row r="71" spans="1:1" s="1" customFormat="1" ht="11.25" customHeight="1" x14ac:dyDescent="0.25">
      <c r="A71" s="42"/>
    </row>
    <row r="72" spans="1:1" s="1" customFormat="1" ht="14.25" x14ac:dyDescent="0.2">
      <c r="A72" s="43"/>
    </row>
    <row r="73" spans="1:1" s="1" customFormat="1" ht="12" x14ac:dyDescent="0.2"/>
    <row r="74" spans="1:1" s="1" customFormat="1" ht="12" x14ac:dyDescent="0.2"/>
    <row r="75" spans="1:1" s="1" customFormat="1" ht="12" x14ac:dyDescent="0.2"/>
    <row r="76" spans="1:1" s="1" customFormat="1" ht="12" x14ac:dyDescent="0.2"/>
    <row r="77" spans="1:1" s="1" customFormat="1" ht="12" x14ac:dyDescent="0.2"/>
    <row r="78" spans="1:1" s="1" customFormat="1" ht="12" x14ac:dyDescent="0.2"/>
    <row r="79" spans="1:1" s="1" customFormat="1" ht="12" x14ac:dyDescent="0.2"/>
    <row r="80" spans="1:1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  <row r="150" spans="1:3" x14ac:dyDescent="0.2">
      <c r="A150" s="1" t="s">
        <v>55</v>
      </c>
      <c r="B150" s="1">
        <v>0</v>
      </c>
      <c r="C150" s="1">
        <v>0</v>
      </c>
    </row>
    <row r="151" spans="1:3" x14ac:dyDescent="0.2">
      <c r="A151" s="1" t="s">
        <v>56</v>
      </c>
      <c r="B151" s="1">
        <v>80</v>
      </c>
      <c r="C151" s="1">
        <f>B151*50/100</f>
        <v>40</v>
      </c>
    </row>
    <row r="152" spans="1:3" x14ac:dyDescent="0.2">
      <c r="A152" s="1" t="s">
        <v>57</v>
      </c>
      <c r="B152" s="1">
        <v>80</v>
      </c>
      <c r="C152" s="1">
        <f>B152*200/100</f>
        <v>160</v>
      </c>
    </row>
    <row r="153" spans="1:3" x14ac:dyDescent="0.2">
      <c r="A153" s="1" t="s">
        <v>58</v>
      </c>
      <c r="B153" s="1">
        <v>80</v>
      </c>
      <c r="C153" s="1">
        <f>B153*350/100</f>
        <v>280</v>
      </c>
    </row>
    <row r="154" spans="1:3" x14ac:dyDescent="0.2">
      <c r="A154" s="1" t="s">
        <v>59</v>
      </c>
      <c r="B154" s="1">
        <v>80</v>
      </c>
      <c r="C154" s="1">
        <f>B154*700/100</f>
        <v>560</v>
      </c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</sheetData>
  <phoneticPr fontId="0" type="noConversion"/>
  <printOptions horizontalCentered="1"/>
  <pageMargins left="0.75" right="0.75" top="1.23" bottom="0.83" header="0.5" footer="0.5"/>
  <pageSetup scale="50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7:Y139"/>
  <sheetViews>
    <sheetView showGridLines="0" zoomScale="70" workbookViewId="0">
      <selection activeCell="A6" sqref="A6"/>
    </sheetView>
  </sheetViews>
  <sheetFormatPr defaultRowHeight="12.75" x14ac:dyDescent="0.2"/>
  <cols>
    <col min="1" max="1" width="10.7109375" customWidth="1"/>
    <col min="2" max="2" width="10.7109375" style="14" customWidth="1"/>
    <col min="3" max="24" width="10.7109375" customWidth="1"/>
  </cols>
  <sheetData>
    <row r="7" spans="1:25" ht="12.75" customHeight="1" x14ac:dyDescent="0.25">
      <c r="A7" s="16"/>
    </row>
    <row r="8" spans="1:25" ht="18" customHeight="1" x14ac:dyDescent="0.25">
      <c r="A8" s="30" t="str">
        <f>Data!A8</f>
        <v xml:space="preserve">Halliburton 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2" t="str">
        <f>Data!X8</f>
        <v xml:space="preserve">Alcor 1,  </v>
      </c>
    </row>
    <row r="9" spans="1:25" ht="18" customHeight="1" x14ac:dyDescent="0.2"/>
    <row r="10" spans="1:25" x14ac:dyDescent="0.2">
      <c r="A10" s="1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5" s="25" customFormat="1" ht="15.75" x14ac:dyDescent="0.25">
      <c r="A11" s="33" t="s">
        <v>62</v>
      </c>
      <c r="B11" s="34"/>
      <c r="C11" s="3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s="2" customFormat="1" x14ac:dyDescent="0.2">
      <c r="A12" s="1"/>
      <c r="B12" s="15"/>
      <c r="C12" s="1"/>
      <c r="D12" s="1"/>
      <c r="E12" s="1"/>
      <c r="F12" s="1"/>
      <c r="G12" s="1"/>
      <c r="H12" s="1"/>
      <c r="I12" s="40"/>
      <c r="J12" s="41"/>
      <c r="K12" s="40"/>
      <c r="L12" s="40"/>
      <c r="M12" s="1"/>
      <c r="N12" s="1"/>
      <c r="O12" s="1"/>
      <c r="P12" s="1"/>
      <c r="Q12" s="1"/>
      <c r="R12" s="15"/>
      <c r="S12" s="1"/>
      <c r="T12" s="1"/>
      <c r="U12" s="1"/>
      <c r="V12" s="1"/>
      <c r="W12" s="1"/>
      <c r="X12" s="1"/>
      <c r="Y12" s="1"/>
    </row>
    <row r="13" spans="1:25" s="2" customFormat="1" x14ac:dyDescent="0.2">
      <c r="A13" s="1"/>
      <c r="B13" s="15"/>
      <c r="C13" s="1"/>
      <c r="D13" s="1"/>
      <c r="E13" s="1"/>
      <c r="F13" s="1"/>
      <c r="G13" s="1"/>
      <c r="H13" s="1"/>
      <c r="I13" s="1"/>
      <c r="J13" s="15"/>
      <c r="K13" s="1"/>
      <c r="L13" s="1"/>
      <c r="M13" s="1"/>
      <c r="N13" s="1"/>
      <c r="O13" s="1"/>
      <c r="P13" s="1"/>
      <c r="Q13" s="1"/>
      <c r="R13" s="15"/>
      <c r="S13" s="1"/>
      <c r="T13" s="1"/>
      <c r="U13" s="1"/>
      <c r="V13" s="1"/>
      <c r="W13" s="1"/>
      <c r="X13" s="1"/>
      <c r="Y13" s="1"/>
    </row>
    <row r="14" spans="1:25" s="1" customFormat="1" ht="12" x14ac:dyDescent="0.2">
      <c r="B14" s="15"/>
      <c r="J14" s="15"/>
      <c r="R14" s="15"/>
    </row>
    <row r="15" spans="1:25" s="1" customFormat="1" ht="12" x14ac:dyDescent="0.2">
      <c r="B15" s="15"/>
      <c r="J15" s="15"/>
      <c r="R15" s="15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D36" s="26"/>
      <c r="J36" s="15"/>
      <c r="L36" s="26"/>
      <c r="R36" s="15"/>
      <c r="T36" s="26"/>
    </row>
    <row r="37" spans="2:20" s="1" customFormat="1" ht="12" x14ac:dyDescent="0.2">
      <c r="B37" s="15"/>
      <c r="D37" s="26"/>
      <c r="J37" s="15"/>
      <c r="L37" s="26"/>
      <c r="R37" s="15"/>
      <c r="T37" s="26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J52" s="15"/>
      <c r="R52" s="15"/>
    </row>
    <row r="53" spans="2:20" s="1" customFormat="1" ht="12" x14ac:dyDescent="0.2">
      <c r="B53" s="15"/>
      <c r="J53" s="15"/>
      <c r="R53" s="15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</row>
    <row r="59" spans="2:20" s="1" customFormat="1" ht="12" x14ac:dyDescent="0.2">
      <c r="B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/>
    <row r="64" spans="2:20" s="1" customFormat="1" ht="12" x14ac:dyDescent="0.2"/>
    <row r="65" s="1" customFormat="1" ht="12" x14ac:dyDescent="0.2"/>
    <row r="66" s="1" customFormat="1" ht="12" x14ac:dyDescent="0.2"/>
    <row r="67" s="1" customFormat="1" ht="12" x14ac:dyDescent="0.2"/>
    <row r="68" s="1" customFormat="1" ht="12" x14ac:dyDescent="0.2"/>
    <row r="69" s="1" customFormat="1" ht="12" x14ac:dyDescent="0.2"/>
    <row r="70" s="1" customFormat="1" ht="12" x14ac:dyDescent="0.2"/>
    <row r="71" s="1" customFormat="1" ht="12" x14ac:dyDescent="0.2"/>
    <row r="72" s="1" customFormat="1" ht="12" x14ac:dyDescent="0.2"/>
    <row r="73" s="1" customFormat="1" ht="12" x14ac:dyDescent="0.2"/>
    <row r="74" s="1" customFormat="1" ht="12" x14ac:dyDescent="0.2"/>
    <row r="75" s="1" customFormat="1" ht="12" x14ac:dyDescent="0.2"/>
    <row r="76" s="1" customFormat="1" ht="12" x14ac:dyDescent="0.2"/>
    <row r="77" s="1" customFormat="1" ht="12" x14ac:dyDescent="0.2"/>
    <row r="78" s="1" customFormat="1" ht="12" x14ac:dyDescent="0.2"/>
    <row r="79" s="1" customFormat="1" ht="12" x14ac:dyDescent="0.2"/>
    <row r="80" s="1" customFormat="1" ht="12" x14ac:dyDescent="0.2"/>
    <row r="81" s="1" customFormat="1" ht="12" x14ac:dyDescent="0.2"/>
    <row r="82" s="1" customFormat="1" ht="12" x14ac:dyDescent="0.2"/>
    <row r="83" s="1" customFormat="1" ht="12" x14ac:dyDescent="0.2"/>
    <row r="84" s="1" customFormat="1" ht="12" x14ac:dyDescent="0.2"/>
    <row r="85" s="1" customFormat="1" ht="12" x14ac:dyDescent="0.2"/>
    <row r="86" s="1" customFormat="1" ht="12" x14ac:dyDescent="0.2"/>
    <row r="87" s="1" customFormat="1" ht="12" x14ac:dyDescent="0.2"/>
    <row r="88" s="1" customFormat="1" ht="12" x14ac:dyDescent="0.2"/>
    <row r="89" s="1" customFormat="1" ht="12" x14ac:dyDescent="0.2"/>
    <row r="90" s="1" customFormat="1" ht="12" x14ac:dyDescent="0.2"/>
    <row r="91" s="1" customFormat="1" ht="12" x14ac:dyDescent="0.2"/>
    <row r="92" s="1" customFormat="1" ht="12" x14ac:dyDescent="0.2"/>
    <row r="93" s="1" customFormat="1" ht="12" x14ac:dyDescent="0.2"/>
    <row r="94" s="1" customFormat="1" ht="12" x14ac:dyDescent="0.2"/>
    <row r="95" s="1" customFormat="1" ht="12" x14ac:dyDescent="0.2"/>
    <row r="96" s="1" customFormat="1" ht="12" x14ac:dyDescent="0.2"/>
    <row r="97" s="1" customFormat="1" ht="12" x14ac:dyDescent="0.2"/>
    <row r="98" s="1" customFormat="1" ht="12" x14ac:dyDescent="0.2"/>
    <row r="99" s="1" customFormat="1" ht="12" x14ac:dyDescent="0.2"/>
    <row r="100" s="1" customFormat="1" ht="12" x14ac:dyDescent="0.2"/>
    <row r="101" s="1" customFormat="1" ht="12" x14ac:dyDescent="0.2"/>
    <row r="102" s="1" customFormat="1" ht="12" x14ac:dyDescent="0.2"/>
    <row r="103" s="1" customFormat="1" ht="12" x14ac:dyDescent="0.2"/>
    <row r="104" s="1" customFormat="1" ht="12" x14ac:dyDescent="0.2"/>
    <row r="105" s="1" customFormat="1" ht="12" x14ac:dyDescent="0.2"/>
    <row r="106" s="1" customFormat="1" ht="12" x14ac:dyDescent="0.2"/>
    <row r="107" s="1" customFormat="1" ht="12" x14ac:dyDescent="0.2"/>
    <row r="108" s="1" customFormat="1" ht="12" x14ac:dyDescent="0.2"/>
    <row r="109" s="1" customFormat="1" ht="12" x14ac:dyDescent="0.2"/>
    <row r="110" s="1" customFormat="1" ht="12" x14ac:dyDescent="0.2"/>
    <row r="111" s="1" customFormat="1" ht="12" x14ac:dyDescent="0.2"/>
    <row r="112" s="1" customFormat="1" ht="12" x14ac:dyDescent="0.2"/>
    <row r="113" spans="2:2" s="1" customFormat="1" ht="12" x14ac:dyDescent="0.2"/>
    <row r="114" spans="2:2" s="1" customFormat="1" ht="12" x14ac:dyDescent="0.2"/>
    <row r="115" spans="2:2" s="1" customFormat="1" ht="12" x14ac:dyDescent="0.2"/>
    <row r="116" spans="2:2" s="1" customFormat="1" ht="12" x14ac:dyDescent="0.2"/>
    <row r="117" spans="2:2" s="1" customFormat="1" ht="12" x14ac:dyDescent="0.2"/>
    <row r="118" spans="2:2" s="1" customFormat="1" ht="12" x14ac:dyDescent="0.2"/>
    <row r="119" spans="2:2" s="1" customFormat="1" ht="12" x14ac:dyDescent="0.2"/>
    <row r="120" spans="2:2" s="1" customFormat="1" ht="12" x14ac:dyDescent="0.2"/>
    <row r="121" spans="2:2" s="1" customFormat="1" ht="12" x14ac:dyDescent="0.2"/>
    <row r="122" spans="2:2" s="1" customFormat="1" ht="12" x14ac:dyDescent="0.2"/>
    <row r="123" spans="2:2" s="1" customFormat="1" ht="12" x14ac:dyDescent="0.2"/>
    <row r="124" spans="2:2" s="1" customFormat="1" ht="12" x14ac:dyDescent="0.2"/>
    <row r="125" spans="2:2" s="1" customFormat="1" ht="12" x14ac:dyDescent="0.2">
      <c r="B125" s="15"/>
    </row>
    <row r="126" spans="2:2" s="1" customFormat="1" ht="12" x14ac:dyDescent="0.2">
      <c r="B126" s="15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</sheetData>
  <phoneticPr fontId="0" type="noConversion"/>
  <printOptions horizontalCentered="1"/>
  <pageMargins left="0.75" right="0.75" top="1.23" bottom="0.83" header="0.5" footer="0.5"/>
  <pageSetup scale="65" orientation="portrait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8:Y158"/>
  <sheetViews>
    <sheetView showGridLines="0" tabSelected="1" zoomScale="70" workbookViewId="0">
      <selection activeCell="A7" sqref="A7"/>
    </sheetView>
  </sheetViews>
  <sheetFormatPr defaultRowHeight="12.75" x14ac:dyDescent="0.2"/>
  <cols>
    <col min="1" max="1" width="10.28515625" customWidth="1"/>
    <col min="2" max="2" width="10.28515625" style="14" customWidth="1"/>
    <col min="3" max="23" width="10.28515625" customWidth="1"/>
    <col min="24" max="24" width="8.85546875" customWidth="1"/>
  </cols>
  <sheetData>
    <row r="8" spans="1:25" ht="12.75" customHeight="1" x14ac:dyDescent="0.25">
      <c r="A8" s="16"/>
    </row>
    <row r="9" spans="1:25" ht="18" customHeight="1" x14ac:dyDescent="0.25">
      <c r="A9" s="30" t="str">
        <f>Data!A8</f>
        <v xml:space="preserve">Halliburton 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 t="str">
        <f>Data!X8</f>
        <v xml:space="preserve">Alcor 1,  </v>
      </c>
    </row>
    <row r="10" spans="1:25" ht="18" customHeight="1" x14ac:dyDescent="0.2"/>
    <row r="12" spans="1:25" x14ac:dyDescent="0.2">
      <c r="A12" s="1"/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5" s="25" customFormat="1" ht="15.75" x14ac:dyDescent="0.25">
      <c r="A13" s="33" t="s">
        <v>60</v>
      </c>
      <c r="B13" s="34"/>
      <c r="C13" s="35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s="2" customFormat="1" x14ac:dyDescent="0.2">
      <c r="A14" s="1"/>
      <c r="B14" s="15"/>
      <c r="C14" s="1"/>
      <c r="D14" s="1"/>
      <c r="E14" s="1"/>
      <c r="F14" s="1"/>
      <c r="G14" s="1"/>
      <c r="H14" s="1"/>
      <c r="I14" s="40"/>
      <c r="J14" s="41"/>
      <c r="K14" s="40"/>
      <c r="L14" s="40"/>
      <c r="M14" s="1"/>
      <c r="N14" s="1"/>
      <c r="O14" s="1"/>
      <c r="P14" s="1"/>
      <c r="Q14" s="1"/>
      <c r="R14" s="15"/>
      <c r="S14" s="1"/>
      <c r="T14" s="1"/>
      <c r="U14" s="1"/>
      <c r="V14" s="1"/>
      <c r="W14" s="1"/>
      <c r="X14" s="1"/>
      <c r="Y14" s="1"/>
    </row>
    <row r="15" spans="1:25" s="2" customFormat="1" x14ac:dyDescent="0.2">
      <c r="A15" s="1"/>
      <c r="B15" s="15"/>
      <c r="C15" s="1"/>
      <c r="D15" s="1"/>
      <c r="E15" s="1"/>
      <c r="F15" s="1"/>
      <c r="G15" s="1"/>
      <c r="H15" s="1"/>
      <c r="I15" s="1"/>
      <c r="J15" s="15"/>
      <c r="K15" s="1"/>
      <c r="L15" s="1"/>
      <c r="M15" s="1"/>
      <c r="N15" s="1"/>
      <c r="O15" s="1"/>
      <c r="P15" s="1"/>
      <c r="Q15" s="1"/>
      <c r="R15" s="15"/>
      <c r="S15" s="1"/>
      <c r="T15" s="1"/>
      <c r="U15" s="1"/>
      <c r="V15" s="1"/>
      <c r="W15" s="1"/>
      <c r="X15" s="1"/>
      <c r="Y15" s="1"/>
    </row>
    <row r="16" spans="1:25" s="1" customFormat="1" ht="12" x14ac:dyDescent="0.2">
      <c r="B16" s="15"/>
      <c r="J16" s="15"/>
      <c r="R16" s="15"/>
    </row>
    <row r="17" spans="2:18" s="1" customFormat="1" ht="12" x14ac:dyDescent="0.2">
      <c r="B17" s="15"/>
      <c r="J17" s="15"/>
      <c r="R17" s="15"/>
    </row>
    <row r="18" spans="2:18" s="1" customFormat="1" ht="12" x14ac:dyDescent="0.2">
      <c r="B18" s="15"/>
      <c r="J18" s="15"/>
      <c r="R18" s="15"/>
    </row>
    <row r="19" spans="2:18" s="1" customFormat="1" ht="12" x14ac:dyDescent="0.2">
      <c r="B19" s="15"/>
      <c r="J19" s="15"/>
      <c r="R19" s="15"/>
    </row>
    <row r="20" spans="2:18" s="1" customFormat="1" ht="12" x14ac:dyDescent="0.2">
      <c r="B20" s="15"/>
      <c r="J20" s="15"/>
      <c r="R20" s="15"/>
    </row>
    <row r="21" spans="2:18" s="1" customFormat="1" ht="12" x14ac:dyDescent="0.2">
      <c r="B21" s="15"/>
      <c r="J21" s="15"/>
      <c r="R21" s="15"/>
    </row>
    <row r="22" spans="2:18" s="1" customFormat="1" ht="12" x14ac:dyDescent="0.2">
      <c r="B22" s="15"/>
      <c r="J22" s="15"/>
      <c r="R22" s="15"/>
    </row>
    <row r="23" spans="2:18" s="1" customFormat="1" ht="12" x14ac:dyDescent="0.2">
      <c r="B23" s="15"/>
      <c r="J23" s="15"/>
      <c r="R23" s="15"/>
    </row>
    <row r="24" spans="2:18" s="1" customFormat="1" ht="12" x14ac:dyDescent="0.2">
      <c r="B24" s="15"/>
      <c r="J24" s="15"/>
      <c r="R24" s="15"/>
    </row>
    <row r="25" spans="2:18" s="1" customFormat="1" ht="12" x14ac:dyDescent="0.2">
      <c r="B25" s="15"/>
      <c r="J25" s="15"/>
      <c r="R25" s="15"/>
    </row>
    <row r="26" spans="2:18" s="1" customFormat="1" ht="12" x14ac:dyDescent="0.2">
      <c r="B26" s="15"/>
      <c r="J26" s="15"/>
      <c r="R26" s="15"/>
    </row>
    <row r="27" spans="2:18" s="1" customFormat="1" ht="12" x14ac:dyDescent="0.2">
      <c r="B27" s="15"/>
      <c r="J27" s="15"/>
      <c r="R27" s="15"/>
    </row>
    <row r="28" spans="2:18" s="1" customFormat="1" ht="12" x14ac:dyDescent="0.2">
      <c r="B28" s="15"/>
      <c r="J28" s="15"/>
      <c r="R28" s="15"/>
    </row>
    <row r="29" spans="2:18" s="1" customFormat="1" ht="12" x14ac:dyDescent="0.2">
      <c r="B29" s="15"/>
      <c r="J29" s="15"/>
      <c r="R29" s="15"/>
    </row>
    <row r="30" spans="2:18" s="1" customFormat="1" ht="12" x14ac:dyDescent="0.2">
      <c r="B30" s="15"/>
      <c r="J30" s="15"/>
      <c r="R30" s="15"/>
    </row>
    <row r="31" spans="2:18" s="1" customFormat="1" ht="12" x14ac:dyDescent="0.2">
      <c r="B31" s="15"/>
      <c r="J31" s="15"/>
      <c r="R31" s="15"/>
    </row>
    <row r="32" spans="2:18" s="1" customFormat="1" ht="12" x14ac:dyDescent="0.2">
      <c r="B32" s="15"/>
      <c r="J32" s="15"/>
      <c r="R32" s="15"/>
    </row>
    <row r="33" spans="2:20" s="1" customFormat="1" ht="12" x14ac:dyDescent="0.2">
      <c r="B33" s="15"/>
      <c r="J33" s="15"/>
      <c r="R33" s="15"/>
    </row>
    <row r="34" spans="2:20" s="1" customFormat="1" ht="12" x14ac:dyDescent="0.2">
      <c r="B34" s="15"/>
      <c r="J34" s="15"/>
      <c r="R34" s="15"/>
    </row>
    <row r="35" spans="2:20" s="1" customFormat="1" ht="12" x14ac:dyDescent="0.2">
      <c r="B35" s="15"/>
      <c r="J35" s="15"/>
      <c r="R35" s="15"/>
    </row>
    <row r="36" spans="2:20" s="1" customFormat="1" ht="12" x14ac:dyDescent="0.2">
      <c r="B36" s="15"/>
      <c r="J36" s="15"/>
      <c r="R36" s="15"/>
    </row>
    <row r="37" spans="2:20" s="1" customFormat="1" ht="12" x14ac:dyDescent="0.2">
      <c r="B37" s="15"/>
      <c r="J37" s="15"/>
      <c r="R37" s="15"/>
    </row>
    <row r="38" spans="2:20" s="1" customFormat="1" ht="12" x14ac:dyDescent="0.2">
      <c r="B38" s="15"/>
      <c r="D38" s="26"/>
      <c r="J38" s="15"/>
      <c r="L38" s="26"/>
      <c r="R38" s="15"/>
      <c r="T38" s="26"/>
    </row>
    <row r="39" spans="2:20" s="1" customFormat="1" ht="12" x14ac:dyDescent="0.2">
      <c r="B39" s="15"/>
      <c r="D39" s="26"/>
      <c r="J39" s="15"/>
      <c r="L39" s="26"/>
      <c r="R39" s="15"/>
      <c r="T39" s="26"/>
    </row>
    <row r="40" spans="2:20" s="1" customFormat="1" ht="12" x14ac:dyDescent="0.2">
      <c r="B40" s="15"/>
      <c r="D40" s="26"/>
      <c r="J40" s="15"/>
      <c r="L40" s="26"/>
      <c r="R40" s="15"/>
      <c r="T40" s="26"/>
    </row>
    <row r="41" spans="2:20" s="1" customFormat="1" ht="12" x14ac:dyDescent="0.2">
      <c r="B41" s="15"/>
      <c r="D41" s="26"/>
      <c r="J41" s="15"/>
      <c r="L41" s="26"/>
      <c r="R41" s="15"/>
      <c r="T41" s="26"/>
    </row>
    <row r="42" spans="2:20" s="1" customFormat="1" ht="12" x14ac:dyDescent="0.2">
      <c r="B42" s="15"/>
      <c r="D42" s="26"/>
      <c r="J42" s="15"/>
      <c r="L42" s="26"/>
      <c r="R42" s="15"/>
      <c r="T42" s="26"/>
    </row>
    <row r="43" spans="2:20" s="1" customFormat="1" ht="12" x14ac:dyDescent="0.2">
      <c r="B43" s="15"/>
      <c r="D43" s="26"/>
      <c r="J43" s="15"/>
      <c r="L43" s="26"/>
      <c r="R43" s="15"/>
      <c r="T43" s="26"/>
    </row>
    <row r="44" spans="2:20" s="1" customFormat="1" ht="12" x14ac:dyDescent="0.2">
      <c r="B44" s="15"/>
      <c r="D44" s="26"/>
      <c r="J44" s="15"/>
      <c r="L44" s="26"/>
      <c r="R44" s="15"/>
      <c r="T44" s="26"/>
    </row>
    <row r="45" spans="2:20" s="1" customFormat="1" ht="12" x14ac:dyDescent="0.2">
      <c r="B45" s="15"/>
      <c r="D45" s="26"/>
      <c r="J45" s="15"/>
      <c r="L45" s="26"/>
      <c r="R45" s="15"/>
      <c r="T45" s="26"/>
    </row>
    <row r="46" spans="2:20" s="1" customFormat="1" ht="12" x14ac:dyDescent="0.2">
      <c r="B46" s="15"/>
      <c r="D46" s="26"/>
      <c r="J46" s="15"/>
      <c r="L46" s="26"/>
      <c r="R46" s="15"/>
      <c r="T46" s="26"/>
    </row>
    <row r="47" spans="2:20" s="1" customFormat="1" ht="12" x14ac:dyDescent="0.2">
      <c r="B47" s="15"/>
      <c r="D47" s="26"/>
      <c r="J47" s="15"/>
      <c r="L47" s="26"/>
      <c r="R47" s="15"/>
      <c r="T47" s="26"/>
    </row>
    <row r="48" spans="2:20" s="1" customFormat="1" ht="12" x14ac:dyDescent="0.2">
      <c r="B48" s="15"/>
      <c r="D48" s="26"/>
      <c r="J48" s="15"/>
      <c r="L48" s="26"/>
      <c r="R48" s="15"/>
      <c r="T48" s="26"/>
    </row>
    <row r="49" spans="2:20" s="1" customFormat="1" ht="12" x14ac:dyDescent="0.2">
      <c r="B49" s="15"/>
      <c r="D49" s="26"/>
      <c r="J49" s="15"/>
      <c r="L49" s="26"/>
      <c r="R49" s="15"/>
      <c r="T49" s="26"/>
    </row>
    <row r="50" spans="2:20" s="1" customFormat="1" ht="12" x14ac:dyDescent="0.2">
      <c r="B50" s="15"/>
      <c r="D50" s="26"/>
      <c r="J50" s="15"/>
      <c r="L50" s="26"/>
      <c r="R50" s="15"/>
      <c r="T50" s="26"/>
    </row>
    <row r="51" spans="2:20" s="1" customFormat="1" ht="12" x14ac:dyDescent="0.2">
      <c r="B51" s="15"/>
      <c r="D51" s="26"/>
      <c r="J51" s="15"/>
      <c r="L51" s="26"/>
      <c r="R51" s="15"/>
      <c r="T51" s="26"/>
    </row>
    <row r="52" spans="2:20" s="1" customFormat="1" ht="12" x14ac:dyDescent="0.2">
      <c r="B52" s="15"/>
      <c r="D52" s="26"/>
      <c r="J52" s="15"/>
      <c r="L52" s="26"/>
      <c r="R52" s="15"/>
      <c r="T52" s="26"/>
    </row>
    <row r="53" spans="2:20" s="1" customFormat="1" ht="12" x14ac:dyDescent="0.2">
      <c r="B53" s="15"/>
      <c r="D53" s="26"/>
      <c r="J53" s="15"/>
      <c r="L53" s="26"/>
      <c r="R53" s="15"/>
      <c r="T53" s="26"/>
    </row>
    <row r="54" spans="2:20" s="1" customFormat="1" ht="12" x14ac:dyDescent="0.2">
      <c r="B54" s="15"/>
      <c r="J54" s="15"/>
      <c r="R54" s="15"/>
    </row>
    <row r="55" spans="2:20" s="1" customFormat="1" ht="12" x14ac:dyDescent="0.2">
      <c r="B55" s="15"/>
      <c r="J55" s="15"/>
      <c r="R55" s="15"/>
    </row>
    <row r="56" spans="2:20" s="1" customFormat="1" ht="12" x14ac:dyDescent="0.2">
      <c r="B56" s="15"/>
      <c r="J56" s="15"/>
      <c r="R56" s="15"/>
    </row>
    <row r="57" spans="2:20" s="1" customFormat="1" ht="12" x14ac:dyDescent="0.2">
      <c r="B57" s="15"/>
      <c r="J57" s="15"/>
      <c r="R57" s="15"/>
    </row>
    <row r="58" spans="2:20" s="1" customFormat="1" ht="12" x14ac:dyDescent="0.2">
      <c r="B58" s="15"/>
      <c r="J58" s="15"/>
      <c r="R58" s="15"/>
    </row>
    <row r="59" spans="2:20" s="1" customFormat="1" ht="12" x14ac:dyDescent="0.2">
      <c r="B59" s="15"/>
      <c r="J59" s="15"/>
      <c r="R59" s="15"/>
    </row>
    <row r="60" spans="2:20" s="1" customFormat="1" ht="12" x14ac:dyDescent="0.2">
      <c r="B60" s="15"/>
    </row>
    <row r="61" spans="2:20" s="1" customFormat="1" ht="12" x14ac:dyDescent="0.2">
      <c r="B61" s="15"/>
    </row>
    <row r="62" spans="2:20" s="1" customFormat="1" ht="12" x14ac:dyDescent="0.2">
      <c r="B62" s="15"/>
    </row>
    <row r="63" spans="2:20" s="1" customFormat="1" ht="12" x14ac:dyDescent="0.2">
      <c r="B63" s="15"/>
    </row>
    <row r="64" spans="2:20" s="1" customFormat="1" ht="12" x14ac:dyDescent="0.2">
      <c r="B64" s="15"/>
    </row>
    <row r="65" spans="1:1" s="1" customFormat="1" ht="12" x14ac:dyDescent="0.2"/>
    <row r="66" spans="1:1" s="1" customFormat="1" ht="12" x14ac:dyDescent="0.2"/>
    <row r="67" spans="1:1" s="1" customFormat="1" ht="12" x14ac:dyDescent="0.2"/>
    <row r="68" spans="1:1" s="1" customFormat="1" ht="12" x14ac:dyDescent="0.2"/>
    <row r="69" spans="1:1" s="1" customFormat="1" ht="12" x14ac:dyDescent="0.2"/>
    <row r="70" spans="1:1" s="1" customFormat="1" ht="12" x14ac:dyDescent="0.2"/>
    <row r="71" spans="1:1" s="1" customFormat="1" ht="11.25" customHeight="1" x14ac:dyDescent="0.25">
      <c r="A71" s="42"/>
    </row>
    <row r="72" spans="1:1" s="1" customFormat="1" ht="14.25" x14ac:dyDescent="0.2">
      <c r="A72" s="43"/>
    </row>
    <row r="73" spans="1:1" s="1" customFormat="1" ht="12" x14ac:dyDescent="0.2"/>
    <row r="74" spans="1:1" s="1" customFormat="1" ht="12" x14ac:dyDescent="0.2"/>
    <row r="75" spans="1:1" s="1" customFormat="1" ht="12" x14ac:dyDescent="0.2"/>
    <row r="76" spans="1:1" s="1" customFormat="1" ht="12" x14ac:dyDescent="0.2"/>
    <row r="77" spans="1:1" s="1" customFormat="1" ht="12" x14ac:dyDescent="0.2"/>
    <row r="78" spans="1:1" s="1" customFormat="1" ht="12" x14ac:dyDescent="0.2"/>
    <row r="79" spans="1:1" s="1" customFormat="1" ht="12" x14ac:dyDescent="0.2"/>
    <row r="80" spans="1:1" s="1" customFormat="1" ht="12" x14ac:dyDescent="0.2"/>
    <row r="81" spans="1:4" s="1" customFormat="1" ht="12" x14ac:dyDescent="0.2"/>
    <row r="82" spans="1:4" s="1" customFormat="1" ht="12" x14ac:dyDescent="0.2"/>
    <row r="83" spans="1:4" s="1" customFormat="1" ht="12" x14ac:dyDescent="0.2"/>
    <row r="84" spans="1:4" s="1" customFormat="1" ht="12" x14ac:dyDescent="0.2"/>
    <row r="85" spans="1:4" s="1" customFormat="1" ht="12" x14ac:dyDescent="0.2"/>
    <row r="86" spans="1:4" s="1" customFormat="1" ht="12" x14ac:dyDescent="0.2"/>
    <row r="87" spans="1:4" s="1" customFormat="1" ht="12" x14ac:dyDescent="0.2"/>
    <row r="88" spans="1:4" s="1" customFormat="1" ht="12" x14ac:dyDescent="0.2"/>
    <row r="89" spans="1:4" s="1" customFormat="1" ht="12" x14ac:dyDescent="0.2"/>
    <row r="90" spans="1:4" s="1" customFormat="1" ht="12" x14ac:dyDescent="0.2"/>
    <row r="91" spans="1:4" s="1" customFormat="1" ht="12" x14ac:dyDescent="0.2"/>
    <row r="92" spans="1:4" s="1" customFormat="1" ht="12" x14ac:dyDescent="0.2"/>
    <row r="93" spans="1:4" s="1" customFormat="1" ht="12" x14ac:dyDescent="0.2"/>
    <row r="94" spans="1:4" s="1" customFormat="1" ht="12" x14ac:dyDescent="0.2">
      <c r="A94" s="27"/>
      <c r="B94" s="15"/>
    </row>
    <row r="95" spans="1:4" s="1" customFormat="1" ht="12" x14ac:dyDescent="0.2">
      <c r="A95" s="27"/>
      <c r="B95" s="28"/>
      <c r="C95" s="27"/>
      <c r="D95" s="27"/>
    </row>
    <row r="96" spans="1:4" s="1" customFormat="1" ht="12" x14ac:dyDescent="0.2">
      <c r="B96" s="29"/>
    </row>
    <row r="97" spans="2:2" s="1" customFormat="1" ht="12" x14ac:dyDescent="0.2">
      <c r="B97" s="29"/>
    </row>
    <row r="98" spans="2:2" s="1" customFormat="1" ht="12" x14ac:dyDescent="0.2">
      <c r="B98" s="29"/>
    </row>
    <row r="99" spans="2:2" s="1" customFormat="1" ht="12" x14ac:dyDescent="0.2">
      <c r="B99" s="29"/>
    </row>
    <row r="100" spans="2:2" s="1" customFormat="1" ht="12" x14ac:dyDescent="0.2">
      <c r="B100" s="29"/>
    </row>
    <row r="101" spans="2:2" s="1" customFormat="1" ht="12" x14ac:dyDescent="0.2">
      <c r="B101" s="29"/>
    </row>
    <row r="102" spans="2:2" s="1" customFormat="1" ht="12" x14ac:dyDescent="0.2">
      <c r="B102" s="29"/>
    </row>
    <row r="103" spans="2:2" s="1" customFormat="1" ht="12" x14ac:dyDescent="0.2">
      <c r="B103" s="29"/>
    </row>
    <row r="104" spans="2:2" s="1" customFormat="1" ht="12" x14ac:dyDescent="0.2">
      <c r="B104" s="29"/>
    </row>
    <row r="105" spans="2:2" s="1" customFormat="1" ht="12" x14ac:dyDescent="0.2">
      <c r="B105" s="29"/>
    </row>
    <row r="106" spans="2:2" s="1" customFormat="1" ht="12" x14ac:dyDescent="0.2">
      <c r="B106" s="29"/>
    </row>
    <row r="107" spans="2:2" s="1" customFormat="1" ht="12" x14ac:dyDescent="0.2">
      <c r="B107" s="29"/>
    </row>
    <row r="108" spans="2:2" s="1" customFormat="1" ht="12" x14ac:dyDescent="0.2">
      <c r="B108" s="29"/>
    </row>
    <row r="109" spans="2:2" s="1" customFormat="1" ht="12" x14ac:dyDescent="0.2">
      <c r="B109" s="29"/>
    </row>
    <row r="110" spans="2:2" s="1" customFormat="1" ht="12" x14ac:dyDescent="0.2">
      <c r="B110" s="29"/>
    </row>
    <row r="111" spans="2:2" s="1" customFormat="1" ht="12" x14ac:dyDescent="0.2">
      <c r="B111" s="29"/>
    </row>
    <row r="112" spans="2:2" s="1" customFormat="1" ht="12" x14ac:dyDescent="0.2">
      <c r="B112" s="29"/>
    </row>
    <row r="113" spans="2:2" s="1" customFormat="1" ht="12" x14ac:dyDescent="0.2">
      <c r="B113" s="29"/>
    </row>
    <row r="114" spans="2:2" s="1" customFormat="1" ht="12" x14ac:dyDescent="0.2">
      <c r="B114" s="29"/>
    </row>
    <row r="115" spans="2:2" s="1" customFormat="1" ht="12" x14ac:dyDescent="0.2">
      <c r="B115" s="29"/>
    </row>
    <row r="116" spans="2:2" s="1" customFormat="1" ht="12" x14ac:dyDescent="0.2">
      <c r="B116" s="29"/>
    </row>
    <row r="117" spans="2:2" s="1" customFormat="1" ht="12" x14ac:dyDescent="0.2">
      <c r="B117" s="29"/>
    </row>
    <row r="118" spans="2:2" s="1" customFormat="1" ht="12" x14ac:dyDescent="0.2">
      <c r="B118" s="29"/>
    </row>
    <row r="119" spans="2:2" s="1" customFormat="1" ht="12" x14ac:dyDescent="0.2">
      <c r="B119" s="29"/>
    </row>
    <row r="120" spans="2:2" s="1" customFormat="1" ht="12" x14ac:dyDescent="0.2">
      <c r="B120" s="29"/>
    </row>
    <row r="121" spans="2:2" s="1" customFormat="1" ht="12" x14ac:dyDescent="0.2">
      <c r="B121" s="29"/>
    </row>
    <row r="122" spans="2:2" s="1" customFormat="1" ht="12" x14ac:dyDescent="0.2">
      <c r="B122" s="29"/>
    </row>
    <row r="123" spans="2:2" s="1" customFormat="1" ht="12" x14ac:dyDescent="0.2">
      <c r="B123" s="29"/>
    </row>
    <row r="124" spans="2:2" s="1" customFormat="1" ht="12" x14ac:dyDescent="0.2">
      <c r="B124" s="29"/>
    </row>
    <row r="125" spans="2:2" s="1" customFormat="1" ht="12" x14ac:dyDescent="0.2">
      <c r="B125" s="29"/>
    </row>
    <row r="126" spans="2:2" s="1" customFormat="1" ht="12" x14ac:dyDescent="0.2">
      <c r="B126" s="29"/>
    </row>
    <row r="127" spans="2:2" s="1" customFormat="1" ht="12" x14ac:dyDescent="0.2">
      <c r="B127" s="15"/>
    </row>
    <row r="128" spans="2:2" s="1" customFormat="1" ht="12" x14ac:dyDescent="0.2">
      <c r="B128" s="15"/>
    </row>
    <row r="129" spans="2:2" s="1" customFormat="1" ht="12" x14ac:dyDescent="0.2">
      <c r="B129" s="15"/>
    </row>
    <row r="130" spans="2:2" s="1" customFormat="1" ht="12" x14ac:dyDescent="0.2">
      <c r="B130" s="15"/>
    </row>
    <row r="131" spans="2:2" s="1" customFormat="1" ht="12" x14ac:dyDescent="0.2">
      <c r="B131" s="15"/>
    </row>
    <row r="132" spans="2:2" s="1" customFormat="1" ht="12" x14ac:dyDescent="0.2">
      <c r="B132" s="15"/>
    </row>
    <row r="133" spans="2:2" s="1" customFormat="1" ht="12" x14ac:dyDescent="0.2">
      <c r="B133" s="15"/>
    </row>
    <row r="134" spans="2:2" s="1" customFormat="1" ht="12" x14ac:dyDescent="0.2">
      <c r="B134" s="15"/>
    </row>
    <row r="135" spans="2:2" s="1" customFormat="1" ht="12" x14ac:dyDescent="0.2">
      <c r="B135" s="15"/>
    </row>
    <row r="136" spans="2:2" s="1" customFormat="1" ht="12" x14ac:dyDescent="0.2">
      <c r="B136" s="15"/>
    </row>
    <row r="137" spans="2:2" s="1" customFormat="1" ht="12" x14ac:dyDescent="0.2">
      <c r="B137" s="15"/>
    </row>
    <row r="138" spans="2:2" s="1" customFormat="1" ht="12" x14ac:dyDescent="0.2">
      <c r="B138" s="15"/>
    </row>
    <row r="139" spans="2:2" s="1" customFormat="1" ht="12" x14ac:dyDescent="0.2">
      <c r="B139" s="15"/>
    </row>
    <row r="140" spans="2:2" s="1" customFormat="1" ht="12" x14ac:dyDescent="0.2">
      <c r="B140" s="15"/>
    </row>
    <row r="141" spans="2:2" s="1" customFormat="1" ht="12" x14ac:dyDescent="0.2">
      <c r="B141" s="15"/>
    </row>
    <row r="150" spans="1:3" x14ac:dyDescent="0.2">
      <c r="A150" s="1" t="s">
        <v>55</v>
      </c>
      <c r="B150" s="1">
        <v>0</v>
      </c>
      <c r="C150" s="1">
        <v>0</v>
      </c>
    </row>
    <row r="151" spans="1:3" x14ac:dyDescent="0.2">
      <c r="A151" s="1" t="s">
        <v>56</v>
      </c>
      <c r="B151" s="1">
        <v>80</v>
      </c>
      <c r="C151" s="1">
        <v>40</v>
      </c>
    </row>
    <row r="152" spans="1:3" x14ac:dyDescent="0.2">
      <c r="A152" s="1" t="s">
        <v>57</v>
      </c>
      <c r="B152" s="1">
        <v>80</v>
      </c>
      <c r="C152" s="1">
        <v>160</v>
      </c>
    </row>
    <row r="153" spans="1:3" x14ac:dyDescent="0.2">
      <c r="A153" s="1" t="s">
        <v>58</v>
      </c>
      <c r="B153" s="1">
        <v>80</v>
      </c>
      <c r="C153" s="1">
        <f>B153*350/100</f>
        <v>280</v>
      </c>
    </row>
    <row r="154" spans="1:3" x14ac:dyDescent="0.2">
      <c r="A154" s="1" t="s">
        <v>59</v>
      </c>
      <c r="B154" s="1">
        <v>80</v>
      </c>
      <c r="C154" s="1">
        <f>80*7</f>
        <v>560</v>
      </c>
    </row>
    <row r="155" spans="1:3" x14ac:dyDescent="0.2">
      <c r="A155" s="1"/>
      <c r="B155" s="1"/>
      <c r="C155" s="1"/>
    </row>
    <row r="156" spans="1:3" x14ac:dyDescent="0.2">
      <c r="A156" s="1"/>
      <c r="B156" s="1"/>
      <c r="C156" s="1"/>
    </row>
    <row r="157" spans="1:3" x14ac:dyDescent="0.2">
      <c r="A157" s="1"/>
      <c r="B157" s="1"/>
      <c r="C157" s="1"/>
    </row>
    <row r="158" spans="1:3" x14ac:dyDescent="0.2">
      <c r="A158" s="1"/>
      <c r="B158" s="1"/>
      <c r="C158" s="1"/>
    </row>
  </sheetData>
  <phoneticPr fontId="0" type="noConversion"/>
  <printOptions horizontalCentered="1"/>
  <pageMargins left="0.75" right="0.75" top="1.23" bottom="0.83" header="0.5" footer="0.5"/>
  <pageSetup scale="50" orientation="landscape" r:id="rId1"/>
  <headerFooter alignWithMargins="0">
    <oddHeader>&amp;LClient: Halliburton
Field/Well: Alcor 1&amp;RGeomark ID: RHAL-121201
Source Rock Analyses</oddHeader>
    <oddFooter>&amp;C&amp;P&amp;LGeoMark Source Rock Services
218 Higgins Street
Humble, TX  77338&amp;R(832) 644.1184
info@ geomarkresearch.com
February 27, 2013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77FC0EA97D2041BFDF7421B1DCA700" ma:contentTypeVersion="16" ma:contentTypeDescription="Create a new document." ma:contentTypeScope="" ma:versionID="8442bf5ddf19e33433c6920e5ef5dfd3">
  <xsd:schema xmlns:xsd="http://www.w3.org/2001/XMLSchema" xmlns:xs="http://www.w3.org/2001/XMLSchema" xmlns:p="http://schemas.microsoft.com/office/2006/metadata/properties" xmlns:ns1="http://schemas.microsoft.com/sharepoint/v3" xmlns:ns2="36620a0f-9544-4c16-8d33-3543000407f5" xmlns:ns3="20093c4f-14af-4980-b708-d2dd3420b9c6" targetNamespace="http://schemas.microsoft.com/office/2006/metadata/properties" ma:root="true" ma:fieldsID="523c1699faaf49aacdce22b312f39cf8" ns1:_="" ns2:_="" ns3:_="">
    <xsd:import namespace="http://schemas.microsoft.com/sharepoint/v3"/>
    <xsd:import namespace="36620a0f-9544-4c16-8d33-3543000407f5"/>
    <xsd:import namespace="20093c4f-14af-4980-b708-d2dd3420b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Location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620a0f-9544-4c16-8d33-354300040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04953c5-c4ca-46ca-ba6c-823eb4fe06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93c4f-14af-4980-b708-d2dd3420b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620a0f-9544-4c16-8d33-3543000407f5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BF00737-3A18-4EEB-86C7-0A64A04DBD37}"/>
</file>

<file path=customXml/itemProps2.xml><?xml version="1.0" encoding="utf-8"?>
<ds:datastoreItem xmlns:ds="http://schemas.openxmlformats.org/officeDocument/2006/customXml" ds:itemID="{FDA61A5D-836E-4218-84D5-54E061E50F34}"/>
</file>

<file path=customXml/itemProps3.xml><?xml version="1.0" encoding="utf-8"?>
<ds:datastoreItem xmlns:ds="http://schemas.openxmlformats.org/officeDocument/2006/customXml" ds:itemID="{E32F30E0-D331-4955-88D6-F72903C2DB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Specs</vt:lpstr>
      <vt:lpstr>Cover</vt:lpstr>
      <vt:lpstr>Data</vt:lpstr>
      <vt:lpstr>Source Potential Logs</vt:lpstr>
      <vt:lpstr>HC Indicator and Maturity Logs</vt:lpstr>
      <vt:lpstr>Pseudo Van Krevelen Plot</vt:lpstr>
      <vt:lpstr>Kerogen Quality Plot</vt:lpstr>
      <vt:lpstr>Kerogen Type and Maturity</vt:lpstr>
      <vt:lpstr>Kerogen Conversion and Maturity</vt:lpstr>
      <vt:lpstr>Cover!Print_Area</vt:lpstr>
      <vt:lpstr>Data!Print_Area</vt:lpstr>
      <vt:lpstr>'HC Indicator and Maturity Logs'!Print_Area</vt:lpstr>
      <vt:lpstr>'Kerogen Conversion and Maturity'!Print_Area</vt:lpstr>
      <vt:lpstr>'Kerogen Quality Plot'!Print_Area</vt:lpstr>
      <vt:lpstr>'Kerogen Type and Maturity'!Print_Area</vt:lpstr>
      <vt:lpstr>'Pseudo Van Krevelen Plot'!Print_Area</vt:lpstr>
      <vt:lpstr>'Source Potential Logs'!Print_Area</vt:lpstr>
    </vt:vector>
  </TitlesOfParts>
  <Company>GeoMark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bjarvie</dc:creator>
  <cp:lastModifiedBy>-32768</cp:lastModifiedBy>
  <cp:lastPrinted>2011-07-19T20:50:56Z</cp:lastPrinted>
  <dcterms:created xsi:type="dcterms:W3CDTF">2005-05-29T14:50:53Z</dcterms:created>
  <dcterms:modified xsi:type="dcterms:W3CDTF">2015-12-31T22:28:43Z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0x0101002A77FC0EA97D2041BFDF7421B1DCA700</vt:lpwstr>
  </property>
</Properties>
</file>